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Boston\Analyst Marketing\"/>
    </mc:Choice>
  </mc:AlternateContent>
  <bookViews>
    <workbookView xWindow="360" yWindow="285" windowWidth="28380" windowHeight="12720" firstSheet="3" activeTab="3"/>
  </bookViews>
  <sheets>
    <sheet name="4-2-15 Regiona Tally" sheetId="13" state="hidden" r:id="rId1"/>
    <sheet name="6-18-15 Regional Tally" sheetId="23" state="hidden" r:id="rId2"/>
    <sheet name="6-25-15 Regional Tally" sheetId="25" state="hidden" r:id="rId3"/>
    <sheet name="8-6-15 Regional Tally" sheetId="29" r:id="rId4"/>
    <sheet name="7-30-15 Regional Tally" sheetId="28" r:id="rId5"/>
    <sheet name="7-23-15 Regional Tally" sheetId="27" state="hidden" r:id="rId6"/>
    <sheet name="7-16-15 Regional Tally" sheetId="26" state="hidden" r:id="rId7"/>
    <sheet name="7-9-15 Regional Tally" sheetId="24" state="hidden" r:id="rId8"/>
    <sheet name="6-30-15 Regional Tally" sheetId="22" state="hidden" r:id="rId9"/>
    <sheet name="6-11-15 Regional Tally" sheetId="21" state="hidden" r:id="rId10"/>
    <sheet name="6-3-15 Regional Tally" sheetId="20" state="hidden" r:id="rId11"/>
    <sheet name="5-21-15 Regional Tally" sheetId="19" state="hidden" r:id="rId12"/>
    <sheet name="5-14-15 Regional Tally" sheetId="18" state="hidden" r:id="rId13"/>
    <sheet name="5-7-15 Regional Tally" sheetId="17" state="hidden" r:id="rId14"/>
    <sheet name="4-30-15 Regional Tally" sheetId="16" state="hidden" r:id="rId15"/>
    <sheet name="4-22-15 Regiona Tally" sheetId="15" state="hidden" r:id="rId16"/>
    <sheet name="4-15-15 Regiona Tally" sheetId="14" state="hidden" r:id="rId17"/>
    <sheet name="4-9-15 Regiona Tally" sheetId="12" state="hidden" r:id="rId18"/>
    <sheet name="3-26-15 Regiona Tally" sheetId="11" state="hidden" r:id="rId19"/>
    <sheet name="3-19-15 Regiona Tally" sheetId="10" state="hidden" r:id="rId20"/>
    <sheet name="3-12-15 Regiona Tally" sheetId="9" state="hidden" r:id="rId21"/>
    <sheet name="3-5-15 Regiona Tally" sheetId="8" state="hidden" r:id="rId22"/>
    <sheet name="2-26-15 Regiona Tally" sheetId="7" state="hidden" r:id="rId23"/>
    <sheet name="2-12-15 Regiona Tally" sheetId="6" state="hidden" r:id="rId24"/>
    <sheet name="2-5-15 Regiona Tally" sheetId="5" state="hidden" r:id="rId25"/>
    <sheet name="1-29-15 Regiona Tally" sheetId="4" state="hidden" r:id="rId26"/>
    <sheet name="1-22-15 Regiona Tally" sheetId="3" state="hidden" r:id="rId27"/>
    <sheet name="1-15-15 Regiona Tally" sheetId="2" state="hidden" r:id="rId28"/>
    <sheet name="1-8-15 Regiona Tally" sheetId="1" state="hidden" r:id="rId29"/>
  </sheets>
  <definedNames>
    <definedName name="_xlnm.Print_Area" localSheetId="27">'1-15-15 Regiona Tally'!$A$1:$Q$56</definedName>
    <definedName name="_xlnm.Print_Area" localSheetId="26">'1-22-15 Regiona Tally'!$A$1:$Q$57</definedName>
    <definedName name="_xlnm.Print_Area" localSheetId="25">'1-29-15 Regiona Tally'!$A$1:$Q$60</definedName>
    <definedName name="_xlnm.Print_Area" localSheetId="28">'1-8-15 Regiona Tally'!$A$1:$Q$56</definedName>
    <definedName name="_xlnm.Print_Area" localSheetId="23">'2-12-15 Regiona Tally'!$A$1:$Q$62</definedName>
    <definedName name="_xlnm.Print_Area" localSheetId="22">'2-26-15 Regiona Tally'!$A$1:$Q$63</definedName>
    <definedName name="_xlnm.Print_Area" localSheetId="24">'2-5-15 Regiona Tally'!$A$1:$Q$61</definedName>
    <definedName name="_xlnm.Print_Area" localSheetId="20">'3-12-15 Regiona Tally'!$A$1:$Q$65</definedName>
    <definedName name="_xlnm.Print_Area" localSheetId="19">'3-19-15 Regiona Tally'!$A$1:$Q$65</definedName>
    <definedName name="_xlnm.Print_Area" localSheetId="18">'3-26-15 Regiona Tally'!$A$1:$Q$66</definedName>
    <definedName name="_xlnm.Print_Area" localSheetId="21">'3-5-15 Regiona Tally'!$A$1:$Q$64</definedName>
    <definedName name="_xlnm.Print_Area" localSheetId="16">'4-15-15 Regiona Tally'!$A$1:$Q$69</definedName>
    <definedName name="_xlnm.Print_Area" localSheetId="0">'4-2-15 Regiona Tally'!$A$1:$Q$67</definedName>
    <definedName name="_xlnm.Print_Area" localSheetId="15">'4-22-15 Regiona Tally'!$A$1:$Q$70</definedName>
    <definedName name="_xlnm.Print_Area" localSheetId="14">'4-30-15 Regional Tally'!$A$1:$R$77</definedName>
    <definedName name="_xlnm.Print_Area" localSheetId="17">'4-9-15 Regiona Tally'!$A$1:$Q$67</definedName>
    <definedName name="_xlnm.Print_Area" localSheetId="12">'5-14-15 Regional Tally'!$A$1:$R$81</definedName>
    <definedName name="_xlnm.Print_Area" localSheetId="11">'5-21-15 Regional Tally'!$A$1:$R$81</definedName>
    <definedName name="_xlnm.Print_Area" localSheetId="13">'5-7-15 Regional Tally'!$A$1:$R$78</definedName>
    <definedName name="_xlnm.Print_Area" localSheetId="9">'6-11-15 Regional Tally'!$A$1:$R$85</definedName>
    <definedName name="_xlnm.Print_Area" localSheetId="1">'6-18-15 Regional Tally'!$A$1:$R$86</definedName>
    <definedName name="_xlnm.Print_Area" localSheetId="2">'6-25-15 Regional Tally'!$A$1:$R$93</definedName>
    <definedName name="_xlnm.Print_Area" localSheetId="8">'6-30-15 Regional Tally'!$A$1:$R$93</definedName>
    <definedName name="_xlnm.Print_Area" localSheetId="10">'6-3-15 Regional Tally'!$A$1:$R$82</definedName>
    <definedName name="_xlnm.Print_Area" localSheetId="6">'7-16-15 Regional Tally'!$A$1:$R$96</definedName>
    <definedName name="_xlnm.Print_Area" localSheetId="5">'7-23-15 Regional Tally'!$A$1:$R$96</definedName>
    <definedName name="_xlnm.Print_Area" localSheetId="4">'7-30-15 Regional Tally'!$A$1:$R$99</definedName>
    <definedName name="_xlnm.Print_Area" localSheetId="7">'7-9-15 Regional Tally'!$A$1:$R$95</definedName>
    <definedName name="_xlnm.Print_Area" localSheetId="3">'8-6-15 Regional Tally'!$A$1:$R$100</definedName>
  </definedNames>
  <calcPr calcId="152511"/>
</workbook>
</file>

<file path=xl/calcChain.xml><?xml version="1.0" encoding="utf-8"?>
<calcChain xmlns="http://schemas.openxmlformats.org/spreadsheetml/2006/main">
  <c r="M68" i="29" l="1"/>
  <c r="M99" i="29"/>
  <c r="M98" i="29"/>
  <c r="M96" i="29"/>
  <c r="M95" i="29"/>
  <c r="M94" i="29"/>
  <c r="M93" i="29"/>
  <c r="M92" i="29"/>
  <c r="M91" i="29"/>
  <c r="M90" i="29"/>
  <c r="M89" i="29"/>
  <c r="M88" i="29"/>
  <c r="M87" i="29"/>
  <c r="M86" i="29"/>
  <c r="M85" i="29"/>
  <c r="M84" i="29"/>
  <c r="M83" i="29"/>
  <c r="M82" i="29"/>
  <c r="M81" i="29"/>
  <c r="M80" i="29"/>
  <c r="M79" i="29"/>
  <c r="M78" i="29"/>
  <c r="M77" i="29"/>
  <c r="M76" i="29"/>
  <c r="M75" i="29"/>
  <c r="M74" i="29"/>
  <c r="M73" i="29"/>
  <c r="M72" i="29"/>
  <c r="M71" i="29"/>
  <c r="M70" i="29"/>
  <c r="M69" i="29"/>
  <c r="M67" i="29"/>
  <c r="M66" i="29" s="1"/>
  <c r="M65" i="29"/>
  <c r="M63" i="29" s="1"/>
  <c r="M64" i="29"/>
  <c r="L63" i="29"/>
  <c r="K63" i="29"/>
  <c r="J63" i="29"/>
  <c r="I63" i="29"/>
  <c r="H63" i="29"/>
  <c r="G63" i="29"/>
  <c r="F63" i="29"/>
  <c r="E63" i="29"/>
  <c r="D63" i="29"/>
  <c r="R62" i="29"/>
  <c r="P62" i="29"/>
  <c r="O62" i="29"/>
  <c r="N62" i="29" s="1"/>
  <c r="L62" i="29"/>
  <c r="K62" i="29"/>
  <c r="J62" i="29"/>
  <c r="I62" i="29"/>
  <c r="H62" i="29"/>
  <c r="G62" i="29"/>
  <c r="F62" i="29"/>
  <c r="E62" i="29"/>
  <c r="D62" i="29"/>
  <c r="N61" i="29"/>
  <c r="M61" i="29"/>
  <c r="N60" i="29"/>
  <c r="M60" i="29"/>
  <c r="M59" i="29"/>
  <c r="N58" i="29"/>
  <c r="M58" i="29"/>
  <c r="N57" i="29"/>
  <c r="M57" i="29"/>
  <c r="M55" i="29"/>
  <c r="N54" i="29"/>
  <c r="M54" i="29"/>
  <c r="N52" i="29"/>
  <c r="M52" i="29"/>
  <c r="N51" i="29"/>
  <c r="M51" i="29"/>
  <c r="M50" i="29"/>
  <c r="M49" i="29"/>
  <c r="N48" i="29"/>
  <c r="M48" i="29"/>
  <c r="N47" i="29"/>
  <c r="M47" i="29"/>
  <c r="N46" i="29"/>
  <c r="M46" i="29"/>
  <c r="N45" i="29"/>
  <c r="M45" i="29"/>
  <c r="M44" i="29"/>
  <c r="N43" i="29"/>
  <c r="M43" i="29"/>
  <c r="N42" i="29"/>
  <c r="M42" i="29"/>
  <c r="N40" i="29"/>
  <c r="M40" i="29"/>
  <c r="M39" i="29"/>
  <c r="N38" i="29"/>
  <c r="M38" i="29"/>
  <c r="N37" i="29"/>
  <c r="M37" i="29"/>
  <c r="M36" i="29"/>
  <c r="N35" i="29"/>
  <c r="M35" i="29"/>
  <c r="M34" i="29"/>
  <c r="M33" i="29"/>
  <c r="M32" i="29"/>
  <c r="N31" i="29"/>
  <c r="M31" i="29"/>
  <c r="M30" i="29"/>
  <c r="M29" i="29"/>
  <c r="N28" i="29"/>
  <c r="M28" i="29"/>
  <c r="N27" i="29"/>
  <c r="M27" i="29"/>
  <c r="N26" i="29"/>
  <c r="M26" i="29"/>
  <c r="M25" i="29"/>
  <c r="M24" i="29"/>
  <c r="M23" i="29"/>
  <c r="N22" i="29"/>
  <c r="M22" i="29"/>
  <c r="N21" i="29"/>
  <c r="M21" i="29"/>
  <c r="N20" i="29"/>
  <c r="M20" i="29"/>
  <c r="N19" i="29"/>
  <c r="M19" i="29"/>
  <c r="N18" i="29"/>
  <c r="M18" i="29"/>
  <c r="N17" i="29"/>
  <c r="M17" i="29"/>
  <c r="N16" i="29"/>
  <c r="M16" i="29"/>
  <c r="N15" i="29"/>
  <c r="M15" i="29"/>
  <c r="N14" i="29"/>
  <c r="M14" i="29"/>
  <c r="N13" i="29"/>
  <c r="M13" i="29"/>
  <c r="M12" i="29"/>
  <c r="N11" i="29"/>
  <c r="M11" i="29"/>
  <c r="M10" i="29"/>
  <c r="C4" i="29"/>
  <c r="K66" i="29" s="1"/>
  <c r="M62" i="29" l="1"/>
  <c r="Q15" i="29"/>
  <c r="Q30" i="29"/>
  <c r="Q53" i="29"/>
  <c r="Q57" i="29"/>
  <c r="Q60" i="29"/>
  <c r="E66" i="29"/>
  <c r="Q12" i="29"/>
  <c r="Q23" i="29"/>
  <c r="Q43" i="29"/>
  <c r="Q49" i="29"/>
  <c r="L66" i="29"/>
  <c r="Q27" i="29"/>
  <c r="Q34" i="29"/>
  <c r="Q40" i="29"/>
  <c r="Q10" i="29"/>
  <c r="Q21" i="29"/>
  <c r="Q25" i="29"/>
  <c r="Q31" i="29"/>
  <c r="Q38" i="29"/>
  <c r="Q45" i="29"/>
  <c r="Q51" i="29"/>
  <c r="I66" i="29"/>
  <c r="Q11" i="29"/>
  <c r="Q14" i="29"/>
  <c r="Q22" i="29"/>
  <c r="Q32" i="29"/>
  <c r="Q48" i="29"/>
  <c r="Q55" i="29"/>
  <c r="Q59" i="29"/>
  <c r="J66" i="29"/>
  <c r="Q20" i="29"/>
  <c r="Q33" i="29"/>
  <c r="Q46" i="29"/>
  <c r="Q52" i="29"/>
  <c r="D66" i="29"/>
  <c r="Q18" i="29"/>
  <c r="Q24" i="29"/>
  <c r="Q37" i="29"/>
  <c r="Q44" i="29"/>
  <c r="Q50" i="29"/>
  <c r="Q62" i="29"/>
  <c r="F66" i="29"/>
  <c r="Q13" i="29"/>
  <c r="Q47" i="29"/>
  <c r="G66" i="29"/>
  <c r="Q16" i="29"/>
  <c r="Q54" i="29"/>
  <c r="Q58" i="29"/>
  <c r="Q61" i="29"/>
  <c r="H66" i="29"/>
  <c r="Q19" i="29"/>
  <c r="Q28" i="29"/>
  <c r="Q35" i="29"/>
  <c r="Q42" i="29"/>
  <c r="Q17" i="29"/>
  <c r="Q26" i="29"/>
  <c r="Q29" i="29"/>
  <c r="Q36" i="29"/>
  <c r="Q39" i="29"/>
  <c r="M68" i="28"/>
  <c r="M98" i="28"/>
  <c r="M97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7" i="28"/>
  <c r="M65" i="28"/>
  <c r="M64" i="28"/>
  <c r="M63" i="28"/>
  <c r="L63" i="28"/>
  <c r="K63" i="28"/>
  <c r="J63" i="28"/>
  <c r="I63" i="28"/>
  <c r="H63" i="28"/>
  <c r="G63" i="28"/>
  <c r="F63" i="28"/>
  <c r="E63" i="28"/>
  <c r="D63" i="28"/>
  <c r="R62" i="28"/>
  <c r="P62" i="28"/>
  <c r="O62" i="28"/>
  <c r="Q62" i="28" s="1"/>
  <c r="L62" i="28"/>
  <c r="K62" i="28"/>
  <c r="J62" i="28"/>
  <c r="I62" i="28"/>
  <c r="H62" i="28"/>
  <c r="G62" i="28"/>
  <c r="F62" i="28"/>
  <c r="E62" i="28"/>
  <c r="D62" i="28"/>
  <c r="N61" i="28"/>
  <c r="M61" i="28"/>
  <c r="N60" i="28"/>
  <c r="M60" i="28"/>
  <c r="M59" i="28"/>
  <c r="Q58" i="28"/>
  <c r="N58" i="28"/>
  <c r="M58" i="28"/>
  <c r="N57" i="28"/>
  <c r="M57" i="28"/>
  <c r="M55" i="28"/>
  <c r="N54" i="28"/>
  <c r="M54" i="28"/>
  <c r="N52" i="28"/>
  <c r="M52" i="28"/>
  <c r="N51" i="28"/>
  <c r="M51" i="28"/>
  <c r="M50" i="28"/>
  <c r="M49" i="28"/>
  <c r="N48" i="28"/>
  <c r="M48" i="28"/>
  <c r="N47" i="28"/>
  <c r="M47" i="28"/>
  <c r="Q46" i="28"/>
  <c r="N46" i="28"/>
  <c r="M46" i="28"/>
  <c r="N45" i="28"/>
  <c r="M45" i="28"/>
  <c r="M44" i="28"/>
  <c r="N43" i="28"/>
  <c r="M43" i="28"/>
  <c r="N42" i="28"/>
  <c r="M42" i="28"/>
  <c r="N40" i="28"/>
  <c r="M40" i="28"/>
  <c r="M39" i="28"/>
  <c r="N38" i="28"/>
  <c r="M38" i="28"/>
  <c r="N37" i="28"/>
  <c r="M37" i="28"/>
  <c r="M36" i="28"/>
  <c r="Q35" i="28"/>
  <c r="N35" i="28"/>
  <c r="M35" i="28"/>
  <c r="M34" i="28"/>
  <c r="M33" i="28"/>
  <c r="M32" i="28"/>
  <c r="Q31" i="28"/>
  <c r="N31" i="28"/>
  <c r="M31" i="28"/>
  <c r="M30" i="28"/>
  <c r="M29" i="28"/>
  <c r="N28" i="28"/>
  <c r="M28" i="28"/>
  <c r="N27" i="28"/>
  <c r="M27" i="28"/>
  <c r="N26" i="28"/>
  <c r="M26" i="28"/>
  <c r="M25" i="28"/>
  <c r="M24" i="28"/>
  <c r="M23" i="28"/>
  <c r="N22" i="28"/>
  <c r="M22" i="28"/>
  <c r="N21" i="28"/>
  <c r="M21" i="28"/>
  <c r="Q20" i="28"/>
  <c r="N20" i="28"/>
  <c r="M20" i="28"/>
  <c r="N19" i="28"/>
  <c r="M19" i="28"/>
  <c r="N18" i="28"/>
  <c r="M18" i="28"/>
  <c r="Q17" i="28"/>
  <c r="N17" i="28"/>
  <c r="M17" i="28"/>
  <c r="N16" i="28"/>
  <c r="M16" i="28"/>
  <c r="N15" i="28"/>
  <c r="M15" i="28"/>
  <c r="Q14" i="28"/>
  <c r="N14" i="28"/>
  <c r="M14" i="28"/>
  <c r="N13" i="28"/>
  <c r="M13" i="28"/>
  <c r="M12" i="28"/>
  <c r="N11" i="28"/>
  <c r="M11" i="28"/>
  <c r="M10" i="28"/>
  <c r="C4" i="28"/>
  <c r="G66" i="28" s="1"/>
  <c r="M62" i="28" l="1"/>
  <c r="N62" i="28"/>
  <c r="Q16" i="28"/>
  <c r="Q19" i="28"/>
  <c r="Q22" i="28"/>
  <c r="Q26" i="28"/>
  <c r="Q45" i="28"/>
  <c r="Q48" i="28"/>
  <c r="K66" i="28"/>
  <c r="Q11" i="28"/>
  <c r="Q39" i="28"/>
  <c r="Q43" i="28"/>
  <c r="Q54" i="28"/>
  <c r="D66" i="28"/>
  <c r="Q25" i="28"/>
  <c r="Q28" i="28"/>
  <c r="Q32" i="28"/>
  <c r="Q36" i="28"/>
  <c r="Q59" i="28"/>
  <c r="H66" i="28"/>
  <c r="Q12" i="28"/>
  <c r="Q51" i="28"/>
  <c r="Q55" i="28"/>
  <c r="I66" i="28"/>
  <c r="Q29" i="28"/>
  <c r="Q33" i="28"/>
  <c r="J66" i="28"/>
  <c r="Q42" i="28"/>
  <c r="Q52" i="28"/>
  <c r="L66" i="28"/>
  <c r="Q23" i="28"/>
  <c r="Q38" i="28"/>
  <c r="Q49" i="28"/>
  <c r="Q61" i="28"/>
  <c r="M66" i="28"/>
  <c r="Q15" i="28"/>
  <c r="Q30" i="28"/>
  <c r="Q53" i="28"/>
  <c r="Q57" i="28"/>
  <c r="Q60" i="28"/>
  <c r="E66" i="28"/>
  <c r="Q18" i="28"/>
  <c r="Q24" i="28"/>
  <c r="Q27" i="28"/>
  <c r="Q34" i="28"/>
  <c r="Q37" i="28"/>
  <c r="Q40" i="28"/>
  <c r="Q44" i="28"/>
  <c r="Q50" i="28"/>
  <c r="F66" i="28"/>
  <c r="Q10" i="28"/>
  <c r="Q13" i="28"/>
  <c r="Q21" i="28"/>
  <c r="Q47" i="28"/>
  <c r="M66" i="27"/>
  <c r="M95" i="27"/>
  <c r="M94" i="27"/>
  <c r="M92" i="27"/>
  <c r="M91" i="27"/>
  <c r="M90" i="27"/>
  <c r="M89" i="27"/>
  <c r="M88" i="27"/>
  <c r="M87" i="27"/>
  <c r="M86" i="27"/>
  <c r="M85" i="27"/>
  <c r="M84" i="27"/>
  <c r="M83" i="27"/>
  <c r="M82" i="27"/>
  <c r="M81" i="27"/>
  <c r="M80" i="27"/>
  <c r="M79" i="27"/>
  <c r="M78" i="27"/>
  <c r="M77" i="27"/>
  <c r="M76" i="27"/>
  <c r="M75" i="27"/>
  <c r="M74" i="27"/>
  <c r="M73" i="27"/>
  <c r="M72" i="27"/>
  <c r="M71" i="27"/>
  <c r="M70" i="27"/>
  <c r="M69" i="27"/>
  <c r="M68" i="27"/>
  <c r="M67" i="27"/>
  <c r="M65" i="27"/>
  <c r="M63" i="27"/>
  <c r="M62" i="27"/>
  <c r="L61" i="27"/>
  <c r="K61" i="27"/>
  <c r="J61" i="27"/>
  <c r="I61" i="27"/>
  <c r="H61" i="27"/>
  <c r="G61" i="27"/>
  <c r="F61" i="27"/>
  <c r="E61" i="27"/>
  <c r="D61" i="27"/>
  <c r="R60" i="27"/>
  <c r="P60" i="27"/>
  <c r="O60" i="27"/>
  <c r="Q60" i="27" s="1"/>
  <c r="L60" i="27"/>
  <c r="K60" i="27"/>
  <c r="J60" i="27"/>
  <c r="I60" i="27"/>
  <c r="H60" i="27"/>
  <c r="G60" i="27"/>
  <c r="F60" i="27"/>
  <c r="E60" i="27"/>
  <c r="D60" i="27"/>
  <c r="N59" i="27"/>
  <c r="M59" i="27"/>
  <c r="N58" i="27"/>
  <c r="M58" i="27"/>
  <c r="M57" i="27"/>
  <c r="N56" i="27"/>
  <c r="M56" i="27"/>
  <c r="N55" i="27"/>
  <c r="M55" i="27"/>
  <c r="M54" i="27"/>
  <c r="N53" i="27"/>
  <c r="M53" i="27"/>
  <c r="N51" i="27"/>
  <c r="M51" i="27"/>
  <c r="N50" i="27"/>
  <c r="M50" i="27"/>
  <c r="M49" i="27"/>
  <c r="M48" i="27"/>
  <c r="N47" i="27"/>
  <c r="M47" i="27"/>
  <c r="N46" i="27"/>
  <c r="M46" i="27"/>
  <c r="N45" i="27"/>
  <c r="M45" i="27"/>
  <c r="N44" i="27"/>
  <c r="M44" i="27"/>
  <c r="M43" i="27"/>
  <c r="N42" i="27"/>
  <c r="M42" i="27"/>
  <c r="N41" i="27"/>
  <c r="M41" i="27"/>
  <c r="N40" i="27"/>
  <c r="M40" i="27"/>
  <c r="M39" i="27"/>
  <c r="N38" i="27"/>
  <c r="M38" i="27"/>
  <c r="N37" i="27"/>
  <c r="M37" i="27"/>
  <c r="M36" i="27"/>
  <c r="N35" i="27"/>
  <c r="M35" i="27"/>
  <c r="M34" i="27"/>
  <c r="M33" i="27"/>
  <c r="M32" i="27"/>
  <c r="N31" i="27"/>
  <c r="M31" i="27"/>
  <c r="M30" i="27"/>
  <c r="M29" i="27"/>
  <c r="N28" i="27"/>
  <c r="M28" i="27"/>
  <c r="N27" i="27"/>
  <c r="M27" i="27"/>
  <c r="N26" i="27"/>
  <c r="M26" i="27"/>
  <c r="M25" i="27"/>
  <c r="M24" i="27"/>
  <c r="M23" i="27"/>
  <c r="N22" i="27"/>
  <c r="M22" i="27"/>
  <c r="N21" i="27"/>
  <c r="M21" i="27"/>
  <c r="N20" i="27"/>
  <c r="M20" i="27"/>
  <c r="N19" i="27"/>
  <c r="M19" i="27"/>
  <c r="N18" i="27"/>
  <c r="M18" i="27"/>
  <c r="N17" i="27"/>
  <c r="M17" i="27"/>
  <c r="N16" i="27"/>
  <c r="M16" i="27"/>
  <c r="N15" i="27"/>
  <c r="M15" i="27"/>
  <c r="N14" i="27"/>
  <c r="M14" i="27"/>
  <c r="N13" i="27"/>
  <c r="M13" i="27"/>
  <c r="M12" i="27"/>
  <c r="N11" i="27"/>
  <c r="M11" i="27"/>
  <c r="M10" i="27"/>
  <c r="C4" i="27"/>
  <c r="J64" i="27" s="1"/>
  <c r="N60" i="27" l="1"/>
  <c r="M61" i="27"/>
  <c r="M60" i="27"/>
  <c r="Q17" i="27"/>
  <c r="Q20" i="27"/>
  <c r="Q24" i="27"/>
  <c r="Q33" i="27"/>
  <c r="Q48" i="27"/>
  <c r="Q56" i="27"/>
  <c r="H64" i="27"/>
  <c r="Q37" i="27"/>
  <c r="I64" i="27"/>
  <c r="Q18" i="27"/>
  <c r="Q29" i="27"/>
  <c r="Q34" i="27"/>
  <c r="Q45" i="27"/>
  <c r="Q26" i="27"/>
  <c r="Q12" i="27"/>
  <c r="Q42" i="27"/>
  <c r="Q23" i="27"/>
  <c r="Q39" i="27"/>
  <c r="Q27" i="27"/>
  <c r="Q36" i="27"/>
  <c r="Q51" i="27"/>
  <c r="Q59" i="27"/>
  <c r="Q40" i="27"/>
  <c r="Q43" i="27"/>
  <c r="Q49" i="27"/>
  <c r="K64" i="27"/>
  <c r="Q10" i="27"/>
  <c r="Q13" i="27"/>
  <c r="Q21" i="27"/>
  <c r="Q46" i="27"/>
  <c r="D64" i="27"/>
  <c r="L64" i="27"/>
  <c r="Q16" i="27"/>
  <c r="Q25" i="27"/>
  <c r="Q31" i="27"/>
  <c r="Q53" i="27"/>
  <c r="Q55" i="27"/>
  <c r="Q58" i="27"/>
  <c r="E64" i="27"/>
  <c r="M64" i="27"/>
  <c r="Q19" i="27"/>
  <c r="Q28" i="27"/>
  <c r="Q35" i="27"/>
  <c r="Q38" i="27"/>
  <c r="Q41" i="27"/>
  <c r="Q44" i="27"/>
  <c r="Q50" i="27"/>
  <c r="F64" i="27"/>
  <c r="Q11" i="27"/>
  <c r="Q14" i="27"/>
  <c r="Q22" i="27"/>
  <c r="Q32" i="27"/>
  <c r="Q47" i="27"/>
  <c r="Q54" i="27"/>
  <c r="G64" i="27"/>
  <c r="Q15" i="27"/>
  <c r="Q30" i="27"/>
  <c r="Q52" i="27"/>
  <c r="Q57" i="27"/>
  <c r="N22" i="26"/>
  <c r="N38" i="26"/>
  <c r="Q10" i="26"/>
  <c r="M32" i="26"/>
  <c r="M67" i="26"/>
  <c r="M95" i="26"/>
  <c r="M94" i="26"/>
  <c r="M92" i="26"/>
  <c r="M91" i="26"/>
  <c r="M90" i="26"/>
  <c r="M89" i="26"/>
  <c r="M88" i="26"/>
  <c r="M87" i="26"/>
  <c r="M86" i="26"/>
  <c r="M85" i="26"/>
  <c r="M84" i="26"/>
  <c r="M83" i="26"/>
  <c r="M82" i="26"/>
  <c r="M81" i="26"/>
  <c r="M80" i="26"/>
  <c r="M79" i="26"/>
  <c r="M78" i="26"/>
  <c r="M77" i="26"/>
  <c r="M76" i="26"/>
  <c r="M75" i="26"/>
  <c r="M74" i="26"/>
  <c r="M73" i="26"/>
  <c r="M72" i="26"/>
  <c r="M71" i="26"/>
  <c r="M70" i="26"/>
  <c r="M69" i="26"/>
  <c r="M68" i="26"/>
  <c r="M66" i="26"/>
  <c r="M64" i="26"/>
  <c r="M63" i="26"/>
  <c r="M62" i="26" s="1"/>
  <c r="L62" i="26"/>
  <c r="K62" i="26"/>
  <c r="J62" i="26"/>
  <c r="I62" i="26"/>
  <c r="H62" i="26"/>
  <c r="G62" i="26"/>
  <c r="F62" i="26"/>
  <c r="E62" i="26"/>
  <c r="D62" i="26"/>
  <c r="R61" i="26"/>
  <c r="P61" i="26"/>
  <c r="O61" i="26"/>
  <c r="L61" i="26"/>
  <c r="K61" i="26"/>
  <c r="J61" i="26"/>
  <c r="I61" i="26"/>
  <c r="H61" i="26"/>
  <c r="G61" i="26"/>
  <c r="F61" i="26"/>
  <c r="E61" i="26"/>
  <c r="D61" i="26"/>
  <c r="N60" i="26"/>
  <c r="M60" i="26"/>
  <c r="N59" i="26"/>
  <c r="M59" i="26"/>
  <c r="M58" i="26"/>
  <c r="N57" i="26"/>
  <c r="M57" i="26"/>
  <c r="N56" i="26"/>
  <c r="M56" i="26"/>
  <c r="N55" i="26"/>
  <c r="M55" i="26"/>
  <c r="M54" i="26"/>
  <c r="N53" i="26"/>
  <c r="M53" i="26"/>
  <c r="N51" i="26"/>
  <c r="M51" i="26"/>
  <c r="N50" i="26"/>
  <c r="M50" i="26"/>
  <c r="M49" i="26"/>
  <c r="M48" i="26"/>
  <c r="N47" i="26"/>
  <c r="M47" i="26"/>
  <c r="N46" i="26"/>
  <c r="M46" i="26"/>
  <c r="N45" i="26"/>
  <c r="M45" i="26"/>
  <c r="N44" i="26"/>
  <c r="M44" i="26"/>
  <c r="M43" i="26"/>
  <c r="N42" i="26"/>
  <c r="M42" i="26"/>
  <c r="N41" i="26"/>
  <c r="M41" i="26"/>
  <c r="N40" i="26"/>
  <c r="M40" i="26"/>
  <c r="M39" i="26"/>
  <c r="M38" i="26"/>
  <c r="N37" i="26"/>
  <c r="M37" i="26"/>
  <c r="M36" i="26"/>
  <c r="N35" i="26"/>
  <c r="M35" i="26"/>
  <c r="M34" i="26"/>
  <c r="M33" i="26"/>
  <c r="N31" i="26"/>
  <c r="M31" i="26"/>
  <c r="M30" i="26"/>
  <c r="M29" i="26"/>
  <c r="N28" i="26"/>
  <c r="M28" i="26"/>
  <c r="N27" i="26"/>
  <c r="M27" i="26"/>
  <c r="N26" i="26"/>
  <c r="M26" i="26"/>
  <c r="M25" i="26"/>
  <c r="M24" i="26"/>
  <c r="M23" i="26"/>
  <c r="M22" i="26"/>
  <c r="N21" i="26"/>
  <c r="M21" i="26"/>
  <c r="N20" i="26"/>
  <c r="M20" i="26"/>
  <c r="N19" i="26"/>
  <c r="M19" i="26"/>
  <c r="N18" i="26"/>
  <c r="M18" i="26"/>
  <c r="N17" i="26"/>
  <c r="M17" i="26"/>
  <c r="N16" i="26"/>
  <c r="M16" i="26"/>
  <c r="N15" i="26"/>
  <c r="M15" i="26"/>
  <c r="N14" i="26"/>
  <c r="M14" i="26"/>
  <c r="N13" i="26"/>
  <c r="M13" i="26"/>
  <c r="M12" i="26"/>
  <c r="N11" i="26"/>
  <c r="M11" i="26"/>
  <c r="M10" i="26"/>
  <c r="C4" i="26"/>
  <c r="I65" i="26" s="1"/>
  <c r="Q32" i="26" l="1"/>
  <c r="Q30" i="26"/>
  <c r="Q36" i="26"/>
  <c r="Q48" i="26"/>
  <c r="Q52" i="26"/>
  <c r="Q29" i="26"/>
  <c r="Q49" i="26"/>
  <c r="Q12" i="26"/>
  <c r="M61" i="26"/>
  <c r="Q61" i="26"/>
  <c r="Q13" i="26"/>
  <c r="Q21" i="26"/>
  <c r="Q25" i="26"/>
  <c r="Q33" i="26"/>
  <c r="Q47" i="26"/>
  <c r="Q51" i="26"/>
  <c r="Q55" i="26"/>
  <c r="Q58" i="26"/>
  <c r="J65" i="26"/>
  <c r="Q16" i="26"/>
  <c r="Q28" i="26"/>
  <c r="Q37" i="26"/>
  <c r="Q40" i="26"/>
  <c r="Q43" i="26"/>
  <c r="N61" i="26"/>
  <c r="K65" i="26"/>
  <c r="Q19" i="26"/>
  <c r="Q34" i="26"/>
  <c r="Q45" i="26"/>
  <c r="Q26" i="26"/>
  <c r="Q56" i="26"/>
  <c r="M65" i="26"/>
  <c r="Q41" i="26"/>
  <c r="Q20" i="26"/>
  <c r="Q35" i="26"/>
  <c r="Q46" i="26"/>
  <c r="Q54" i="26"/>
  <c r="G65" i="26"/>
  <c r="Q15" i="26"/>
  <c r="Q24" i="26"/>
  <c r="Q27" i="26"/>
  <c r="Q31" i="26"/>
  <c r="Q39" i="26"/>
  <c r="Q57" i="26"/>
  <c r="Q60" i="26"/>
  <c r="H65" i="26"/>
  <c r="Q22" i="26"/>
  <c r="D65" i="26"/>
  <c r="L65" i="26"/>
  <c r="Q14" i="26"/>
  <c r="Q53" i="26"/>
  <c r="Q59" i="26"/>
  <c r="E65" i="26"/>
  <c r="Q11" i="26"/>
  <c r="Q17" i="26"/>
  <c r="Q23" i="26"/>
  <c r="Q38" i="26"/>
  <c r="Q44" i="26"/>
  <c r="F65" i="26"/>
  <c r="Q50" i="26"/>
  <c r="Q18" i="26"/>
  <c r="Q42" i="26"/>
  <c r="M68" i="24"/>
  <c r="M92" i="25"/>
  <c r="M91" i="25"/>
  <c r="M89" i="25"/>
  <c r="M88" i="25"/>
  <c r="M87" i="25"/>
  <c r="M86" i="25"/>
  <c r="M85" i="25"/>
  <c r="M84" i="25"/>
  <c r="M83" i="25"/>
  <c r="M82" i="25"/>
  <c r="M81" i="25"/>
  <c r="M80" i="25"/>
  <c r="M79" i="25"/>
  <c r="M78" i="25"/>
  <c r="M77" i="25"/>
  <c r="M76" i="25"/>
  <c r="M75" i="25"/>
  <c r="M74" i="25"/>
  <c r="M73" i="25"/>
  <c r="M72" i="25"/>
  <c r="M71" i="25"/>
  <c r="M70" i="25"/>
  <c r="M69" i="25"/>
  <c r="M68" i="25"/>
  <c r="M67" i="25"/>
  <c r="M66" i="25"/>
  <c r="M64" i="25"/>
  <c r="M63" i="25"/>
  <c r="M65" i="25" s="1"/>
  <c r="L62" i="25"/>
  <c r="K62" i="25"/>
  <c r="J62" i="25"/>
  <c r="I62" i="25"/>
  <c r="H62" i="25"/>
  <c r="G62" i="25"/>
  <c r="F62" i="25"/>
  <c r="E62" i="25"/>
  <c r="D62" i="25"/>
  <c r="R61" i="25"/>
  <c r="P61" i="25"/>
  <c r="O61" i="25"/>
  <c r="Q61" i="25" s="1"/>
  <c r="N61" i="25"/>
  <c r="L61" i="25"/>
  <c r="K61" i="25"/>
  <c r="J61" i="25"/>
  <c r="I61" i="25"/>
  <c r="H61" i="25"/>
  <c r="G61" i="25"/>
  <c r="F61" i="25"/>
  <c r="E61" i="25"/>
  <c r="M61" i="25" s="1"/>
  <c r="D61" i="25"/>
  <c r="N60" i="25"/>
  <c r="M60" i="25"/>
  <c r="N59" i="25"/>
  <c r="M59" i="25"/>
  <c r="M58" i="25"/>
  <c r="N57" i="25"/>
  <c r="M57" i="25"/>
  <c r="N56" i="25"/>
  <c r="M56" i="25"/>
  <c r="N55" i="25"/>
  <c r="M55" i="25"/>
  <c r="M54" i="25"/>
  <c r="N53" i="25"/>
  <c r="M53" i="25"/>
  <c r="N51" i="25"/>
  <c r="M51" i="25"/>
  <c r="N50" i="25"/>
  <c r="M50" i="25"/>
  <c r="M49" i="25"/>
  <c r="M48" i="25"/>
  <c r="N47" i="25"/>
  <c r="M47" i="25"/>
  <c r="N46" i="25"/>
  <c r="M46" i="25"/>
  <c r="N45" i="25"/>
  <c r="M45" i="25"/>
  <c r="N44" i="25"/>
  <c r="M44" i="25"/>
  <c r="N43" i="25"/>
  <c r="M43" i="25"/>
  <c r="M42" i="25"/>
  <c r="N41" i="25"/>
  <c r="M41" i="25"/>
  <c r="N40" i="25"/>
  <c r="M40" i="25"/>
  <c r="N39" i="25"/>
  <c r="M39" i="25"/>
  <c r="M38" i="25"/>
  <c r="N37" i="25"/>
  <c r="M37" i="25"/>
  <c r="N36" i="25"/>
  <c r="M36" i="25"/>
  <c r="M35" i="25"/>
  <c r="N34" i="25"/>
  <c r="M34" i="25"/>
  <c r="M33" i="25"/>
  <c r="M32" i="25"/>
  <c r="N31" i="25"/>
  <c r="M31" i="25"/>
  <c r="M30" i="25"/>
  <c r="M29" i="25"/>
  <c r="N28" i="25"/>
  <c r="M28" i="25"/>
  <c r="N27" i="25"/>
  <c r="M27" i="25"/>
  <c r="N26" i="25"/>
  <c r="M26" i="25"/>
  <c r="M25" i="25"/>
  <c r="M24" i="25"/>
  <c r="M23" i="25"/>
  <c r="M22" i="25"/>
  <c r="N21" i="25"/>
  <c r="M21" i="25"/>
  <c r="N20" i="25"/>
  <c r="M20" i="25"/>
  <c r="N19" i="25"/>
  <c r="M19" i="25"/>
  <c r="N18" i="25"/>
  <c r="M18" i="25"/>
  <c r="N17" i="25"/>
  <c r="M17" i="25"/>
  <c r="N16" i="25"/>
  <c r="M16" i="25"/>
  <c r="N15" i="25"/>
  <c r="M15" i="25"/>
  <c r="N14" i="25"/>
  <c r="M14" i="25"/>
  <c r="N13" i="25"/>
  <c r="M13" i="25"/>
  <c r="M12" i="25"/>
  <c r="N11" i="25"/>
  <c r="M11" i="25"/>
  <c r="M10" i="25"/>
  <c r="C4" i="25"/>
  <c r="G65" i="25" s="1"/>
  <c r="Q25" i="25" l="1"/>
  <c r="Q15" i="25"/>
  <c r="Q24" i="25"/>
  <c r="Q27" i="25"/>
  <c r="Q31" i="25"/>
  <c r="Q38" i="25"/>
  <c r="Q57" i="25"/>
  <c r="Q60" i="25"/>
  <c r="H65" i="25"/>
  <c r="Q18" i="25"/>
  <c r="Q41" i="25"/>
  <c r="Q44" i="25"/>
  <c r="M62" i="25"/>
  <c r="I65" i="25"/>
  <c r="Q13" i="25"/>
  <c r="Q21" i="25"/>
  <c r="Q32" i="25"/>
  <c r="Q47" i="25"/>
  <c r="J65" i="25"/>
  <c r="Q16" i="25"/>
  <c r="Q28" i="25"/>
  <c r="Q36" i="25"/>
  <c r="K65" i="25"/>
  <c r="Q19" i="25"/>
  <c r="D65" i="25"/>
  <c r="Q51" i="25"/>
  <c r="Q55" i="25"/>
  <c r="Q58" i="25"/>
  <c r="Q39" i="25"/>
  <c r="Q42" i="25"/>
  <c r="Q22" i="25"/>
  <c r="Q33" i="25"/>
  <c r="Q45" i="25"/>
  <c r="L65" i="25"/>
  <c r="Q14" i="25"/>
  <c r="Q26" i="25"/>
  <c r="Q53" i="25"/>
  <c r="Q56" i="25"/>
  <c r="Q59" i="25"/>
  <c r="E65" i="25"/>
  <c r="Q11" i="25"/>
  <c r="Q17" i="25"/>
  <c r="Q23" i="25"/>
  <c r="Q37" i="25"/>
  <c r="Q40" i="25"/>
  <c r="Q43" i="25"/>
  <c r="F65" i="25"/>
  <c r="Q20" i="25"/>
  <c r="Q34" i="25"/>
  <c r="Q46" i="25"/>
  <c r="Q50" i="25"/>
  <c r="Q54" i="25"/>
  <c r="M67" i="24"/>
  <c r="M94" i="24"/>
  <c r="M93" i="24"/>
  <c r="M91" i="24"/>
  <c r="M90" i="24"/>
  <c r="M89" i="24"/>
  <c r="M88" i="24"/>
  <c r="M87" i="24"/>
  <c r="M86" i="24"/>
  <c r="M85" i="24"/>
  <c r="M84" i="24"/>
  <c r="M83" i="24"/>
  <c r="M82" i="24"/>
  <c r="M81" i="24"/>
  <c r="M80" i="24"/>
  <c r="M79" i="24"/>
  <c r="M78" i="24"/>
  <c r="M77" i="24"/>
  <c r="M76" i="24"/>
  <c r="M75" i="24"/>
  <c r="M74" i="24"/>
  <c r="M73" i="24"/>
  <c r="M72" i="24"/>
  <c r="M71" i="24"/>
  <c r="M70" i="24"/>
  <c r="M69" i="24"/>
  <c r="M66" i="24"/>
  <c r="M64" i="24"/>
  <c r="M63" i="24"/>
  <c r="L62" i="24"/>
  <c r="K62" i="24"/>
  <c r="J62" i="24"/>
  <c r="I62" i="24"/>
  <c r="H62" i="24"/>
  <c r="G62" i="24"/>
  <c r="F62" i="24"/>
  <c r="E62" i="24"/>
  <c r="D62" i="24"/>
  <c r="R61" i="24"/>
  <c r="P61" i="24"/>
  <c r="O61" i="24"/>
  <c r="L61" i="24"/>
  <c r="K61" i="24"/>
  <c r="J61" i="24"/>
  <c r="I61" i="24"/>
  <c r="H61" i="24"/>
  <c r="G61" i="24"/>
  <c r="F61" i="24"/>
  <c r="E61" i="24"/>
  <c r="D61" i="24"/>
  <c r="N60" i="24"/>
  <c r="M60" i="24"/>
  <c r="N59" i="24"/>
  <c r="M59" i="24"/>
  <c r="M58" i="24"/>
  <c r="N57" i="24"/>
  <c r="M57" i="24"/>
  <c r="N56" i="24"/>
  <c r="M56" i="24"/>
  <c r="N55" i="24"/>
  <c r="M55" i="24"/>
  <c r="M54" i="24"/>
  <c r="N53" i="24"/>
  <c r="M53" i="24"/>
  <c r="N51" i="24"/>
  <c r="M51" i="24"/>
  <c r="N50" i="24"/>
  <c r="M50" i="24"/>
  <c r="M49" i="24"/>
  <c r="M48" i="24"/>
  <c r="N47" i="24"/>
  <c r="M47" i="24"/>
  <c r="N46" i="24"/>
  <c r="M46" i="24"/>
  <c r="N45" i="24"/>
  <c r="M45" i="24"/>
  <c r="N44" i="24"/>
  <c r="M44" i="24"/>
  <c r="N43" i="24"/>
  <c r="M43" i="24"/>
  <c r="M42" i="24"/>
  <c r="N41" i="24"/>
  <c r="M41" i="24"/>
  <c r="N40" i="24"/>
  <c r="M40" i="24"/>
  <c r="N39" i="24"/>
  <c r="M39" i="24"/>
  <c r="M38" i="24"/>
  <c r="N37" i="24"/>
  <c r="M37" i="24"/>
  <c r="N36" i="24"/>
  <c r="M36" i="24"/>
  <c r="M35" i="24"/>
  <c r="N34" i="24"/>
  <c r="M34" i="24"/>
  <c r="M33" i="24"/>
  <c r="M32" i="24"/>
  <c r="N31" i="24"/>
  <c r="M31" i="24"/>
  <c r="M30" i="24"/>
  <c r="M29" i="24"/>
  <c r="N28" i="24"/>
  <c r="M28" i="24"/>
  <c r="N27" i="24"/>
  <c r="M27" i="24"/>
  <c r="N26" i="24"/>
  <c r="M26" i="24"/>
  <c r="M25" i="24"/>
  <c r="M24" i="24"/>
  <c r="M23" i="24"/>
  <c r="M22" i="24"/>
  <c r="N21" i="24"/>
  <c r="M21" i="24"/>
  <c r="N20" i="24"/>
  <c r="M20" i="24"/>
  <c r="N19" i="24"/>
  <c r="M19" i="24"/>
  <c r="N18" i="24"/>
  <c r="M18" i="24"/>
  <c r="N17" i="24"/>
  <c r="M17" i="24"/>
  <c r="N16" i="24"/>
  <c r="M16" i="24"/>
  <c r="N15" i="24"/>
  <c r="M15" i="24"/>
  <c r="N14" i="24"/>
  <c r="M14" i="24"/>
  <c r="N13" i="24"/>
  <c r="M13" i="24"/>
  <c r="M12" i="24"/>
  <c r="N11" i="24"/>
  <c r="M11" i="24"/>
  <c r="M10" i="24"/>
  <c r="C4" i="24"/>
  <c r="G65" i="24" s="1"/>
  <c r="M61" i="24" l="1"/>
  <c r="N61" i="24"/>
  <c r="M62" i="24"/>
  <c r="M65" i="24"/>
  <c r="Q61" i="24"/>
  <c r="Q27" i="24"/>
  <c r="Q31" i="24"/>
  <c r="Q38" i="24"/>
  <c r="Q57" i="24"/>
  <c r="Q60" i="24"/>
  <c r="H65" i="24"/>
  <c r="Q15" i="24"/>
  <c r="Q24" i="24"/>
  <c r="Q18" i="24"/>
  <c r="Q41" i="24"/>
  <c r="Q44" i="24"/>
  <c r="I65" i="24"/>
  <c r="Q13" i="24"/>
  <c r="Q32" i="24"/>
  <c r="Q51" i="24"/>
  <c r="Q55" i="24"/>
  <c r="Q58" i="24"/>
  <c r="J65" i="24"/>
  <c r="Q39" i="24"/>
  <c r="K65" i="24"/>
  <c r="Q33" i="24"/>
  <c r="Q45" i="24"/>
  <c r="D65" i="24"/>
  <c r="L65" i="24"/>
  <c r="Q26" i="24"/>
  <c r="Q53" i="24"/>
  <c r="Q56" i="24"/>
  <c r="Q59" i="24"/>
  <c r="E65" i="24"/>
  <c r="Q21" i="24"/>
  <c r="Q25" i="24"/>
  <c r="Q47" i="24"/>
  <c r="Q16" i="24"/>
  <c r="Q28" i="24"/>
  <c r="Q36" i="24"/>
  <c r="Q42" i="24"/>
  <c r="Q19" i="24"/>
  <c r="Q22" i="24"/>
  <c r="Q14" i="24"/>
  <c r="Q11" i="24"/>
  <c r="Q17" i="24"/>
  <c r="Q23" i="24"/>
  <c r="Q37" i="24"/>
  <c r="Q40" i="24"/>
  <c r="Q43" i="24"/>
  <c r="F65" i="24"/>
  <c r="Q20" i="24"/>
  <c r="Q34" i="24"/>
  <c r="Q46" i="24"/>
  <c r="Q50" i="24"/>
  <c r="Q54" i="24"/>
  <c r="M67" i="22"/>
  <c r="C4" i="23"/>
  <c r="Q16" i="23" s="1"/>
  <c r="M11" i="23"/>
  <c r="N11" i="23"/>
  <c r="Q11" i="23"/>
  <c r="M12" i="23"/>
  <c r="N12" i="23"/>
  <c r="Q12" i="23"/>
  <c r="M13" i="23"/>
  <c r="N13" i="23"/>
  <c r="Q13" i="23"/>
  <c r="M14" i="23"/>
  <c r="N14" i="23"/>
  <c r="M15" i="23"/>
  <c r="N15" i="23"/>
  <c r="Q15" i="23"/>
  <c r="M16" i="23"/>
  <c r="N16" i="23"/>
  <c r="M17" i="23"/>
  <c r="N17" i="23"/>
  <c r="Q17" i="23"/>
  <c r="M18" i="23"/>
  <c r="N18" i="23"/>
  <c r="Q18" i="23"/>
  <c r="M19" i="23"/>
  <c r="N19" i="23"/>
  <c r="Q19" i="23"/>
  <c r="M20" i="23"/>
  <c r="N20" i="23"/>
  <c r="Q20" i="23"/>
  <c r="M21" i="23"/>
  <c r="Q21" i="23"/>
  <c r="Q22" i="23"/>
  <c r="M23" i="23"/>
  <c r="Q23" i="23"/>
  <c r="Q24" i="23"/>
  <c r="M25" i="23"/>
  <c r="N25" i="23"/>
  <c r="Q25" i="23"/>
  <c r="M26" i="23"/>
  <c r="N26" i="23"/>
  <c r="Q26" i="23"/>
  <c r="M27" i="23"/>
  <c r="N27" i="23"/>
  <c r="Q27" i="23"/>
  <c r="M28" i="23"/>
  <c r="N28" i="23"/>
  <c r="Q28" i="23"/>
  <c r="M29" i="23"/>
  <c r="Q29" i="23"/>
  <c r="Q30" i="23"/>
  <c r="M31" i="23"/>
  <c r="N31" i="23"/>
  <c r="Q31" i="23"/>
  <c r="M33" i="23"/>
  <c r="N33" i="23"/>
  <c r="Q33" i="23"/>
  <c r="M34" i="23"/>
  <c r="N34" i="23"/>
  <c r="Q34" i="23"/>
  <c r="M35" i="23"/>
  <c r="Q35" i="23"/>
  <c r="M36" i="23"/>
  <c r="N36" i="23"/>
  <c r="Q36" i="23"/>
  <c r="M37" i="23"/>
  <c r="N37" i="23"/>
  <c r="Q37" i="23"/>
  <c r="M38" i="23"/>
  <c r="N38" i="23"/>
  <c r="Q38" i="23"/>
  <c r="M39" i="23"/>
  <c r="Q39" i="23"/>
  <c r="M40" i="23"/>
  <c r="N40" i="23"/>
  <c r="Q40" i="23"/>
  <c r="M41" i="23"/>
  <c r="N41" i="23"/>
  <c r="Q41" i="23"/>
  <c r="M42" i="23"/>
  <c r="N42" i="23"/>
  <c r="Q42" i="23"/>
  <c r="M43" i="23"/>
  <c r="N43" i="23"/>
  <c r="Q43" i="23"/>
  <c r="M44" i="23"/>
  <c r="N44" i="23"/>
  <c r="Q44" i="23"/>
  <c r="M45" i="23"/>
  <c r="N45" i="23"/>
  <c r="Q45" i="23"/>
  <c r="M46" i="23"/>
  <c r="N46" i="23"/>
  <c r="Q46" i="23"/>
  <c r="M47" i="23"/>
  <c r="N47" i="23"/>
  <c r="Q47" i="23"/>
  <c r="M48" i="23"/>
  <c r="Q48" i="23"/>
  <c r="M49" i="23"/>
  <c r="N49" i="23"/>
  <c r="Q49" i="23"/>
  <c r="M50" i="23"/>
  <c r="N50" i="23"/>
  <c r="Q50" i="23"/>
  <c r="M51" i="23"/>
  <c r="N51" i="23"/>
  <c r="Q51" i="23"/>
  <c r="M52" i="23"/>
  <c r="Q52" i="23"/>
  <c r="M53" i="23"/>
  <c r="N53" i="23"/>
  <c r="Q53" i="23"/>
  <c r="M54" i="23"/>
  <c r="N54" i="23"/>
  <c r="Q54" i="23"/>
  <c r="D55" i="23"/>
  <c r="E55" i="23"/>
  <c r="F55" i="23"/>
  <c r="M55" i="23" s="1"/>
  <c r="G55" i="23"/>
  <c r="H55" i="23"/>
  <c r="I55" i="23"/>
  <c r="J55" i="23"/>
  <c r="K55" i="23"/>
  <c r="L55" i="23"/>
  <c r="N55" i="23"/>
  <c r="O55" i="23"/>
  <c r="Q55" i="23" s="1"/>
  <c r="P55" i="23"/>
  <c r="R55" i="23"/>
  <c r="D56" i="23"/>
  <c r="E56" i="23"/>
  <c r="F56" i="23"/>
  <c r="G56" i="23"/>
  <c r="H56" i="23"/>
  <c r="I56" i="23"/>
  <c r="J56" i="23"/>
  <c r="K56" i="23"/>
  <c r="L56" i="23"/>
  <c r="M57" i="23"/>
  <c r="M59" i="23" s="1"/>
  <c r="M58" i="23"/>
  <c r="D59" i="23"/>
  <c r="E59" i="23"/>
  <c r="F59" i="23"/>
  <c r="G59" i="23"/>
  <c r="H59" i="23"/>
  <c r="I59" i="23"/>
  <c r="J59" i="23"/>
  <c r="K59" i="23"/>
  <c r="L59" i="23"/>
  <c r="M60" i="23"/>
  <c r="M61" i="23"/>
  <c r="M62" i="23"/>
  <c r="M63" i="23"/>
  <c r="M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81" i="23"/>
  <c r="M82" i="23"/>
  <c r="M84" i="23"/>
  <c r="M85" i="23"/>
  <c r="M56" i="23" l="1"/>
  <c r="Q14" i="23"/>
  <c r="M48" i="22"/>
  <c r="M49" i="22"/>
  <c r="M29" i="22"/>
  <c r="M30" i="22"/>
  <c r="M31" i="22"/>
  <c r="M12" i="22"/>
  <c r="M10" i="22" l="1"/>
  <c r="M35" i="22"/>
  <c r="M33" i="22"/>
  <c r="M25" i="22"/>
  <c r="M23" i="22"/>
  <c r="M68" i="22" l="1"/>
  <c r="M92" i="22"/>
  <c r="M91" i="22"/>
  <c r="M89" i="22"/>
  <c r="M88" i="22"/>
  <c r="M87" i="22"/>
  <c r="M86" i="22"/>
  <c r="M85" i="22"/>
  <c r="M84" i="22"/>
  <c r="M83" i="22"/>
  <c r="M82" i="22"/>
  <c r="M81" i="22"/>
  <c r="M80" i="22"/>
  <c r="M79" i="22"/>
  <c r="M78" i="22"/>
  <c r="M77" i="22"/>
  <c r="M76" i="22"/>
  <c r="M75" i="22"/>
  <c r="M74" i="22"/>
  <c r="M73" i="22"/>
  <c r="M72" i="22"/>
  <c r="M71" i="22"/>
  <c r="M70" i="22"/>
  <c r="M69" i="22"/>
  <c r="M66" i="22"/>
  <c r="M64" i="22"/>
  <c r="M63" i="22"/>
  <c r="L62" i="22"/>
  <c r="K62" i="22"/>
  <c r="J62" i="22"/>
  <c r="I62" i="22"/>
  <c r="H62" i="22"/>
  <c r="G62" i="22"/>
  <c r="F62" i="22"/>
  <c r="E62" i="22"/>
  <c r="D62" i="22"/>
  <c r="R61" i="22"/>
  <c r="P61" i="22"/>
  <c r="O61" i="22"/>
  <c r="L61" i="22"/>
  <c r="K61" i="22"/>
  <c r="J61" i="22"/>
  <c r="I61" i="22"/>
  <c r="H61" i="22"/>
  <c r="G61" i="22"/>
  <c r="F61" i="22"/>
  <c r="E61" i="22"/>
  <c r="D61" i="22"/>
  <c r="N60" i="22"/>
  <c r="M60" i="22"/>
  <c r="N59" i="22"/>
  <c r="M59" i="22"/>
  <c r="M58" i="22"/>
  <c r="N57" i="22"/>
  <c r="M57" i="22"/>
  <c r="N56" i="22"/>
  <c r="M56" i="22"/>
  <c r="N55" i="22"/>
  <c r="M55" i="22"/>
  <c r="M54" i="22"/>
  <c r="N53" i="22"/>
  <c r="M53" i="22"/>
  <c r="N51" i="22"/>
  <c r="M51" i="22"/>
  <c r="N50" i="22"/>
  <c r="M50" i="22"/>
  <c r="N47" i="22"/>
  <c r="M47" i="22"/>
  <c r="N46" i="22"/>
  <c r="M46" i="22"/>
  <c r="N45" i="22"/>
  <c r="M45" i="22"/>
  <c r="N44" i="22"/>
  <c r="M44" i="22"/>
  <c r="N43" i="22"/>
  <c r="M43" i="22"/>
  <c r="M42" i="22"/>
  <c r="N41" i="22"/>
  <c r="M41" i="22"/>
  <c r="N40" i="22"/>
  <c r="M40" i="22"/>
  <c r="N39" i="22"/>
  <c r="M39" i="22"/>
  <c r="M38" i="22"/>
  <c r="N37" i="22"/>
  <c r="M37" i="22"/>
  <c r="N36" i="22"/>
  <c r="M36" i="22"/>
  <c r="N34" i="22"/>
  <c r="M34" i="22"/>
  <c r="M32" i="22"/>
  <c r="N31" i="22"/>
  <c r="N28" i="22"/>
  <c r="M28" i="22"/>
  <c r="N27" i="22"/>
  <c r="M27" i="22"/>
  <c r="N26" i="22"/>
  <c r="M26" i="22"/>
  <c r="M24" i="22"/>
  <c r="M22" i="22"/>
  <c r="N21" i="22"/>
  <c r="M21" i="22"/>
  <c r="N20" i="22"/>
  <c r="M20" i="22"/>
  <c r="N19" i="22"/>
  <c r="M19" i="22"/>
  <c r="N18" i="22"/>
  <c r="M18" i="22"/>
  <c r="N17" i="22"/>
  <c r="M17" i="22"/>
  <c r="N16" i="22"/>
  <c r="M16" i="22"/>
  <c r="N15" i="22"/>
  <c r="M15" i="22"/>
  <c r="N14" i="22"/>
  <c r="M14" i="22"/>
  <c r="N13" i="22"/>
  <c r="M13" i="22"/>
  <c r="N11" i="22"/>
  <c r="M11" i="22"/>
  <c r="C4" i="22"/>
  <c r="L65" i="22" l="1"/>
  <c r="Q61" i="22"/>
  <c r="M61" i="22"/>
  <c r="M62" i="22"/>
  <c r="N61" i="22"/>
  <c r="Q53" i="22"/>
  <c r="Q42" i="22"/>
  <c r="Q36" i="22"/>
  <c r="Q23" i="22"/>
  <c r="Q59" i="22"/>
  <c r="Q39" i="22"/>
  <c r="Q14" i="22"/>
  <c r="Q56" i="22"/>
  <c r="M65" i="22"/>
  <c r="Q27" i="22"/>
  <c r="Q20" i="22"/>
  <c r="Q50" i="22"/>
  <c r="G65" i="22"/>
  <c r="Q37" i="22"/>
  <c r="Q43" i="22"/>
  <c r="Q28" i="22"/>
  <c r="I65" i="22"/>
  <c r="Q13" i="22"/>
  <c r="Q21" i="22"/>
  <c r="Q34" i="22"/>
  <c r="Q38" i="22"/>
  <c r="Q51" i="22"/>
  <c r="Q55" i="22"/>
  <c r="Q58" i="22"/>
  <c r="J65" i="22"/>
  <c r="E65" i="22"/>
  <c r="Q17" i="22"/>
  <c r="Q32" i="22"/>
  <c r="Q45" i="22"/>
  <c r="F65" i="22"/>
  <c r="Q11" i="22"/>
  <c r="Q24" i="22"/>
  <c r="Q33" i="22"/>
  <c r="Q54" i="22"/>
  <c r="Q15" i="22"/>
  <c r="Q25" i="22"/>
  <c r="Q40" i="22"/>
  <c r="Q57" i="22"/>
  <c r="Q60" i="22"/>
  <c r="H65" i="22"/>
  <c r="Q18" i="22"/>
  <c r="Q46" i="22"/>
  <c r="Q16" i="22"/>
  <c r="Q26" i="22"/>
  <c r="Q41" i="22"/>
  <c r="Q44" i="22"/>
  <c r="K65" i="22"/>
  <c r="Q19" i="22"/>
  <c r="Q22" i="22"/>
  <c r="Q31" i="22"/>
  <c r="Q47" i="22"/>
  <c r="D65" i="22"/>
  <c r="F55" i="21"/>
  <c r="G55" i="21"/>
  <c r="H55" i="21"/>
  <c r="I55" i="21"/>
  <c r="J55" i="21"/>
  <c r="K55" i="21"/>
  <c r="L55" i="21"/>
  <c r="E55" i="21"/>
  <c r="D55" i="21"/>
  <c r="O55" i="21"/>
  <c r="Q55" i="21" s="1"/>
  <c r="R55" i="21"/>
  <c r="M61" i="21"/>
  <c r="M62" i="21" l="1"/>
  <c r="M84" i="21"/>
  <c r="M83" i="21"/>
  <c r="M81" i="21"/>
  <c r="M80" i="21"/>
  <c r="M79" i="21"/>
  <c r="M78" i="21"/>
  <c r="M77" i="21"/>
  <c r="M76" i="21"/>
  <c r="M75" i="21"/>
  <c r="M74" i="21"/>
  <c r="M73" i="21"/>
  <c r="M72" i="21"/>
  <c r="M71" i="21"/>
  <c r="M70" i="21"/>
  <c r="M69" i="21"/>
  <c r="M68" i="21"/>
  <c r="M67" i="21"/>
  <c r="M66" i="21"/>
  <c r="M65" i="21"/>
  <c r="M64" i="21"/>
  <c r="M63" i="21"/>
  <c r="M60" i="21"/>
  <c r="M58" i="21"/>
  <c r="M56" i="21" s="1"/>
  <c r="M57" i="21"/>
  <c r="L56" i="21"/>
  <c r="K56" i="21"/>
  <c r="J56" i="21"/>
  <c r="I56" i="21"/>
  <c r="H56" i="21"/>
  <c r="G56" i="21"/>
  <c r="F56" i="21"/>
  <c r="E56" i="21"/>
  <c r="D56" i="21"/>
  <c r="P55" i="21"/>
  <c r="N55" i="21" s="1"/>
  <c r="N54" i="21"/>
  <c r="M54" i="21"/>
  <c r="N53" i="21"/>
  <c r="M53" i="21"/>
  <c r="M52" i="21"/>
  <c r="N51" i="21"/>
  <c r="M51" i="21"/>
  <c r="N50" i="21"/>
  <c r="M50" i="21"/>
  <c r="N49" i="21"/>
  <c r="M49" i="21"/>
  <c r="M48" i="21"/>
  <c r="N47" i="21"/>
  <c r="M47" i="21"/>
  <c r="N46" i="21"/>
  <c r="M46" i="21"/>
  <c r="N45" i="21"/>
  <c r="M45" i="21"/>
  <c r="N44" i="21"/>
  <c r="M44" i="21"/>
  <c r="N43" i="21"/>
  <c r="M43" i="21"/>
  <c r="N42" i="21"/>
  <c r="M42" i="21"/>
  <c r="N41" i="21"/>
  <c r="M41" i="21"/>
  <c r="N40" i="21"/>
  <c r="M40" i="21"/>
  <c r="M39" i="21"/>
  <c r="N38" i="21"/>
  <c r="M38" i="21"/>
  <c r="N37" i="21"/>
  <c r="M37" i="21"/>
  <c r="N36" i="21"/>
  <c r="M36" i="21"/>
  <c r="M35" i="21"/>
  <c r="N34" i="21"/>
  <c r="M34" i="21"/>
  <c r="N33" i="21"/>
  <c r="M33" i="21"/>
  <c r="N31" i="21"/>
  <c r="M31" i="21"/>
  <c r="M29" i="21"/>
  <c r="N28" i="21"/>
  <c r="M28" i="21"/>
  <c r="N27" i="21"/>
  <c r="M27" i="21"/>
  <c r="N26" i="21"/>
  <c r="M26" i="21"/>
  <c r="N25" i="21"/>
  <c r="M25" i="21"/>
  <c r="M23" i="21"/>
  <c r="M21" i="21"/>
  <c r="N20" i="21"/>
  <c r="M20" i="21"/>
  <c r="N19" i="21"/>
  <c r="M19" i="21"/>
  <c r="N18" i="21"/>
  <c r="M18" i="21"/>
  <c r="N17" i="21"/>
  <c r="M17" i="21"/>
  <c r="N16" i="21"/>
  <c r="M16" i="21"/>
  <c r="N15" i="21"/>
  <c r="M15" i="21"/>
  <c r="N14" i="21"/>
  <c r="M14" i="21"/>
  <c r="N13" i="21"/>
  <c r="M13" i="21"/>
  <c r="N12" i="21"/>
  <c r="M12" i="21"/>
  <c r="N11" i="21"/>
  <c r="M11" i="21"/>
  <c r="C4" i="21"/>
  <c r="H59" i="21" s="1"/>
  <c r="M55" i="21" l="1"/>
  <c r="M59" i="21"/>
  <c r="Q18" i="21"/>
  <c r="Q21" i="21"/>
  <c r="Q28" i="21"/>
  <c r="Q44" i="21"/>
  <c r="D59" i="21"/>
  <c r="L59" i="21"/>
  <c r="I59" i="21"/>
  <c r="Q12" i="21"/>
  <c r="Q20" i="21"/>
  <c r="Q31" i="21"/>
  <c r="Q35" i="21"/>
  <c r="Q46" i="21"/>
  <c r="Q49" i="21"/>
  <c r="Q52" i="21"/>
  <c r="J59" i="21"/>
  <c r="Q15" i="21"/>
  <c r="Q25" i="21"/>
  <c r="Q38" i="21"/>
  <c r="Q41" i="21"/>
  <c r="K59" i="21"/>
  <c r="Q13" i="21"/>
  <c r="Q22" i="21"/>
  <c r="Q33" i="21"/>
  <c r="Q36" i="21"/>
  <c r="Q39" i="21"/>
  <c r="Q47" i="21"/>
  <c r="Q50" i="21"/>
  <c r="Q53" i="21"/>
  <c r="E59" i="21"/>
  <c r="Q17" i="21"/>
  <c r="Q27" i="21"/>
  <c r="Q43" i="21"/>
  <c r="Q16" i="21"/>
  <c r="Q26" i="21"/>
  <c r="Q29" i="21"/>
  <c r="Q42" i="21"/>
  <c r="F59" i="21"/>
  <c r="Q11" i="21"/>
  <c r="Q19" i="21"/>
  <c r="Q23" i="21"/>
  <c r="Q30" i="21"/>
  <c r="Q45" i="21"/>
  <c r="Q48" i="21"/>
  <c r="G59" i="21"/>
  <c r="Q14" i="21"/>
  <c r="Q24" i="21"/>
  <c r="Q34" i="21"/>
  <c r="Q37" i="21"/>
  <c r="Q40" i="21"/>
  <c r="Q51" i="21"/>
  <c r="Q54" i="21"/>
  <c r="M60" i="20"/>
  <c r="M81" i="20"/>
  <c r="M80" i="20"/>
  <c r="M78" i="20"/>
  <c r="M77" i="20"/>
  <c r="M76" i="20"/>
  <c r="M75" i="20"/>
  <c r="M74" i="20"/>
  <c r="M73" i="20"/>
  <c r="M72" i="20"/>
  <c r="M71" i="20"/>
  <c r="M70" i="20"/>
  <c r="M69" i="20"/>
  <c r="M68" i="20"/>
  <c r="M67" i="20"/>
  <c r="M66" i="20"/>
  <c r="M65" i="20"/>
  <c r="M64" i="20"/>
  <c r="M63" i="20"/>
  <c r="M62" i="20"/>
  <c r="M61" i="20"/>
  <c r="M59" i="20"/>
  <c r="M57" i="20"/>
  <c r="M56" i="20"/>
  <c r="L55" i="20"/>
  <c r="K55" i="20"/>
  <c r="J55" i="20"/>
  <c r="I55" i="20"/>
  <c r="H55" i="20"/>
  <c r="G55" i="20"/>
  <c r="F55" i="20"/>
  <c r="E55" i="20"/>
  <c r="D55" i="20"/>
  <c r="R54" i="20"/>
  <c r="P54" i="20"/>
  <c r="O54" i="20"/>
  <c r="L54" i="20"/>
  <c r="K54" i="20"/>
  <c r="J54" i="20"/>
  <c r="I54" i="20"/>
  <c r="H54" i="20"/>
  <c r="G54" i="20"/>
  <c r="F54" i="20"/>
  <c r="E54" i="20"/>
  <c r="D54" i="20"/>
  <c r="N53" i="20"/>
  <c r="M53" i="20"/>
  <c r="N52" i="20"/>
  <c r="M52" i="20"/>
  <c r="M51" i="20"/>
  <c r="N50" i="20"/>
  <c r="M50" i="20"/>
  <c r="N49" i="20"/>
  <c r="M49" i="20"/>
  <c r="N48" i="20"/>
  <c r="M48" i="20"/>
  <c r="M47" i="20"/>
  <c r="N46" i="20"/>
  <c r="M46" i="20"/>
  <c r="N45" i="20"/>
  <c r="M45" i="20"/>
  <c r="N44" i="20"/>
  <c r="M44" i="20"/>
  <c r="N43" i="20"/>
  <c r="M43" i="20"/>
  <c r="N42" i="20"/>
  <c r="M42" i="20"/>
  <c r="N41" i="20"/>
  <c r="M41" i="20"/>
  <c r="N40" i="20"/>
  <c r="M40" i="20"/>
  <c r="N39" i="20"/>
  <c r="M39" i="20"/>
  <c r="M38" i="20"/>
  <c r="N37" i="20"/>
  <c r="M37" i="20"/>
  <c r="N36" i="20"/>
  <c r="M36" i="20"/>
  <c r="N35" i="20"/>
  <c r="M35" i="20"/>
  <c r="M34" i="20"/>
  <c r="N33" i="20"/>
  <c r="M33" i="20"/>
  <c r="N32" i="20"/>
  <c r="M32" i="20"/>
  <c r="N30" i="20"/>
  <c r="M30" i="20"/>
  <c r="M28" i="20"/>
  <c r="N27" i="20"/>
  <c r="M27" i="20"/>
  <c r="N26" i="20"/>
  <c r="M26" i="20"/>
  <c r="N25" i="20"/>
  <c r="M25" i="20"/>
  <c r="N24" i="20"/>
  <c r="M24" i="20"/>
  <c r="M22" i="20"/>
  <c r="M20" i="20"/>
  <c r="N19" i="20"/>
  <c r="M19" i="20"/>
  <c r="N18" i="20"/>
  <c r="M18" i="20"/>
  <c r="N17" i="20"/>
  <c r="M17" i="20"/>
  <c r="N16" i="20"/>
  <c r="M16" i="20"/>
  <c r="N15" i="20"/>
  <c r="M15" i="20"/>
  <c r="N14" i="20"/>
  <c r="M14" i="20"/>
  <c r="N13" i="20"/>
  <c r="M13" i="20"/>
  <c r="N12" i="20"/>
  <c r="M12" i="20"/>
  <c r="N11" i="20"/>
  <c r="M11" i="20"/>
  <c r="N10" i="20"/>
  <c r="M10" i="20"/>
  <c r="C4" i="20"/>
  <c r="Q32" i="20" s="1"/>
  <c r="Q54" i="20" l="1"/>
  <c r="M54" i="20"/>
  <c r="M55" i="20"/>
  <c r="Q17" i="20"/>
  <c r="Q27" i="20"/>
  <c r="Q12" i="20"/>
  <c r="Q21" i="20"/>
  <c r="Q35" i="20"/>
  <c r="Q38" i="20"/>
  <c r="Q46" i="20"/>
  <c r="Q49" i="20"/>
  <c r="Q52" i="20"/>
  <c r="E58" i="20"/>
  <c r="M58" i="20"/>
  <c r="Q15" i="20"/>
  <c r="Q25" i="20"/>
  <c r="Q28" i="20"/>
  <c r="Q41" i="20"/>
  <c r="F58" i="20"/>
  <c r="Q10" i="20"/>
  <c r="Q18" i="20"/>
  <c r="Q22" i="20"/>
  <c r="Q29" i="20"/>
  <c r="Q44" i="20"/>
  <c r="Q47" i="20"/>
  <c r="G58" i="20"/>
  <c r="Q13" i="20"/>
  <c r="Q23" i="20"/>
  <c r="Q33" i="20"/>
  <c r="Q36" i="20"/>
  <c r="Q39" i="20"/>
  <c r="Q50" i="20"/>
  <c r="Q53" i="20"/>
  <c r="H58" i="20"/>
  <c r="Q16" i="20"/>
  <c r="Q26" i="20"/>
  <c r="Q42" i="20"/>
  <c r="I58" i="20"/>
  <c r="Q11" i="20"/>
  <c r="Q19" i="20"/>
  <c r="Q30" i="20"/>
  <c r="Q34" i="20"/>
  <c r="Q45" i="20"/>
  <c r="Q48" i="20"/>
  <c r="Q51" i="20"/>
  <c r="J58" i="20"/>
  <c r="Q14" i="20"/>
  <c r="Q24" i="20"/>
  <c r="Q37" i="20"/>
  <c r="Q40" i="20"/>
  <c r="N54" i="20"/>
  <c r="K58" i="20"/>
  <c r="Q43" i="20"/>
  <c r="D58" i="20"/>
  <c r="L58" i="20"/>
  <c r="Q20" i="20"/>
  <c r="M80" i="19"/>
  <c r="M79" i="19"/>
  <c r="M77" i="19"/>
  <c r="M76" i="19"/>
  <c r="M75" i="19"/>
  <c r="M74" i="19"/>
  <c r="M73" i="19"/>
  <c r="M72" i="19"/>
  <c r="M71" i="19"/>
  <c r="M70" i="19"/>
  <c r="M69" i="19"/>
  <c r="M68" i="19"/>
  <c r="M67" i="19"/>
  <c r="M66" i="19"/>
  <c r="M65" i="19"/>
  <c r="M64" i="19"/>
  <c r="M63" i="19"/>
  <c r="M62" i="19"/>
  <c r="M61" i="19"/>
  <c r="M60" i="19"/>
  <c r="M59" i="19"/>
  <c r="M57" i="19"/>
  <c r="M55" i="19" s="1"/>
  <c r="M56" i="19"/>
  <c r="L55" i="19"/>
  <c r="K55" i="19"/>
  <c r="J55" i="19"/>
  <c r="I55" i="19"/>
  <c r="H55" i="19"/>
  <c r="G55" i="19"/>
  <c r="F55" i="19"/>
  <c r="E55" i="19"/>
  <c r="D55" i="19"/>
  <c r="R54" i="19"/>
  <c r="P54" i="19"/>
  <c r="O54" i="19"/>
  <c r="Q54" i="19" s="1"/>
  <c r="N54" i="19"/>
  <c r="L54" i="19"/>
  <c r="K54" i="19"/>
  <c r="J54" i="19"/>
  <c r="I54" i="19"/>
  <c r="H54" i="19"/>
  <c r="G54" i="19"/>
  <c r="F54" i="19"/>
  <c r="E54" i="19"/>
  <c r="D54" i="19"/>
  <c r="M54" i="19" s="1"/>
  <c r="N53" i="19"/>
  <c r="M53" i="19"/>
  <c r="N52" i="19"/>
  <c r="M52" i="19"/>
  <c r="M51" i="19"/>
  <c r="N50" i="19"/>
  <c r="M50" i="19"/>
  <c r="N49" i="19"/>
  <c r="M49" i="19"/>
  <c r="N48" i="19"/>
  <c r="M48" i="19"/>
  <c r="M47" i="19"/>
  <c r="N46" i="19"/>
  <c r="M46" i="19"/>
  <c r="N45" i="19"/>
  <c r="M45" i="19"/>
  <c r="N44" i="19"/>
  <c r="M44" i="19"/>
  <c r="N43" i="19"/>
  <c r="M43" i="19"/>
  <c r="N42" i="19"/>
  <c r="M42" i="19"/>
  <c r="N41" i="19"/>
  <c r="M41" i="19"/>
  <c r="N40" i="19"/>
  <c r="M40" i="19"/>
  <c r="N39" i="19"/>
  <c r="M39" i="19"/>
  <c r="M38" i="19"/>
  <c r="N37" i="19"/>
  <c r="M37" i="19"/>
  <c r="N36" i="19"/>
  <c r="M36" i="19"/>
  <c r="N35" i="19"/>
  <c r="M35" i="19"/>
  <c r="M34" i="19"/>
  <c r="N33" i="19"/>
  <c r="M33" i="19"/>
  <c r="N32" i="19"/>
  <c r="M32" i="19"/>
  <c r="N30" i="19"/>
  <c r="M30" i="19"/>
  <c r="M28" i="19"/>
  <c r="N27" i="19"/>
  <c r="M27" i="19"/>
  <c r="N26" i="19"/>
  <c r="M26" i="19"/>
  <c r="N25" i="19"/>
  <c r="M25" i="19"/>
  <c r="Q24" i="19"/>
  <c r="N24" i="19"/>
  <c r="M24" i="19"/>
  <c r="M22" i="19"/>
  <c r="M20" i="19"/>
  <c r="N19" i="19"/>
  <c r="M19" i="19"/>
  <c r="N18" i="19"/>
  <c r="M18" i="19"/>
  <c r="N17" i="19"/>
  <c r="M17" i="19"/>
  <c r="N16" i="19"/>
  <c r="M16" i="19"/>
  <c r="N15" i="19"/>
  <c r="M15" i="19"/>
  <c r="Q14" i="19"/>
  <c r="N14" i="19"/>
  <c r="M14" i="19"/>
  <c r="N13" i="19"/>
  <c r="M13" i="19"/>
  <c r="N12" i="19"/>
  <c r="M12" i="19"/>
  <c r="N11" i="19"/>
  <c r="M11" i="19"/>
  <c r="N10" i="19"/>
  <c r="M10" i="19"/>
  <c r="C4" i="19"/>
  <c r="J58" i="19" s="1"/>
  <c r="Q54" i="18"/>
  <c r="M60" i="18"/>
  <c r="Q37" i="19" l="1"/>
  <c r="Q40" i="19"/>
  <c r="K58" i="19"/>
  <c r="Q17" i="19"/>
  <c r="Q20" i="19"/>
  <c r="Q27" i="19"/>
  <c r="L58" i="19"/>
  <c r="Q12" i="19"/>
  <c r="Q21" i="19"/>
  <c r="Q32" i="19"/>
  <c r="Q35" i="19"/>
  <c r="Q38" i="19"/>
  <c r="Q46" i="19"/>
  <c r="Q49" i="19"/>
  <c r="Q52" i="19"/>
  <c r="E58" i="19"/>
  <c r="M58" i="19"/>
  <c r="Q15" i="19"/>
  <c r="Q25" i="19"/>
  <c r="Q28" i="19"/>
  <c r="Q41" i="19"/>
  <c r="F58" i="19"/>
  <c r="Q10" i="19"/>
  <c r="Q18" i="19"/>
  <c r="Q22" i="19"/>
  <c r="Q29" i="19"/>
  <c r="Q44" i="19"/>
  <c r="Q47" i="19"/>
  <c r="G58" i="19"/>
  <c r="Q43" i="19"/>
  <c r="D58" i="19"/>
  <c r="Q13" i="19"/>
  <c r="Q23" i="19"/>
  <c r="Q33" i="19"/>
  <c r="Q36" i="19"/>
  <c r="Q39" i="19"/>
  <c r="Q50" i="19"/>
  <c r="Q53" i="19"/>
  <c r="H58" i="19"/>
  <c r="Q16" i="19"/>
  <c r="Q26" i="19"/>
  <c r="Q42" i="19"/>
  <c r="I58" i="19"/>
  <c r="Q11" i="19"/>
  <c r="Q19" i="19"/>
  <c r="Q30" i="19"/>
  <c r="Q34" i="19"/>
  <c r="Q45" i="19"/>
  <c r="Q48" i="19"/>
  <c r="Q51" i="19"/>
  <c r="M61" i="18"/>
  <c r="M80" i="18"/>
  <c r="M79" i="18"/>
  <c r="M77" i="18"/>
  <c r="M76" i="18"/>
  <c r="M75" i="18"/>
  <c r="M74" i="18"/>
  <c r="M73" i="18"/>
  <c r="M72" i="18"/>
  <c r="M71" i="18"/>
  <c r="M70" i="18"/>
  <c r="M69" i="18"/>
  <c r="M68" i="18"/>
  <c r="M67" i="18"/>
  <c r="M66" i="18"/>
  <c r="M65" i="18"/>
  <c r="M64" i="18"/>
  <c r="M63" i="18"/>
  <c r="M62" i="18"/>
  <c r="M59" i="18"/>
  <c r="M57" i="18"/>
  <c r="M56" i="18"/>
  <c r="L55" i="18"/>
  <c r="K55" i="18"/>
  <c r="J55" i="18"/>
  <c r="I55" i="18"/>
  <c r="H55" i="18"/>
  <c r="G55" i="18"/>
  <c r="F55" i="18"/>
  <c r="E55" i="18"/>
  <c r="D55" i="18"/>
  <c r="R54" i="18"/>
  <c r="P54" i="18"/>
  <c r="O54" i="18"/>
  <c r="L54" i="18"/>
  <c r="K54" i="18"/>
  <c r="J54" i="18"/>
  <c r="I54" i="18"/>
  <c r="H54" i="18"/>
  <c r="G54" i="18"/>
  <c r="F54" i="18"/>
  <c r="E54" i="18"/>
  <c r="D54" i="18"/>
  <c r="N53" i="18"/>
  <c r="M53" i="18"/>
  <c r="N52" i="18"/>
  <c r="M52" i="18"/>
  <c r="M51" i="18"/>
  <c r="N50" i="18"/>
  <c r="M50" i="18"/>
  <c r="N49" i="18"/>
  <c r="M49" i="18"/>
  <c r="N48" i="18"/>
  <c r="M48" i="18"/>
  <c r="M47" i="18"/>
  <c r="N46" i="18"/>
  <c r="M46" i="18"/>
  <c r="N45" i="18"/>
  <c r="M45" i="18"/>
  <c r="N44" i="18"/>
  <c r="M44" i="18"/>
  <c r="N43" i="18"/>
  <c r="M43" i="18"/>
  <c r="N42" i="18"/>
  <c r="M42" i="18"/>
  <c r="N41" i="18"/>
  <c r="M41" i="18"/>
  <c r="N40" i="18"/>
  <c r="M40" i="18"/>
  <c r="N39" i="18"/>
  <c r="M39" i="18"/>
  <c r="M38" i="18"/>
  <c r="N37" i="18"/>
  <c r="M37" i="18"/>
  <c r="N36" i="18"/>
  <c r="M36" i="18"/>
  <c r="N35" i="18"/>
  <c r="M35" i="18"/>
  <c r="M34" i="18"/>
  <c r="N33" i="18"/>
  <c r="M33" i="18"/>
  <c r="N32" i="18"/>
  <c r="M32" i="18"/>
  <c r="N30" i="18"/>
  <c r="M30" i="18"/>
  <c r="M28" i="18"/>
  <c r="N27" i="18"/>
  <c r="M27" i="18"/>
  <c r="N26" i="18"/>
  <c r="M26" i="18"/>
  <c r="N25" i="18"/>
  <c r="M25" i="18"/>
  <c r="N24" i="18"/>
  <c r="M24" i="18"/>
  <c r="M22" i="18"/>
  <c r="M20" i="18"/>
  <c r="N19" i="18"/>
  <c r="M19" i="18"/>
  <c r="N18" i="18"/>
  <c r="M18" i="18"/>
  <c r="N17" i="18"/>
  <c r="M17" i="18"/>
  <c r="N16" i="18"/>
  <c r="M16" i="18"/>
  <c r="N15" i="18"/>
  <c r="M15" i="18"/>
  <c r="N14" i="18"/>
  <c r="M14" i="18"/>
  <c r="N13" i="18"/>
  <c r="M13" i="18"/>
  <c r="N12" i="18"/>
  <c r="M12" i="18"/>
  <c r="N11" i="18"/>
  <c r="M11" i="18"/>
  <c r="N10" i="18"/>
  <c r="M10" i="18"/>
  <c r="C4" i="18"/>
  <c r="E58" i="18" s="1"/>
  <c r="M54" i="18" l="1"/>
  <c r="N54" i="18"/>
  <c r="M58" i="18"/>
  <c r="Q25" i="18"/>
  <c r="Q41" i="18"/>
  <c r="F58" i="18"/>
  <c r="Q10" i="18"/>
  <c r="Q29" i="18"/>
  <c r="Q47" i="18"/>
  <c r="G58" i="18"/>
  <c r="Q13" i="18"/>
  <c r="Q23" i="18"/>
  <c r="Q33" i="18"/>
  <c r="Q36" i="18"/>
  <c r="Q39" i="18"/>
  <c r="Q50" i="18"/>
  <c r="Q53" i="18"/>
  <c r="H58" i="18"/>
  <c r="Q16" i="18"/>
  <c r="Q26" i="18"/>
  <c r="Q42" i="18"/>
  <c r="M55" i="18"/>
  <c r="I58" i="18"/>
  <c r="Q15" i="18"/>
  <c r="Q28" i="18"/>
  <c r="Q18" i="18"/>
  <c r="Q22" i="18"/>
  <c r="Q44" i="18"/>
  <c r="Q11" i="18"/>
  <c r="Q19" i="18"/>
  <c r="Q30" i="18"/>
  <c r="Q34" i="18"/>
  <c r="Q45" i="18"/>
  <c r="Q48" i="18"/>
  <c r="Q51" i="18"/>
  <c r="J58" i="18"/>
  <c r="Q14" i="18"/>
  <c r="Q24" i="18"/>
  <c r="Q37" i="18"/>
  <c r="Q40" i="18"/>
  <c r="K58" i="18"/>
  <c r="Q17" i="18"/>
  <c r="Q20" i="18"/>
  <c r="Q27" i="18"/>
  <c r="Q43" i="18"/>
  <c r="D58" i="18"/>
  <c r="L58" i="18"/>
  <c r="Q12" i="18"/>
  <c r="Q21" i="18"/>
  <c r="Q32" i="18"/>
  <c r="Q35" i="18"/>
  <c r="Q38" i="18"/>
  <c r="Q46" i="18"/>
  <c r="Q49" i="18"/>
  <c r="Q52" i="18"/>
  <c r="M59" i="17"/>
  <c r="M77" i="17"/>
  <c r="M76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8" i="17"/>
  <c r="H57" i="17"/>
  <c r="G57" i="17"/>
  <c r="M56" i="17"/>
  <c r="M55" i="17"/>
  <c r="M57" i="17" s="1"/>
  <c r="L54" i="17"/>
  <c r="K54" i="17"/>
  <c r="J54" i="17"/>
  <c r="I54" i="17"/>
  <c r="H54" i="17"/>
  <c r="G54" i="17"/>
  <c r="F54" i="17"/>
  <c r="E54" i="17"/>
  <c r="D54" i="17"/>
  <c r="R53" i="17"/>
  <c r="P53" i="17"/>
  <c r="O53" i="17"/>
  <c r="Q53" i="17" s="1"/>
  <c r="L53" i="17"/>
  <c r="K53" i="17"/>
  <c r="J53" i="17"/>
  <c r="I53" i="17"/>
  <c r="H53" i="17"/>
  <c r="G53" i="17"/>
  <c r="F53" i="17"/>
  <c r="E53" i="17"/>
  <c r="D53" i="17"/>
  <c r="Q52" i="17"/>
  <c r="N52" i="17"/>
  <c r="M52" i="17"/>
  <c r="N51" i="17"/>
  <c r="M51" i="17"/>
  <c r="Q50" i="17"/>
  <c r="M50" i="17"/>
  <c r="Q49" i="17"/>
  <c r="N49" i="17"/>
  <c r="M49" i="17"/>
  <c r="N48" i="17"/>
  <c r="M48" i="17"/>
  <c r="N47" i="17"/>
  <c r="M47" i="17"/>
  <c r="Q46" i="17"/>
  <c r="M46" i="17"/>
  <c r="N45" i="17"/>
  <c r="M45" i="17"/>
  <c r="N44" i="17"/>
  <c r="M44" i="17"/>
  <c r="Q43" i="17"/>
  <c r="N43" i="17"/>
  <c r="M43" i="17"/>
  <c r="N42" i="17"/>
  <c r="M42" i="17"/>
  <c r="N41" i="17"/>
  <c r="M41" i="17"/>
  <c r="N40" i="17"/>
  <c r="M40" i="17"/>
  <c r="Q39" i="17"/>
  <c r="N39" i="17"/>
  <c r="M39" i="17"/>
  <c r="N38" i="17"/>
  <c r="M38" i="17"/>
  <c r="M37" i="17"/>
  <c r="Q36" i="17"/>
  <c r="N36" i="17"/>
  <c r="M36" i="17"/>
  <c r="N35" i="17"/>
  <c r="M35" i="17"/>
  <c r="N34" i="17"/>
  <c r="M34" i="17"/>
  <c r="Q33" i="17"/>
  <c r="M33" i="17"/>
  <c r="N32" i="17"/>
  <c r="M32" i="17"/>
  <c r="N31" i="17"/>
  <c r="M31" i="17"/>
  <c r="Q30" i="17"/>
  <c r="N30" i="17"/>
  <c r="M30" i="17"/>
  <c r="M28" i="17"/>
  <c r="N27" i="17"/>
  <c r="M27" i="17"/>
  <c r="Q26" i="17"/>
  <c r="N26" i="17"/>
  <c r="M26" i="17"/>
  <c r="N25" i="17"/>
  <c r="M25" i="17"/>
  <c r="N24" i="17"/>
  <c r="M24" i="17"/>
  <c r="Q23" i="17"/>
  <c r="Q22" i="17"/>
  <c r="M22" i="17"/>
  <c r="M20" i="17"/>
  <c r="N19" i="17"/>
  <c r="M19" i="17"/>
  <c r="N18" i="17"/>
  <c r="M18" i="17"/>
  <c r="N17" i="17"/>
  <c r="M17" i="17"/>
  <c r="N16" i="17"/>
  <c r="M16" i="17"/>
  <c r="N15" i="17"/>
  <c r="M15" i="17"/>
  <c r="Q14" i="17"/>
  <c r="N14" i="17"/>
  <c r="M14" i="17"/>
  <c r="N13" i="17"/>
  <c r="M13" i="17"/>
  <c r="N12" i="17"/>
  <c r="M12" i="17"/>
  <c r="Q11" i="17"/>
  <c r="N11" i="17"/>
  <c r="M11" i="17"/>
  <c r="N10" i="17"/>
  <c r="M10" i="17"/>
  <c r="C4" i="17"/>
  <c r="F57" i="17" s="1"/>
  <c r="M53" i="17" l="1"/>
  <c r="N53" i="17"/>
  <c r="M54" i="17"/>
  <c r="Q18" i="17"/>
  <c r="Q47" i="17"/>
  <c r="I57" i="17"/>
  <c r="Q38" i="17"/>
  <c r="Q41" i="17"/>
  <c r="Q44" i="17"/>
  <c r="J57" i="17"/>
  <c r="Q24" i="17"/>
  <c r="Q35" i="17"/>
  <c r="Q10" i="17"/>
  <c r="Q13" i="17"/>
  <c r="Q16" i="17"/>
  <c r="Q19" i="17"/>
  <c r="Q29" i="17"/>
  <c r="Q32" i="17"/>
  <c r="K57" i="17"/>
  <c r="Q42" i="17"/>
  <c r="Q17" i="17"/>
  <c r="Q20" i="17"/>
  <c r="Q27" i="17"/>
  <c r="D57" i="17"/>
  <c r="L57" i="17"/>
  <c r="Q12" i="17"/>
  <c r="Q21" i="17"/>
  <c r="Q31" i="17"/>
  <c r="Q34" i="17"/>
  <c r="Q37" i="17"/>
  <c r="Q45" i="17"/>
  <c r="Q48" i="17"/>
  <c r="Q51" i="17"/>
  <c r="E57" i="17"/>
  <c r="Q15" i="17"/>
  <c r="Q25" i="17"/>
  <c r="Q28" i="17"/>
  <c r="Q40" i="17"/>
  <c r="Q52" i="16"/>
  <c r="Q51" i="16"/>
  <c r="Q50" i="16"/>
  <c r="Q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L57" i="16"/>
  <c r="K57" i="16"/>
  <c r="C4" i="16" l="1"/>
  <c r="M59" i="16"/>
  <c r="M76" i="16"/>
  <c r="M75" i="16"/>
  <c r="M73" i="16"/>
  <c r="M72" i="16"/>
  <c r="M71" i="16"/>
  <c r="M70" i="16"/>
  <c r="M69" i="16"/>
  <c r="M68" i="16"/>
  <c r="M67" i="16"/>
  <c r="M66" i="16"/>
  <c r="M65" i="16"/>
  <c r="M64" i="16"/>
  <c r="M63" i="16"/>
  <c r="M62" i="16"/>
  <c r="M61" i="16"/>
  <c r="M60" i="16"/>
  <c r="M58" i="16"/>
  <c r="M56" i="16"/>
  <c r="M55" i="16"/>
  <c r="M57" i="16" s="1"/>
  <c r="L54" i="16"/>
  <c r="K54" i="16"/>
  <c r="J54" i="16"/>
  <c r="I54" i="16"/>
  <c r="H54" i="16"/>
  <c r="G54" i="16"/>
  <c r="F54" i="16"/>
  <c r="E54" i="16"/>
  <c r="D54" i="16"/>
  <c r="R53" i="16"/>
  <c r="P53" i="16"/>
  <c r="O53" i="16"/>
  <c r="Q53" i="16" s="1"/>
  <c r="L53" i="16"/>
  <c r="K53" i="16"/>
  <c r="J53" i="16"/>
  <c r="I53" i="16"/>
  <c r="H53" i="16"/>
  <c r="G53" i="16"/>
  <c r="F53" i="16"/>
  <c r="E53" i="16"/>
  <c r="D53" i="16"/>
  <c r="N52" i="16"/>
  <c r="M52" i="16"/>
  <c r="N51" i="16"/>
  <c r="M51" i="16"/>
  <c r="M50" i="16"/>
  <c r="N49" i="16"/>
  <c r="M49" i="16"/>
  <c r="N48" i="16"/>
  <c r="M48" i="16"/>
  <c r="N47" i="16"/>
  <c r="M47" i="16"/>
  <c r="M46" i="16"/>
  <c r="N45" i="16"/>
  <c r="M45" i="16"/>
  <c r="N44" i="16"/>
  <c r="M44" i="16"/>
  <c r="N43" i="16"/>
  <c r="M43" i="16"/>
  <c r="N42" i="16"/>
  <c r="M42" i="16"/>
  <c r="N41" i="16"/>
  <c r="M41" i="16"/>
  <c r="N40" i="16"/>
  <c r="M40" i="16"/>
  <c r="N39" i="16"/>
  <c r="M39" i="16"/>
  <c r="N38" i="16"/>
  <c r="M38" i="16"/>
  <c r="M37" i="16"/>
  <c r="N36" i="16"/>
  <c r="M36" i="16"/>
  <c r="N35" i="16"/>
  <c r="M35" i="16"/>
  <c r="N34" i="16"/>
  <c r="M34" i="16"/>
  <c r="M33" i="16"/>
  <c r="N32" i="16"/>
  <c r="M32" i="16"/>
  <c r="N31" i="16"/>
  <c r="M31" i="16"/>
  <c r="N30" i="16"/>
  <c r="M30" i="16"/>
  <c r="M28" i="16"/>
  <c r="N27" i="16"/>
  <c r="M27" i="16"/>
  <c r="N26" i="16"/>
  <c r="M26" i="16"/>
  <c r="N25" i="16"/>
  <c r="M25" i="16"/>
  <c r="N24" i="16"/>
  <c r="M24" i="16"/>
  <c r="M22" i="16"/>
  <c r="M20" i="16"/>
  <c r="N19" i="16"/>
  <c r="M19" i="16"/>
  <c r="N18" i="16"/>
  <c r="M18" i="16"/>
  <c r="N17" i="16"/>
  <c r="M17" i="16"/>
  <c r="N16" i="16"/>
  <c r="M16" i="16"/>
  <c r="N15" i="16"/>
  <c r="M15" i="16"/>
  <c r="N14" i="16"/>
  <c r="M14" i="16"/>
  <c r="N13" i="16"/>
  <c r="M13" i="16"/>
  <c r="N12" i="16"/>
  <c r="M12" i="16"/>
  <c r="N11" i="16"/>
  <c r="M11" i="16"/>
  <c r="N10" i="16"/>
  <c r="M10" i="16"/>
  <c r="M54" i="16" l="1"/>
  <c r="N53" i="16"/>
  <c r="J57" i="16"/>
  <c r="H57" i="16"/>
  <c r="G57" i="16"/>
  <c r="F57" i="16"/>
  <c r="D57" i="16"/>
  <c r="I57" i="16"/>
  <c r="E57" i="16"/>
  <c r="M53" i="16"/>
  <c r="M53" i="15"/>
  <c r="M69" i="15"/>
  <c r="M68" i="15"/>
  <c r="M66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M52" i="15"/>
  <c r="M51" i="15"/>
  <c r="M50" i="15"/>
  <c r="L49" i="15"/>
  <c r="K49" i="15"/>
  <c r="J49" i="15"/>
  <c r="I49" i="15"/>
  <c r="H49" i="15"/>
  <c r="G49" i="15"/>
  <c r="F49" i="15"/>
  <c r="E49" i="15"/>
  <c r="D49" i="15"/>
  <c r="Q48" i="15"/>
  <c r="P48" i="15"/>
  <c r="O48" i="15"/>
  <c r="L48" i="15"/>
  <c r="K48" i="15"/>
  <c r="J48" i="15"/>
  <c r="I48" i="15"/>
  <c r="H48" i="15"/>
  <c r="G48" i="15"/>
  <c r="F48" i="15"/>
  <c r="E48" i="15"/>
  <c r="D48" i="15"/>
  <c r="M48" i="15" s="1"/>
  <c r="N47" i="15"/>
  <c r="M47" i="15"/>
  <c r="N46" i="15"/>
  <c r="M46" i="15"/>
  <c r="M45" i="15"/>
  <c r="N44" i="15"/>
  <c r="M44" i="15"/>
  <c r="N43" i="15"/>
  <c r="M43" i="15"/>
  <c r="N42" i="15"/>
  <c r="M42" i="15"/>
  <c r="M41" i="15"/>
  <c r="N40" i="15"/>
  <c r="M40" i="15"/>
  <c r="N39" i="15"/>
  <c r="M39" i="15"/>
  <c r="N38" i="15"/>
  <c r="M38" i="15"/>
  <c r="N37" i="15"/>
  <c r="M37" i="15"/>
  <c r="N36" i="15"/>
  <c r="M36" i="15"/>
  <c r="N35" i="15"/>
  <c r="M35" i="15"/>
  <c r="N34" i="15"/>
  <c r="M34" i="15"/>
  <c r="N33" i="15"/>
  <c r="M33" i="15"/>
  <c r="M32" i="15"/>
  <c r="N31" i="15"/>
  <c r="M31" i="15"/>
  <c r="N30" i="15"/>
  <c r="M30" i="15"/>
  <c r="N29" i="15"/>
  <c r="M29" i="15"/>
  <c r="M28" i="15"/>
  <c r="N27" i="15"/>
  <c r="M27" i="15"/>
  <c r="N26" i="15"/>
  <c r="M26" i="15"/>
  <c r="N25" i="15"/>
  <c r="M25" i="15"/>
  <c r="M24" i="15"/>
  <c r="N23" i="15"/>
  <c r="M23" i="15"/>
  <c r="N22" i="15"/>
  <c r="M22" i="15"/>
  <c r="N21" i="15"/>
  <c r="M21" i="15"/>
  <c r="N20" i="15"/>
  <c r="M20" i="15"/>
  <c r="M18" i="15"/>
  <c r="M16" i="15"/>
  <c r="N15" i="15"/>
  <c r="M15" i="15"/>
  <c r="N14" i="15"/>
  <c r="M14" i="15"/>
  <c r="N13" i="15"/>
  <c r="M13" i="15"/>
  <c r="N12" i="15"/>
  <c r="M12" i="15"/>
  <c r="N11" i="15"/>
  <c r="M11" i="15"/>
  <c r="N10" i="15"/>
  <c r="M10" i="15"/>
  <c r="N9" i="15"/>
  <c r="M9" i="15"/>
  <c r="N8" i="15"/>
  <c r="M8" i="15"/>
  <c r="N7" i="15"/>
  <c r="M7" i="15"/>
  <c r="N6" i="15"/>
  <c r="M6" i="15"/>
  <c r="M49" i="15" l="1"/>
  <c r="N48" i="15"/>
  <c r="M53" i="14"/>
  <c r="M68" i="14"/>
  <c r="M67" i="14"/>
  <c r="M65" i="14"/>
  <c r="M64" i="14"/>
  <c r="M63" i="14"/>
  <c r="M62" i="14"/>
  <c r="M61" i="14"/>
  <c r="M60" i="14"/>
  <c r="M59" i="14"/>
  <c r="M58" i="14"/>
  <c r="M57" i="14"/>
  <c r="M56" i="14"/>
  <c r="M55" i="14"/>
  <c r="M54" i="14"/>
  <c r="M52" i="14"/>
  <c r="M51" i="14"/>
  <c r="M50" i="14"/>
  <c r="M49" i="14" s="1"/>
  <c r="L49" i="14"/>
  <c r="K49" i="14"/>
  <c r="J49" i="14"/>
  <c r="I49" i="14"/>
  <c r="H49" i="14"/>
  <c r="G49" i="14"/>
  <c r="F49" i="14"/>
  <c r="E49" i="14"/>
  <c r="D49" i="14"/>
  <c r="Q48" i="14"/>
  <c r="P48" i="14"/>
  <c r="O48" i="14"/>
  <c r="L48" i="14"/>
  <c r="K48" i="14"/>
  <c r="J48" i="14"/>
  <c r="I48" i="14"/>
  <c r="H48" i="14"/>
  <c r="G48" i="14"/>
  <c r="F48" i="14"/>
  <c r="E48" i="14"/>
  <c r="D48" i="14"/>
  <c r="N47" i="14"/>
  <c r="M47" i="14"/>
  <c r="N46" i="14"/>
  <c r="M46" i="14"/>
  <c r="M45" i="14"/>
  <c r="N44" i="14"/>
  <c r="M44" i="14"/>
  <c r="N43" i="14"/>
  <c r="M43" i="14"/>
  <c r="N42" i="14"/>
  <c r="M42" i="14"/>
  <c r="M41" i="14"/>
  <c r="N40" i="14"/>
  <c r="M40" i="14"/>
  <c r="N39" i="14"/>
  <c r="M39" i="14"/>
  <c r="N38" i="14"/>
  <c r="M38" i="14"/>
  <c r="N37" i="14"/>
  <c r="M37" i="14"/>
  <c r="N36" i="14"/>
  <c r="M36" i="14"/>
  <c r="N35" i="14"/>
  <c r="M35" i="14"/>
  <c r="N34" i="14"/>
  <c r="M34" i="14"/>
  <c r="N33" i="14"/>
  <c r="M33" i="14"/>
  <c r="M32" i="14"/>
  <c r="N31" i="14"/>
  <c r="M31" i="14"/>
  <c r="N30" i="14"/>
  <c r="M30" i="14"/>
  <c r="N29" i="14"/>
  <c r="M29" i="14"/>
  <c r="M28" i="14"/>
  <c r="N27" i="14"/>
  <c r="M27" i="14"/>
  <c r="N26" i="14"/>
  <c r="M26" i="14"/>
  <c r="N25" i="14"/>
  <c r="M25" i="14"/>
  <c r="M24" i="14"/>
  <c r="N23" i="14"/>
  <c r="M23" i="14"/>
  <c r="N22" i="14"/>
  <c r="M22" i="14"/>
  <c r="N21" i="14"/>
  <c r="M21" i="14"/>
  <c r="N20" i="14"/>
  <c r="M20" i="14"/>
  <c r="M18" i="14"/>
  <c r="M16" i="14"/>
  <c r="N15" i="14"/>
  <c r="M15" i="14"/>
  <c r="N14" i="14"/>
  <c r="M14" i="14"/>
  <c r="N13" i="14"/>
  <c r="M13" i="14"/>
  <c r="N12" i="14"/>
  <c r="M12" i="14"/>
  <c r="N11" i="14"/>
  <c r="M11" i="14"/>
  <c r="N10" i="14"/>
  <c r="M10" i="14"/>
  <c r="N9" i="14"/>
  <c r="M9" i="14"/>
  <c r="N8" i="14"/>
  <c r="M8" i="14"/>
  <c r="N7" i="14"/>
  <c r="M7" i="14"/>
  <c r="N6" i="14"/>
  <c r="M6" i="14"/>
  <c r="M48" i="14" l="1"/>
  <c r="N48" i="14"/>
  <c r="M52" i="12"/>
  <c r="M66" i="13"/>
  <c r="M65" i="13"/>
  <c r="M63" i="13"/>
  <c r="M62" i="13"/>
  <c r="M61" i="13"/>
  <c r="M60" i="13"/>
  <c r="M59" i="13"/>
  <c r="M58" i="13"/>
  <c r="M57" i="13"/>
  <c r="M56" i="13"/>
  <c r="M55" i="13"/>
  <c r="M54" i="13"/>
  <c r="M53" i="13"/>
  <c r="M52" i="13"/>
  <c r="M51" i="13"/>
  <c r="M49" i="13" s="1"/>
  <c r="M50" i="13"/>
  <c r="L49" i="13"/>
  <c r="K49" i="13"/>
  <c r="J49" i="13"/>
  <c r="I49" i="13"/>
  <c r="H49" i="13"/>
  <c r="G49" i="13"/>
  <c r="F49" i="13"/>
  <c r="E49" i="13"/>
  <c r="D49" i="13"/>
  <c r="Q48" i="13"/>
  <c r="P48" i="13"/>
  <c r="O48" i="13"/>
  <c r="N48" i="13"/>
  <c r="L48" i="13"/>
  <c r="K48" i="13"/>
  <c r="J48" i="13"/>
  <c r="I48" i="13"/>
  <c r="H48" i="13"/>
  <c r="G48" i="13"/>
  <c r="F48" i="13"/>
  <c r="E48" i="13"/>
  <c r="M48" i="13" s="1"/>
  <c r="D48" i="13"/>
  <c r="N47" i="13"/>
  <c r="M47" i="13"/>
  <c r="N46" i="13"/>
  <c r="M46" i="13"/>
  <c r="N45" i="13"/>
  <c r="M45" i="13"/>
  <c r="N44" i="13"/>
  <c r="M44" i="13"/>
  <c r="N43" i="13"/>
  <c r="M43" i="13"/>
  <c r="N42" i="13"/>
  <c r="M42" i="13"/>
  <c r="M41" i="13"/>
  <c r="N40" i="13"/>
  <c r="M40" i="13"/>
  <c r="N39" i="13"/>
  <c r="M39" i="13"/>
  <c r="N38" i="13"/>
  <c r="M38" i="13"/>
  <c r="N37" i="13"/>
  <c r="M37" i="13"/>
  <c r="N36" i="13"/>
  <c r="M36" i="13"/>
  <c r="N35" i="13"/>
  <c r="M35" i="13"/>
  <c r="N34" i="13"/>
  <c r="M34" i="13"/>
  <c r="N33" i="13"/>
  <c r="M33" i="13"/>
  <c r="N32" i="13"/>
  <c r="M32" i="13"/>
  <c r="N31" i="13"/>
  <c r="M31" i="13"/>
  <c r="N30" i="13"/>
  <c r="M30" i="13"/>
  <c r="N29" i="13"/>
  <c r="M29" i="13"/>
  <c r="N28" i="13"/>
  <c r="M28" i="13"/>
  <c r="N27" i="13"/>
  <c r="M27" i="13"/>
  <c r="N26" i="13"/>
  <c r="M26" i="13"/>
  <c r="N25" i="13"/>
  <c r="M25" i="13"/>
  <c r="N24" i="13"/>
  <c r="M24" i="13"/>
  <c r="N23" i="13"/>
  <c r="M23" i="13"/>
  <c r="N22" i="13"/>
  <c r="M22" i="13"/>
  <c r="N21" i="13"/>
  <c r="M21" i="13"/>
  <c r="N20" i="13"/>
  <c r="M20" i="13"/>
  <c r="N19" i="13"/>
  <c r="M19" i="13"/>
  <c r="N17" i="13"/>
  <c r="M17" i="13"/>
  <c r="N16" i="13"/>
  <c r="M16" i="13"/>
  <c r="N15" i="13"/>
  <c r="M15" i="13"/>
  <c r="N14" i="13"/>
  <c r="M14" i="13"/>
  <c r="N13" i="13"/>
  <c r="M13" i="13"/>
  <c r="N12" i="13"/>
  <c r="M12" i="13"/>
  <c r="N11" i="13"/>
  <c r="M11" i="13"/>
  <c r="N10" i="13"/>
  <c r="M10" i="13"/>
  <c r="N9" i="13"/>
  <c r="M9" i="13"/>
  <c r="N8" i="13"/>
  <c r="M8" i="13"/>
  <c r="N7" i="13"/>
  <c r="M7" i="13"/>
  <c r="N6" i="13"/>
  <c r="M6" i="13"/>
  <c r="M53" i="12" l="1"/>
  <c r="M66" i="12"/>
  <c r="M65" i="12"/>
  <c r="M63" i="12"/>
  <c r="M62" i="12"/>
  <c r="M61" i="12"/>
  <c r="M60" i="12"/>
  <c r="M59" i="12"/>
  <c r="M58" i="12"/>
  <c r="M57" i="12"/>
  <c r="M56" i="12"/>
  <c r="M55" i="12"/>
  <c r="M54" i="12"/>
  <c r="M51" i="12"/>
  <c r="M50" i="12"/>
  <c r="M49" i="12"/>
  <c r="L48" i="12"/>
  <c r="K48" i="12"/>
  <c r="J48" i="12"/>
  <c r="I48" i="12"/>
  <c r="H48" i="12"/>
  <c r="G48" i="12"/>
  <c r="F48" i="12"/>
  <c r="E48" i="12"/>
  <c r="D48" i="12"/>
  <c r="Q47" i="12"/>
  <c r="P47" i="12"/>
  <c r="O47" i="12"/>
  <c r="L47" i="12"/>
  <c r="K47" i="12"/>
  <c r="J47" i="12"/>
  <c r="I47" i="12"/>
  <c r="H47" i="12"/>
  <c r="G47" i="12"/>
  <c r="F47" i="12"/>
  <c r="E47" i="12"/>
  <c r="D47" i="12"/>
  <c r="N46" i="12"/>
  <c r="M46" i="12"/>
  <c r="N45" i="12"/>
  <c r="M45" i="12"/>
  <c r="M44" i="12"/>
  <c r="N43" i="12"/>
  <c r="M43" i="12"/>
  <c r="N42" i="12"/>
  <c r="M42" i="12"/>
  <c r="N41" i="12"/>
  <c r="M41" i="12"/>
  <c r="M40" i="12"/>
  <c r="N39" i="12"/>
  <c r="M39" i="12"/>
  <c r="N38" i="12"/>
  <c r="M38" i="12"/>
  <c r="N37" i="12"/>
  <c r="M37" i="12"/>
  <c r="N36" i="12"/>
  <c r="M36" i="12"/>
  <c r="N35" i="12"/>
  <c r="M35" i="12"/>
  <c r="N34" i="12"/>
  <c r="M34" i="12"/>
  <c r="N33" i="12"/>
  <c r="M33" i="12"/>
  <c r="N32" i="12"/>
  <c r="M32" i="12"/>
  <c r="M31" i="12"/>
  <c r="N30" i="12"/>
  <c r="M30" i="12"/>
  <c r="N29" i="12"/>
  <c r="M29" i="12"/>
  <c r="N28" i="12"/>
  <c r="M28" i="12"/>
  <c r="M27" i="12"/>
  <c r="N26" i="12"/>
  <c r="M26" i="12"/>
  <c r="N25" i="12"/>
  <c r="M25" i="12"/>
  <c r="N24" i="12"/>
  <c r="M24" i="12"/>
  <c r="M23" i="12"/>
  <c r="N22" i="12"/>
  <c r="M22" i="12"/>
  <c r="N21" i="12"/>
  <c r="M21" i="12"/>
  <c r="N20" i="12"/>
  <c r="M20" i="12"/>
  <c r="N19" i="12"/>
  <c r="M19" i="12"/>
  <c r="M17" i="12"/>
  <c r="M16" i="12"/>
  <c r="N15" i="12"/>
  <c r="M15" i="12"/>
  <c r="N14" i="12"/>
  <c r="M14" i="12"/>
  <c r="N13" i="12"/>
  <c r="M13" i="12"/>
  <c r="N12" i="12"/>
  <c r="M12" i="12"/>
  <c r="N11" i="12"/>
  <c r="M11" i="12"/>
  <c r="N10" i="12"/>
  <c r="M10" i="12"/>
  <c r="N9" i="12"/>
  <c r="M9" i="12"/>
  <c r="N8" i="12"/>
  <c r="M8" i="12"/>
  <c r="N7" i="12"/>
  <c r="M7" i="12"/>
  <c r="N6" i="12"/>
  <c r="M6" i="12"/>
  <c r="M47" i="12" l="1"/>
  <c r="N47" i="12"/>
  <c r="M48" i="12"/>
  <c r="M53" i="11"/>
  <c r="M65" i="11"/>
  <c r="M64" i="11"/>
  <c r="M62" i="11"/>
  <c r="M61" i="11"/>
  <c r="M60" i="11"/>
  <c r="M59" i="11"/>
  <c r="M58" i="11"/>
  <c r="M57" i="11"/>
  <c r="M56" i="11"/>
  <c r="M55" i="11"/>
  <c r="M54" i="11"/>
  <c r="M52" i="11"/>
  <c r="M51" i="11"/>
  <c r="M50" i="11"/>
  <c r="L49" i="11"/>
  <c r="K49" i="11"/>
  <c r="J49" i="11"/>
  <c r="I49" i="11"/>
  <c r="H49" i="11"/>
  <c r="G49" i="11"/>
  <c r="F49" i="11"/>
  <c r="E49" i="11"/>
  <c r="D49" i="11"/>
  <c r="Q48" i="11"/>
  <c r="P48" i="11"/>
  <c r="O48" i="11"/>
  <c r="L48" i="11"/>
  <c r="K48" i="11"/>
  <c r="J48" i="11"/>
  <c r="I48" i="11"/>
  <c r="H48" i="11"/>
  <c r="G48" i="11"/>
  <c r="F48" i="11"/>
  <c r="E48" i="11"/>
  <c r="D48" i="11"/>
  <c r="N47" i="11"/>
  <c r="M47" i="11"/>
  <c r="N46" i="11"/>
  <c r="M46" i="11"/>
  <c r="N45" i="11"/>
  <c r="M45" i="11"/>
  <c r="N44" i="11"/>
  <c r="M44" i="11"/>
  <c r="N43" i="11"/>
  <c r="M43" i="11"/>
  <c r="N42" i="11"/>
  <c r="M42" i="11"/>
  <c r="M41" i="11"/>
  <c r="N40" i="11"/>
  <c r="M40" i="11"/>
  <c r="N39" i="11"/>
  <c r="M39" i="11"/>
  <c r="N38" i="11"/>
  <c r="M38" i="11"/>
  <c r="N37" i="11"/>
  <c r="M37" i="11"/>
  <c r="N36" i="11"/>
  <c r="M36" i="11"/>
  <c r="N35" i="11"/>
  <c r="M35" i="11"/>
  <c r="N34" i="11"/>
  <c r="M34" i="11"/>
  <c r="N33" i="11"/>
  <c r="M33" i="11"/>
  <c r="N32" i="11"/>
  <c r="M32" i="11"/>
  <c r="N31" i="11"/>
  <c r="M31" i="11"/>
  <c r="N30" i="11"/>
  <c r="M30" i="11"/>
  <c r="N29" i="11"/>
  <c r="M29" i="11"/>
  <c r="N28" i="11"/>
  <c r="M28" i="11"/>
  <c r="N27" i="11"/>
  <c r="M27" i="11"/>
  <c r="N26" i="11"/>
  <c r="M26" i="11"/>
  <c r="N25" i="11"/>
  <c r="M25" i="11"/>
  <c r="N24" i="11"/>
  <c r="M24" i="11"/>
  <c r="N23" i="11"/>
  <c r="M23" i="11"/>
  <c r="N22" i="11"/>
  <c r="M22" i="11"/>
  <c r="N21" i="11"/>
  <c r="M21" i="11"/>
  <c r="N20" i="11"/>
  <c r="M20" i="11"/>
  <c r="N19" i="11"/>
  <c r="M19" i="11"/>
  <c r="N17" i="11"/>
  <c r="M17" i="11"/>
  <c r="N16" i="11"/>
  <c r="M16" i="11"/>
  <c r="N15" i="11"/>
  <c r="M15" i="11"/>
  <c r="N14" i="11"/>
  <c r="M14" i="11"/>
  <c r="N13" i="11"/>
  <c r="M13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M48" i="11" l="1"/>
  <c r="N48" i="11"/>
  <c r="M49" i="11"/>
  <c r="M53" i="10"/>
  <c r="M64" i="10"/>
  <c r="M63" i="10"/>
  <c r="M61" i="10"/>
  <c r="M60" i="10"/>
  <c r="M59" i="10"/>
  <c r="M58" i="10"/>
  <c r="M57" i="10"/>
  <c r="M56" i="10"/>
  <c r="M55" i="10"/>
  <c r="M54" i="10"/>
  <c r="M52" i="10"/>
  <c r="M51" i="10"/>
  <c r="M50" i="10"/>
  <c r="M49" i="10" s="1"/>
  <c r="L49" i="10"/>
  <c r="K49" i="10"/>
  <c r="J49" i="10"/>
  <c r="I49" i="10"/>
  <c r="H49" i="10"/>
  <c r="G49" i="10"/>
  <c r="F49" i="10"/>
  <c r="E49" i="10"/>
  <c r="D49" i="10"/>
  <c r="Q48" i="10"/>
  <c r="P48" i="10"/>
  <c r="O48" i="10"/>
  <c r="L48" i="10"/>
  <c r="K48" i="10"/>
  <c r="J48" i="10"/>
  <c r="I48" i="10"/>
  <c r="H48" i="10"/>
  <c r="G48" i="10"/>
  <c r="F48" i="10"/>
  <c r="E48" i="10"/>
  <c r="D48" i="10"/>
  <c r="N47" i="10"/>
  <c r="M47" i="10"/>
  <c r="N46" i="10"/>
  <c r="M46" i="10"/>
  <c r="N45" i="10"/>
  <c r="M45" i="10"/>
  <c r="N44" i="10"/>
  <c r="M44" i="10"/>
  <c r="N43" i="10"/>
  <c r="M43" i="10"/>
  <c r="N42" i="10"/>
  <c r="M42" i="10"/>
  <c r="M41" i="10"/>
  <c r="N40" i="10"/>
  <c r="M40" i="10"/>
  <c r="N39" i="10"/>
  <c r="M39" i="10"/>
  <c r="N38" i="10"/>
  <c r="M38" i="10"/>
  <c r="N37" i="10"/>
  <c r="M37" i="10"/>
  <c r="N36" i="10"/>
  <c r="M36" i="10"/>
  <c r="N35" i="10"/>
  <c r="M35" i="10"/>
  <c r="N34" i="10"/>
  <c r="M34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6" i="10"/>
  <c r="M26" i="10"/>
  <c r="N25" i="10"/>
  <c r="M25" i="10"/>
  <c r="N24" i="10"/>
  <c r="M24" i="10"/>
  <c r="N23" i="10"/>
  <c r="M23" i="10"/>
  <c r="N22" i="10"/>
  <c r="M22" i="10"/>
  <c r="N21" i="10"/>
  <c r="M21" i="10"/>
  <c r="N20" i="10"/>
  <c r="M20" i="10"/>
  <c r="N19" i="10"/>
  <c r="M19" i="10"/>
  <c r="N17" i="10"/>
  <c r="M17" i="10"/>
  <c r="N16" i="10"/>
  <c r="M16" i="10"/>
  <c r="N15" i="10"/>
  <c r="M15" i="10"/>
  <c r="N14" i="10"/>
  <c r="M14" i="10"/>
  <c r="N13" i="10"/>
  <c r="M13" i="10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48" i="10" l="1"/>
  <c r="M48" i="10"/>
  <c r="M54" i="9"/>
  <c r="M64" i="9"/>
  <c r="M63" i="9"/>
  <c r="M61" i="9"/>
  <c r="M60" i="9"/>
  <c r="M59" i="9"/>
  <c r="M58" i="9"/>
  <c r="M57" i="9"/>
  <c r="M56" i="9"/>
  <c r="M55" i="9"/>
  <c r="M53" i="9"/>
  <c r="M52" i="9"/>
  <c r="M50" i="9" s="1"/>
  <c r="M51" i="9"/>
  <c r="L50" i="9"/>
  <c r="K50" i="9"/>
  <c r="J50" i="9"/>
  <c r="I50" i="9"/>
  <c r="H50" i="9"/>
  <c r="G50" i="9"/>
  <c r="F50" i="9"/>
  <c r="E50" i="9"/>
  <c r="D50" i="9"/>
  <c r="Q49" i="9"/>
  <c r="P49" i="9"/>
  <c r="O49" i="9"/>
  <c r="L49" i="9"/>
  <c r="K49" i="9"/>
  <c r="J49" i="9"/>
  <c r="I49" i="9"/>
  <c r="H49" i="9"/>
  <c r="G49" i="9"/>
  <c r="F49" i="9"/>
  <c r="E49" i="9"/>
  <c r="D49" i="9"/>
  <c r="N48" i="9"/>
  <c r="M48" i="9"/>
  <c r="N47" i="9"/>
  <c r="M47" i="9"/>
  <c r="N46" i="9"/>
  <c r="M46" i="9"/>
  <c r="N45" i="9"/>
  <c r="M45" i="9"/>
  <c r="N44" i="9"/>
  <c r="M44" i="9"/>
  <c r="N43" i="9"/>
  <c r="M43" i="9"/>
  <c r="M42" i="9"/>
  <c r="N41" i="9"/>
  <c r="M41" i="9"/>
  <c r="N40" i="9"/>
  <c r="M40" i="9"/>
  <c r="N39" i="9"/>
  <c r="M39" i="9"/>
  <c r="N38" i="9"/>
  <c r="M38" i="9"/>
  <c r="N37" i="9"/>
  <c r="M37" i="9"/>
  <c r="N36" i="9"/>
  <c r="M36" i="9"/>
  <c r="N35" i="9"/>
  <c r="M35" i="9"/>
  <c r="N34" i="9"/>
  <c r="M34" i="9"/>
  <c r="N33" i="9"/>
  <c r="M33" i="9"/>
  <c r="N32" i="9"/>
  <c r="M32" i="9"/>
  <c r="N31" i="9"/>
  <c r="M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M49" i="9" l="1"/>
  <c r="N49" i="9"/>
  <c r="M54" i="8"/>
  <c r="M63" i="8"/>
  <c r="M62" i="8"/>
  <c r="M60" i="8"/>
  <c r="M59" i="8"/>
  <c r="M58" i="8"/>
  <c r="M57" i="8"/>
  <c r="M56" i="8"/>
  <c r="M55" i="8"/>
  <c r="M53" i="8"/>
  <c r="M52" i="8"/>
  <c r="M51" i="8"/>
  <c r="M50" i="8" s="1"/>
  <c r="L50" i="8"/>
  <c r="K50" i="8"/>
  <c r="J50" i="8"/>
  <c r="I50" i="8"/>
  <c r="H50" i="8"/>
  <c r="G50" i="8"/>
  <c r="F50" i="8"/>
  <c r="E50" i="8"/>
  <c r="D50" i="8"/>
  <c r="Q49" i="8"/>
  <c r="P49" i="8"/>
  <c r="O49" i="8"/>
  <c r="L49" i="8"/>
  <c r="K49" i="8"/>
  <c r="J49" i="8"/>
  <c r="I49" i="8"/>
  <c r="H49" i="8"/>
  <c r="G49" i="8"/>
  <c r="F49" i="8"/>
  <c r="E49" i="8"/>
  <c r="D49" i="8"/>
  <c r="N48" i="8"/>
  <c r="M48" i="8"/>
  <c r="N47" i="8"/>
  <c r="M47" i="8"/>
  <c r="N46" i="8"/>
  <c r="M46" i="8"/>
  <c r="N45" i="8"/>
  <c r="M45" i="8"/>
  <c r="N44" i="8"/>
  <c r="M44" i="8"/>
  <c r="N43" i="8"/>
  <c r="M43" i="8"/>
  <c r="M42" i="8"/>
  <c r="N41" i="8"/>
  <c r="M41" i="8"/>
  <c r="N40" i="8"/>
  <c r="M40" i="8"/>
  <c r="N39" i="8"/>
  <c r="M39" i="8"/>
  <c r="N38" i="8"/>
  <c r="M38" i="8"/>
  <c r="N37" i="8"/>
  <c r="M37" i="8"/>
  <c r="N36" i="8"/>
  <c r="M36" i="8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8" i="8"/>
  <c r="M18" i="8"/>
  <c r="N17" i="8"/>
  <c r="M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M49" i="8" l="1"/>
  <c r="N49" i="8"/>
  <c r="J49" i="7"/>
  <c r="M54" i="7"/>
  <c r="M62" i="7"/>
  <c r="M61" i="7"/>
  <c r="M59" i="7"/>
  <c r="M58" i="7"/>
  <c r="M57" i="7"/>
  <c r="M56" i="7"/>
  <c r="M55" i="7"/>
  <c r="M53" i="7"/>
  <c r="M52" i="7"/>
  <c r="M51" i="7"/>
  <c r="M50" i="7" s="1"/>
  <c r="L50" i="7"/>
  <c r="K50" i="7"/>
  <c r="J50" i="7"/>
  <c r="I50" i="7"/>
  <c r="H50" i="7"/>
  <c r="G50" i="7"/>
  <c r="F50" i="7"/>
  <c r="E50" i="7"/>
  <c r="D50" i="7"/>
  <c r="Q49" i="7"/>
  <c r="P49" i="7"/>
  <c r="O49" i="7"/>
  <c r="L49" i="7"/>
  <c r="K49" i="7"/>
  <c r="I49" i="7"/>
  <c r="H49" i="7"/>
  <c r="G49" i="7"/>
  <c r="F49" i="7"/>
  <c r="E49" i="7"/>
  <c r="D49" i="7"/>
  <c r="N48" i="7"/>
  <c r="M48" i="7"/>
  <c r="N47" i="7"/>
  <c r="M47" i="7"/>
  <c r="N46" i="7"/>
  <c r="M46" i="7"/>
  <c r="N45" i="7"/>
  <c r="M45" i="7"/>
  <c r="N44" i="7"/>
  <c r="M44" i="7"/>
  <c r="N43" i="7"/>
  <c r="M43" i="7"/>
  <c r="M42" i="7"/>
  <c r="N41" i="7"/>
  <c r="M41" i="7"/>
  <c r="N40" i="7"/>
  <c r="M40" i="7"/>
  <c r="N39" i="7"/>
  <c r="M39" i="7"/>
  <c r="N38" i="7"/>
  <c r="M38" i="7"/>
  <c r="N37" i="7"/>
  <c r="M37" i="7"/>
  <c r="N36" i="7"/>
  <c r="M36" i="7"/>
  <c r="N35" i="7"/>
  <c r="M35" i="7"/>
  <c r="N34" i="7"/>
  <c r="M34" i="7"/>
  <c r="N33" i="7"/>
  <c r="M33" i="7"/>
  <c r="N32" i="7"/>
  <c r="M32" i="7"/>
  <c r="N31" i="7"/>
  <c r="M31" i="7"/>
  <c r="N30" i="7"/>
  <c r="M30" i="7"/>
  <c r="N29" i="7"/>
  <c r="M29" i="7"/>
  <c r="N28" i="7"/>
  <c r="M28" i="7"/>
  <c r="N27" i="7"/>
  <c r="M27" i="7"/>
  <c r="N26" i="7"/>
  <c r="M26" i="7"/>
  <c r="N25" i="7"/>
  <c r="M25" i="7"/>
  <c r="N24" i="7"/>
  <c r="M24" i="7"/>
  <c r="N23" i="7"/>
  <c r="M23" i="7"/>
  <c r="N22" i="7"/>
  <c r="M22" i="7"/>
  <c r="N21" i="7"/>
  <c r="M21" i="7"/>
  <c r="N20" i="7"/>
  <c r="M20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M49" i="7" l="1"/>
  <c r="N49" i="7"/>
  <c r="M54" i="6"/>
  <c r="M61" i="6"/>
  <c r="M60" i="6"/>
  <c r="M58" i="6"/>
  <c r="M57" i="6"/>
  <c r="M56" i="6"/>
  <c r="M55" i="6"/>
  <c r="M53" i="6"/>
  <c r="M52" i="6"/>
  <c r="M51" i="6"/>
  <c r="M50" i="6" s="1"/>
  <c r="L50" i="6"/>
  <c r="K50" i="6"/>
  <c r="J50" i="6"/>
  <c r="I50" i="6"/>
  <c r="H50" i="6"/>
  <c r="G50" i="6"/>
  <c r="F50" i="6"/>
  <c r="E50" i="6"/>
  <c r="D50" i="6"/>
  <c r="Q49" i="6"/>
  <c r="P49" i="6"/>
  <c r="O49" i="6"/>
  <c r="L49" i="6"/>
  <c r="K49" i="6"/>
  <c r="J49" i="6"/>
  <c r="I49" i="6"/>
  <c r="H49" i="6"/>
  <c r="G49" i="6"/>
  <c r="F49" i="6"/>
  <c r="E49" i="6"/>
  <c r="D49" i="6"/>
  <c r="N48" i="6"/>
  <c r="M48" i="6"/>
  <c r="N47" i="6"/>
  <c r="M47" i="6"/>
  <c r="N46" i="6"/>
  <c r="M46" i="6"/>
  <c r="N45" i="6"/>
  <c r="M45" i="6"/>
  <c r="N44" i="6"/>
  <c r="M44" i="6"/>
  <c r="N43" i="6"/>
  <c r="M43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49" i="6" l="1"/>
  <c r="M49" i="6"/>
  <c r="M54" i="5"/>
  <c r="M60" i="5"/>
  <c r="M59" i="5"/>
  <c r="M57" i="5"/>
  <c r="M56" i="5"/>
  <c r="M55" i="5"/>
  <c r="M53" i="5"/>
  <c r="M52" i="5"/>
  <c r="M51" i="5"/>
  <c r="M50" i="5" s="1"/>
  <c r="L50" i="5"/>
  <c r="K50" i="5"/>
  <c r="J50" i="5"/>
  <c r="I50" i="5"/>
  <c r="H50" i="5"/>
  <c r="G50" i="5"/>
  <c r="F50" i="5"/>
  <c r="E50" i="5"/>
  <c r="D50" i="5"/>
  <c r="Q49" i="5"/>
  <c r="P49" i="5"/>
  <c r="O49" i="5"/>
  <c r="L49" i="5"/>
  <c r="K49" i="5"/>
  <c r="J49" i="5"/>
  <c r="I49" i="5"/>
  <c r="H49" i="5"/>
  <c r="G49" i="5"/>
  <c r="F49" i="5"/>
  <c r="E49" i="5"/>
  <c r="D49" i="5"/>
  <c r="N48" i="5"/>
  <c r="M48" i="5"/>
  <c r="N47" i="5"/>
  <c r="M47" i="5"/>
  <c r="N46" i="5"/>
  <c r="M46" i="5"/>
  <c r="N45" i="5"/>
  <c r="M45" i="5"/>
  <c r="N44" i="5"/>
  <c r="M44" i="5"/>
  <c r="N43" i="5"/>
  <c r="M43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M49" i="5" l="1"/>
  <c r="N49" i="5"/>
  <c r="M42" i="4"/>
  <c r="M26" i="4" l="1"/>
  <c r="N26" i="4"/>
  <c r="M54" i="4"/>
  <c r="M59" i="4"/>
  <c r="M58" i="4"/>
  <c r="M56" i="4"/>
  <c r="M55" i="4"/>
  <c r="M53" i="4"/>
  <c r="M52" i="4"/>
  <c r="M51" i="4"/>
  <c r="M50" i="4" s="1"/>
  <c r="L50" i="4"/>
  <c r="K50" i="4"/>
  <c r="J50" i="4"/>
  <c r="I50" i="4"/>
  <c r="H50" i="4"/>
  <c r="G50" i="4"/>
  <c r="F50" i="4"/>
  <c r="E50" i="4"/>
  <c r="D50" i="4"/>
  <c r="Q49" i="4"/>
  <c r="P49" i="4"/>
  <c r="O49" i="4"/>
  <c r="N49" i="4" s="1"/>
  <c r="L49" i="4"/>
  <c r="K49" i="4"/>
  <c r="J49" i="4"/>
  <c r="I49" i="4"/>
  <c r="H49" i="4"/>
  <c r="G49" i="4"/>
  <c r="F49" i="4"/>
  <c r="E49" i="4"/>
  <c r="D49" i="4"/>
  <c r="N48" i="4"/>
  <c r="M48" i="4"/>
  <c r="N15" i="4"/>
  <c r="M15" i="4"/>
  <c r="N47" i="4"/>
  <c r="M47" i="4"/>
  <c r="N46" i="4"/>
  <c r="M46" i="4"/>
  <c r="N45" i="4"/>
  <c r="M45" i="4"/>
  <c r="N44" i="4"/>
  <c r="M44" i="4"/>
  <c r="N43" i="4"/>
  <c r="M43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5" i="4"/>
  <c r="M25" i="4"/>
  <c r="N23" i="4"/>
  <c r="M23" i="4"/>
  <c r="N22" i="4"/>
  <c r="M22" i="4"/>
  <c r="N21" i="4"/>
  <c r="M21" i="4"/>
  <c r="N20" i="4"/>
  <c r="M20" i="4"/>
  <c r="N18" i="4"/>
  <c r="M18" i="4"/>
  <c r="N17" i="4"/>
  <c r="M17" i="4"/>
  <c r="N16" i="4"/>
  <c r="M16" i="4"/>
  <c r="N14" i="4"/>
  <c r="M14" i="4"/>
  <c r="N24" i="4"/>
  <c r="M24" i="4"/>
  <c r="N12" i="4"/>
  <c r="M12" i="4"/>
  <c r="N11" i="4"/>
  <c r="M11" i="4"/>
  <c r="N10" i="4"/>
  <c r="M10" i="4"/>
  <c r="N9" i="4"/>
  <c r="M9" i="4"/>
  <c r="N13" i="4"/>
  <c r="M13" i="4"/>
  <c r="N8" i="4"/>
  <c r="M8" i="4"/>
  <c r="N7" i="4"/>
  <c r="M7" i="4"/>
  <c r="N6" i="4"/>
  <c r="M6" i="4"/>
  <c r="M49" i="4" l="1"/>
  <c r="M52" i="3"/>
  <c r="M56" i="3"/>
  <c r="M55" i="3"/>
  <c r="M53" i="3"/>
  <c r="M51" i="3"/>
  <c r="M50" i="3"/>
  <c r="M49" i="3"/>
  <c r="M48" i="3" s="1"/>
  <c r="L48" i="3"/>
  <c r="K48" i="3"/>
  <c r="J48" i="3"/>
  <c r="I48" i="3"/>
  <c r="H48" i="3"/>
  <c r="G48" i="3"/>
  <c r="F48" i="3"/>
  <c r="E48" i="3"/>
  <c r="D48" i="3"/>
  <c r="Q47" i="3"/>
  <c r="P47" i="3"/>
  <c r="O47" i="3"/>
  <c r="L47" i="3"/>
  <c r="K47" i="3"/>
  <c r="J47" i="3"/>
  <c r="I47" i="3"/>
  <c r="H47" i="3"/>
  <c r="G47" i="3"/>
  <c r="F47" i="3"/>
  <c r="E47" i="3"/>
  <c r="D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M47" i="3" l="1"/>
  <c r="N47" i="3"/>
  <c r="M52" i="2"/>
  <c r="M55" i="2" l="1"/>
  <c r="M54" i="2"/>
  <c r="M51" i="2"/>
  <c r="M50" i="2"/>
  <c r="M49" i="2"/>
  <c r="L48" i="2"/>
  <c r="K48" i="2"/>
  <c r="J48" i="2"/>
  <c r="I48" i="2"/>
  <c r="H48" i="2"/>
  <c r="G48" i="2"/>
  <c r="F48" i="2"/>
  <c r="E48" i="2"/>
  <c r="D48" i="2"/>
  <c r="Q47" i="2"/>
  <c r="P47" i="2"/>
  <c r="O47" i="2"/>
  <c r="L47" i="2"/>
  <c r="K47" i="2"/>
  <c r="J47" i="2"/>
  <c r="I47" i="2"/>
  <c r="H47" i="2"/>
  <c r="G47" i="2"/>
  <c r="F47" i="2"/>
  <c r="E47" i="2"/>
  <c r="D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M48" i="2" l="1"/>
  <c r="N47" i="2"/>
  <c r="M47" i="2"/>
  <c r="N43" i="1"/>
  <c r="N31" i="1"/>
  <c r="N27" i="1"/>
  <c r="N24" i="1"/>
  <c r="N22" i="1"/>
  <c r="N18" i="1"/>
  <c r="N17" i="1"/>
  <c r="N14" i="1"/>
  <c r="N11" i="1"/>
  <c r="M55" i="1" l="1"/>
  <c r="M54" i="1"/>
  <c r="M53" i="1"/>
  <c r="M51" i="1"/>
  <c r="M50" i="1"/>
  <c r="M49" i="1"/>
  <c r="L48" i="1"/>
  <c r="K48" i="1"/>
  <c r="J48" i="1"/>
  <c r="I48" i="1"/>
  <c r="H48" i="1"/>
  <c r="G48" i="1"/>
  <c r="F48" i="1"/>
  <c r="E48" i="1"/>
  <c r="D48" i="1"/>
  <c r="Q47" i="1"/>
  <c r="P47" i="1"/>
  <c r="O47" i="1"/>
  <c r="L47" i="1"/>
  <c r="K47" i="1"/>
  <c r="J47" i="1"/>
  <c r="I47" i="1"/>
  <c r="H47" i="1"/>
  <c r="G47" i="1"/>
  <c r="F47" i="1"/>
  <c r="E47" i="1"/>
  <c r="D47" i="1"/>
  <c r="N46" i="1"/>
  <c r="M46" i="1"/>
  <c r="N45" i="1"/>
  <c r="M45" i="1"/>
  <c r="N44" i="1"/>
  <c r="M44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M31" i="1"/>
  <c r="N30" i="1"/>
  <c r="M30" i="1"/>
  <c r="N29" i="1"/>
  <c r="M29" i="1"/>
  <c r="N28" i="1"/>
  <c r="M28" i="1"/>
  <c r="M27" i="1"/>
  <c r="N26" i="1"/>
  <c r="M26" i="1"/>
  <c r="N25" i="1"/>
  <c r="M25" i="1"/>
  <c r="M24" i="1"/>
  <c r="N23" i="1"/>
  <c r="M23" i="1"/>
  <c r="M22" i="1"/>
  <c r="N21" i="1"/>
  <c r="M21" i="1"/>
  <c r="N20" i="1"/>
  <c r="M20" i="1"/>
  <c r="N19" i="1"/>
  <c r="M19" i="1"/>
  <c r="M18" i="1"/>
  <c r="M17" i="1"/>
  <c r="N16" i="1"/>
  <c r="M16" i="1"/>
  <c r="N15" i="1"/>
  <c r="M15" i="1"/>
  <c r="M14" i="1"/>
  <c r="N13" i="1"/>
  <c r="M13" i="1"/>
  <c r="N12" i="1"/>
  <c r="M12" i="1"/>
  <c r="M11" i="1"/>
  <c r="N10" i="1"/>
  <c r="M10" i="1"/>
  <c r="N9" i="1"/>
  <c r="M9" i="1"/>
  <c r="N8" i="1"/>
  <c r="M8" i="1"/>
  <c r="N7" i="1"/>
  <c r="M7" i="1"/>
  <c r="N6" i="1"/>
  <c r="M6" i="1"/>
  <c r="M48" i="1" l="1"/>
  <c r="N47" i="1"/>
  <c r="M47" i="1"/>
</calcChain>
</file>

<file path=xl/sharedStrings.xml><?xml version="1.0" encoding="utf-8"?>
<sst xmlns="http://schemas.openxmlformats.org/spreadsheetml/2006/main" count="4222" uniqueCount="157">
  <si>
    <t>Analyst Marketing</t>
  </si>
  <si>
    <t>Suggested Goal:</t>
  </si>
  <si>
    <t>5 days/yr</t>
  </si>
  <si>
    <t>1 day/yr</t>
  </si>
  <si>
    <t>2 days/yr</t>
  </si>
  <si>
    <t>14 days/yr</t>
  </si>
  <si>
    <t>3 days/yr</t>
  </si>
  <si>
    <t>6 days/yr</t>
  </si>
  <si>
    <t>43  days/yr</t>
  </si>
  <si>
    <t>Suggested</t>
  </si>
  <si>
    <t>Industry</t>
  </si>
  <si>
    <t>Analyst</t>
  </si>
  <si>
    <t>Boston</t>
  </si>
  <si>
    <t>Canada</t>
  </si>
  <si>
    <t>Europe</t>
  </si>
  <si>
    <t>Philly/Balt</t>
  </si>
  <si>
    <t>Mid West</t>
  </si>
  <si>
    <t>NY/NJ/CT</t>
  </si>
  <si>
    <t>Southeast</t>
  </si>
  <si>
    <t>Texas</t>
  </si>
  <si>
    <t>WC/PacNW</t>
  </si>
  <si>
    <t>Total actual + planned</t>
  </si>
  <si>
    <t>% change Yr/Yr</t>
  </si>
  <si>
    <t>actual YTD</t>
  </si>
  <si>
    <t>Goal:</t>
  </si>
  <si>
    <t>Basic Materials</t>
  </si>
  <si>
    <t>Graf, Adam</t>
  </si>
  <si>
    <t>Neivert, Charles</t>
  </si>
  <si>
    <t>Rizzuto, Anthony</t>
  </si>
  <si>
    <t>Scott, Daniel</t>
  </si>
  <si>
    <t>Capital Goods/Industrials</t>
  </si>
  <si>
    <t>Becker, Helane</t>
  </si>
  <si>
    <t>Giordano, Joseph</t>
  </si>
  <si>
    <t>Khanna, Gautam</t>
  </si>
  <si>
    <t>Margolin, Sam</t>
  </si>
  <si>
    <t>Osborne, Jeff</t>
  </si>
  <si>
    <t>Seidl, Jason</t>
  </si>
  <si>
    <t>von Rumohr, Cai</t>
  </si>
  <si>
    <t>Consumer</t>
  </si>
  <si>
    <t>Azer, Viven</t>
  </si>
  <si>
    <t>Chen, Oliver</t>
  </si>
  <si>
    <t>Kernan, John</t>
  </si>
  <si>
    <t>Energy</t>
  </si>
  <si>
    <t>Bianchi, Marc</t>
  </si>
  <si>
    <t>Crandell, James</t>
  </si>
  <si>
    <t>Lowe, J.B.*</t>
  </si>
  <si>
    <t>Sen, Asit</t>
  </si>
  <si>
    <t>Chris, Walling*</t>
  </si>
  <si>
    <t>Financials</t>
  </si>
  <si>
    <t>Sullivan, James</t>
  </si>
  <si>
    <t>Health Care</t>
  </si>
  <si>
    <t>Arnold, Christine</t>
  </si>
  <si>
    <t>Baral, Ritu</t>
  </si>
  <si>
    <t>Cacciatore, Ken</t>
  </si>
  <si>
    <t>Jennings, Josh</t>
  </si>
  <si>
    <t>Nadeau, Phil</t>
  </si>
  <si>
    <t>Peaker, Boris</t>
  </si>
  <si>
    <t>Rhyee, Charles</t>
  </si>
  <si>
    <t>Rodriguez, Shaun*</t>
  </si>
  <si>
    <t>Scala, Steve</t>
  </si>
  <si>
    <t>Schenkel, Doug</t>
  </si>
  <si>
    <t>Schmidt, Eric</t>
  </si>
  <si>
    <t>TMT</t>
  </si>
  <si>
    <t>Arcuri, Timothy</t>
  </si>
  <si>
    <t>Blackledge, John</t>
  </si>
  <si>
    <t>Creutz, Doug</t>
  </si>
  <si>
    <t>Katri, Moshe</t>
  </si>
  <si>
    <t>Kopelman, Kevin</t>
  </si>
  <si>
    <t>Moskowitz, Gregg</t>
  </si>
  <si>
    <t>Prohm, Bryan*</t>
  </si>
  <si>
    <t>Silverstein, Paul</t>
  </si>
  <si>
    <t>Stone, Robert</t>
  </si>
  <si>
    <t>Synesael, Colby</t>
  </si>
  <si>
    <t>Totals (actual + planned)</t>
  </si>
  <si>
    <t xml:space="preserve"> % change Yr/Yr</t>
  </si>
  <si>
    <t>2014 actual days YTD</t>
  </si>
  <si>
    <t>Suggested Total Goal:</t>
  </si>
  <si>
    <t>Totals week of 12/11/14</t>
  </si>
  <si>
    <t>Totals week of 12/4/14</t>
  </si>
  <si>
    <t>* Analyst is building franchise</t>
  </si>
  <si>
    <t xml:space="preserve"> </t>
  </si>
  <si>
    <t>2015 actual days YTD</t>
  </si>
  <si>
    <t>Regional Tally as of 1/8/15, including PLANNED marketing dates going forward</t>
  </si>
  <si>
    <t>Regional Tally as of 1/15/15, including PLANNED marketing dates going forward</t>
  </si>
  <si>
    <t>Totals week of 1/8/14</t>
  </si>
  <si>
    <t>Regional Tally as of 1/22/15, including PLANNED marketing dates going forward</t>
  </si>
  <si>
    <t>Totals week of 1/15/14</t>
  </si>
  <si>
    <t>Regional Tally as of 1/29/15, including PLANNED marketing dates going forward</t>
  </si>
  <si>
    <t>Totals week of 1/22/14</t>
  </si>
  <si>
    <t>Gray, Jerry</t>
  </si>
  <si>
    <t>Walling, Chris*</t>
  </si>
  <si>
    <t>Hulsing, Jesse</t>
  </si>
  <si>
    <t>Regional Tally as of 2/5/15, including PLANNED marketing dates going forward</t>
  </si>
  <si>
    <t>Totals week of 2/5/14</t>
  </si>
  <si>
    <t>Totals week of 2/12/14</t>
  </si>
  <si>
    <t>Regional Tally as of 2/12/15, including PLANNED marketing dates going forward</t>
  </si>
  <si>
    <t>Regional Tally as of 2/26/15, including PLANNED marketing dates going forward</t>
  </si>
  <si>
    <t>Totals week of 1/29/14</t>
  </si>
  <si>
    <t>Regional Tally as of 3/5/15, including PLANNED marketing dates going forward</t>
  </si>
  <si>
    <t>Totals week of 2/26/14</t>
  </si>
  <si>
    <t>Regional Tally as of 3/12/15, including PLANNED marketing dates going forward</t>
  </si>
  <si>
    <t>Totals week of 3/5/14</t>
  </si>
  <si>
    <t>Regional Tally as of 3/19/15, including PLANNED marketing dates going forward</t>
  </si>
  <si>
    <t>Totals week of 3/12/14</t>
  </si>
  <si>
    <t>Regional Tally as of 3/26/15, including PLANNED marketing dates going forward</t>
  </si>
  <si>
    <t>Totals week of 3/19/14</t>
  </si>
  <si>
    <t>Totals week of 3/26/15</t>
  </si>
  <si>
    <t>Totals week of 3/19/15</t>
  </si>
  <si>
    <t>Totals week of 3/12/15</t>
  </si>
  <si>
    <t>Totals week of 3/5/15</t>
  </si>
  <si>
    <t>Totals week of 2/26/15</t>
  </si>
  <si>
    <t>Totals week of 2/12/15</t>
  </si>
  <si>
    <t>Totals week of 2/5/15</t>
  </si>
  <si>
    <t>Totals week of 1/22/15</t>
  </si>
  <si>
    <t>Totals week of 1/29/15</t>
  </si>
  <si>
    <t>Totals week of 1/8/15</t>
  </si>
  <si>
    <t>Totals week of 1/15/15</t>
  </si>
  <si>
    <t>Totals week of 4/2/15</t>
  </si>
  <si>
    <t>Regional Tally as of 4/9/15, including PLANNED marketing dates going forward</t>
  </si>
  <si>
    <t>Totals week of 4/9/15</t>
  </si>
  <si>
    <t>Regional Tally as of 4/16/15, including PLANNED marketing dates going forward</t>
  </si>
  <si>
    <t>Charles, Andrew</t>
  </si>
  <si>
    <t>Regional Tally as of 4/22/15, including PLANNED marketing dates going forward</t>
  </si>
  <si>
    <t>Totals week of 4/15/15</t>
  </si>
  <si>
    <t>Robertson, Charles</t>
  </si>
  <si>
    <t>Totals week of 4/22/15</t>
  </si>
  <si>
    <t>2015 Relative to Goal</t>
  </si>
  <si>
    <t>Regional Tally including PLANNED marketing dates going forward</t>
  </si>
  <si>
    <t>As of</t>
  </si>
  <si>
    <t>Gray, Jerry*</t>
  </si>
  <si>
    <t>Totals week of 4/30/15</t>
  </si>
  <si>
    <t>Totals week of 5/7/15</t>
  </si>
  <si>
    <t>Gorman, Michael*</t>
  </si>
  <si>
    <t>Totals week of 5/14/15</t>
  </si>
  <si>
    <t>Totals week of 5/21/15</t>
  </si>
  <si>
    <t>Totals week of 5/28/15</t>
  </si>
  <si>
    <t>Totals week of 6/3/15</t>
  </si>
  <si>
    <t>Alamin, Ahmed</t>
  </si>
  <si>
    <t>Totals week of 6/11/15</t>
  </si>
  <si>
    <t>Hatfield, Peter*</t>
  </si>
  <si>
    <t>Rassouli, Novid*</t>
  </si>
  <si>
    <t>Alamin, Ahmed*</t>
  </si>
  <si>
    <t>Suneja, Yatin*</t>
  </si>
  <si>
    <t>Van Buren, Tyler*</t>
  </si>
  <si>
    <t>Champion, Tom*</t>
  </si>
  <si>
    <t>Kirkwood, Scott*</t>
  </si>
  <si>
    <t>Totals week of 6/18/15</t>
  </si>
  <si>
    <t>Rodriguez, Shaun</t>
  </si>
  <si>
    <t>Totals week of 6/30/15</t>
  </si>
  <si>
    <t>Totals week of 6/25/15</t>
  </si>
  <si>
    <t>Oatman, Ryan</t>
  </si>
  <si>
    <t>Totals week of 7/9/15</t>
  </si>
  <si>
    <t>Totals week of 7/16/15</t>
  </si>
  <si>
    <t>Kantor, Avishai</t>
  </si>
  <si>
    <t>Hamblett, Chris</t>
  </si>
  <si>
    <t>Totals week of 7/23/15</t>
  </si>
  <si>
    <t>Totals week of 7/30/15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</si>
</sst>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63377788628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9" fontId="1" fillId="5" borderId="8" xfId="0" applyNumberFormat="1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0" fontId="0" fillId="3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5" borderId="12" xfId="0" applyNumberFormat="1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2" borderId="13" xfId="0" applyFont="1" applyFill="1" applyBorder="1"/>
    <xf numFmtId="0" fontId="1" fillId="2" borderId="11" xfId="0" applyFont="1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9" fontId="1" fillId="5" borderId="20" xfId="0" applyNumberFormat="1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2" borderId="20" xfId="0" applyFont="1" applyFill="1" applyBorder="1"/>
    <xf numFmtId="0" fontId="1" fillId="5" borderId="9" xfId="0" applyFont="1" applyFill="1" applyBorder="1"/>
    <xf numFmtId="9" fontId="1" fillId="5" borderId="21" xfId="0" applyNumberFormat="1" applyFont="1" applyFill="1" applyBorder="1" applyAlignment="1">
      <alignment horizontal="center"/>
    </xf>
    <xf numFmtId="9" fontId="1" fillId="5" borderId="22" xfId="0" applyNumberFormat="1" applyFont="1" applyFill="1" applyBorder="1" applyAlignment="1">
      <alignment horizontal="center"/>
    </xf>
    <xf numFmtId="9" fontId="1" fillId="5" borderId="23" xfId="0" applyNumberFormat="1" applyFont="1" applyFill="1" applyBorder="1" applyAlignment="1">
      <alignment horizontal="center"/>
    </xf>
    <xf numFmtId="9" fontId="1" fillId="2" borderId="21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/>
    <xf numFmtId="0" fontId="1" fillId="5" borderId="25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7" xfId="0" applyFont="1" applyFill="1" applyBorder="1"/>
    <xf numFmtId="0" fontId="0" fillId="2" borderId="1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1" fillId="2" borderId="9" xfId="0" applyFont="1" applyFill="1" applyBorder="1" applyAlignment="1">
      <alignment wrapText="1"/>
    </xf>
    <xf numFmtId="0" fontId="1" fillId="3" borderId="28" xfId="0" applyFont="1" applyFill="1" applyBorder="1" applyAlignment="1">
      <alignment horizontal="center" wrapText="1"/>
    </xf>
    <xf numFmtId="0" fontId="1" fillId="4" borderId="29" xfId="0" applyFont="1" applyFill="1" applyBorder="1" applyAlignment="1">
      <alignment horizontal="center" wrapText="1"/>
    </xf>
    <xf numFmtId="0" fontId="1" fillId="3" borderId="30" xfId="0" applyFont="1" applyFill="1" applyBorder="1" applyAlignment="1">
      <alignment horizontal="center" wrapText="1"/>
    </xf>
    <xf numFmtId="0" fontId="1" fillId="4" borderId="30" xfId="0" applyFont="1" applyFill="1" applyBorder="1" applyAlignment="1">
      <alignment horizontal="center" wrapText="1"/>
    </xf>
    <xf numFmtId="0" fontId="1" fillId="3" borderId="29" xfId="0" applyFont="1" applyFill="1" applyBorder="1" applyAlignment="1">
      <alignment horizontal="center" wrapText="1"/>
    </xf>
    <xf numFmtId="0" fontId="1" fillId="2" borderId="31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 wrapText="1"/>
    </xf>
    <xf numFmtId="0" fontId="1" fillId="2" borderId="3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2" borderId="27" xfId="0" applyFill="1" applyBorder="1" applyAlignment="1">
      <alignment wrapText="1"/>
    </xf>
    <xf numFmtId="0" fontId="0" fillId="0" borderId="0" xfId="0" applyAlignment="1">
      <alignment wrapText="1"/>
    </xf>
    <xf numFmtId="0" fontId="1" fillId="3" borderId="2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/>
    <xf numFmtId="14" fontId="0" fillId="0" borderId="0" xfId="0" applyNumberFormat="1" applyAlignment="1"/>
    <xf numFmtId="14" fontId="0" fillId="0" borderId="0" xfId="0" applyNumberFormat="1"/>
    <xf numFmtId="0" fontId="0" fillId="0" borderId="0" xfId="0" applyNumberFormat="1" applyAlignment="1"/>
    <xf numFmtId="9" fontId="1" fillId="2" borderId="1" xfId="0" applyNumberFormat="1" applyFont="1" applyFill="1" applyBorder="1"/>
    <xf numFmtId="9" fontId="1" fillId="2" borderId="11" xfId="0" applyNumberFormat="1" applyFont="1" applyFill="1" applyBorder="1"/>
    <xf numFmtId="9" fontId="1" fillId="5" borderId="9" xfId="0" applyNumberFormat="1" applyFont="1" applyFill="1" applyBorder="1"/>
    <xf numFmtId="9" fontId="1" fillId="5" borderId="33" xfId="0" applyNumberFormat="1" applyFont="1" applyFill="1" applyBorder="1" applyAlignment="1">
      <alignment horizontal="center"/>
    </xf>
    <xf numFmtId="9" fontId="1" fillId="5" borderId="34" xfId="0" applyNumberFormat="1" applyFont="1" applyFill="1" applyBorder="1" applyAlignment="1">
      <alignment horizontal="center"/>
    </xf>
    <xf numFmtId="9" fontId="1" fillId="5" borderId="35" xfId="0" applyNumberFormat="1" applyFont="1" applyFill="1" applyBorder="1" applyAlignment="1">
      <alignment horizontal="center"/>
    </xf>
    <xf numFmtId="9" fontId="1" fillId="5" borderId="36" xfId="0" applyNumberFormat="1" applyFont="1" applyFill="1" applyBorder="1" applyAlignment="1">
      <alignment horizontal="center"/>
    </xf>
    <xf numFmtId="9" fontId="1" fillId="2" borderId="26" xfId="0" applyNumberFormat="1" applyFont="1" applyFill="1" applyBorder="1" applyAlignment="1">
      <alignment horizontal="center"/>
    </xf>
    <xf numFmtId="9" fontId="1" fillId="2" borderId="32" xfId="0" applyNumberFormat="1" applyFont="1" applyFill="1" applyBorder="1" applyAlignment="1">
      <alignment horizontal="center"/>
    </xf>
    <xf numFmtId="9" fontId="1" fillId="2" borderId="2" xfId="0" applyNumberFormat="1" applyFont="1" applyFill="1" applyBorder="1" applyAlignment="1">
      <alignment horizontal="center"/>
    </xf>
    <xf numFmtId="9" fontId="1" fillId="2" borderId="27" xfId="0" applyNumberFormat="1" applyFon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/>
    <xf numFmtId="9" fontId="1" fillId="5" borderId="28" xfId="0" applyNumberFormat="1" applyFont="1" applyFill="1" applyBorder="1" applyAlignment="1">
      <alignment horizontal="center"/>
    </xf>
    <xf numFmtId="9" fontId="1" fillId="5" borderId="30" xfId="0" applyNumberFormat="1" applyFont="1" applyFill="1" applyBorder="1" applyAlignment="1">
      <alignment horizontal="center"/>
    </xf>
    <xf numFmtId="9" fontId="1" fillId="5" borderId="31" xfId="0" applyNumberFormat="1" applyFont="1" applyFill="1" applyBorder="1" applyAlignment="1">
      <alignment horizontal="center"/>
    </xf>
    <xf numFmtId="9" fontId="1" fillId="2" borderId="16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9" fontId="1" fillId="5" borderId="2" xfId="0" applyNumberFormat="1" applyFont="1" applyFill="1" applyBorder="1" applyAlignment="1">
      <alignment horizontal="center"/>
    </xf>
    <xf numFmtId="9" fontId="1" fillId="5" borderId="3" xfId="0" applyNumberFormat="1" applyFont="1" applyFill="1" applyBorder="1" applyAlignment="1">
      <alignment horizontal="center" wrapText="1"/>
    </xf>
    <xf numFmtId="9" fontId="1" fillId="5" borderId="13" xfId="0" applyNumberFormat="1" applyFont="1" applyFill="1" applyBorder="1" applyAlignment="1">
      <alignment horizontal="center"/>
    </xf>
    <xf numFmtId="9" fontId="1" fillId="2" borderId="37" xfId="0" applyNumberFormat="1" applyFont="1" applyFill="1" applyBorder="1" applyAlignment="1">
      <alignment horizontal="center"/>
    </xf>
    <xf numFmtId="9" fontId="1" fillId="2" borderId="5" xfId="0" applyNumberFormat="1" applyFont="1" applyFill="1" applyBorder="1" applyAlignment="1">
      <alignment horizontal="center"/>
    </xf>
    <xf numFmtId="9" fontId="1" fillId="2" borderId="16" xfId="0" applyNumberFormat="1" applyFont="1" applyFill="1" applyBorder="1" applyAlignment="1">
      <alignment horizontal="center" wrapText="1"/>
    </xf>
    <xf numFmtId="9" fontId="1" fillId="2" borderId="11" xfId="0" applyNumberFormat="1" applyFont="1" applyFill="1" applyBorder="1" applyAlignment="1">
      <alignment horizontal="center"/>
    </xf>
    <xf numFmtId="164" fontId="1" fillId="0" borderId="0" xfId="0" applyNumberFormat="1" applyFont="1" applyAlignment="1"/>
    <xf numFmtId="0" fontId="1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Alignment="1"/>
    <xf numFmtId="9" fontId="1" fillId="5" borderId="38" xfId="0" applyNumberFormat="1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workbookViewId="0">
      <pane xSplit="3" ySplit="5" topLeftCell="D21" activePane="bottomRight" state="frozen"/>
      <selection pane="topRight" activeCell="D1" sqref="D1"/>
      <selection pane="bottomLeft" activeCell="A8" sqref="A8"/>
      <selection pane="bottomRight" activeCell="B48" sqref="B48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7" width="12.7109375" customWidth="1"/>
  </cols>
  <sheetData>
    <row r="1" spans="1:17" x14ac:dyDescent="0.25">
      <c r="B1" s="1" t="s">
        <v>0</v>
      </c>
    </row>
    <row r="2" spans="1:17" ht="31.5" customHeight="1" x14ac:dyDescent="0.25">
      <c r="B2" s="149" t="s">
        <v>104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7" x14ac:dyDescent="0.25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7" x14ac:dyDescent="0.25">
      <c r="A4" s="3"/>
      <c r="B4" s="3"/>
      <c r="C4" s="3" t="s">
        <v>1</v>
      </c>
      <c r="D4" s="4" t="s">
        <v>2</v>
      </c>
      <c r="E4" s="5" t="s">
        <v>3</v>
      </c>
      <c r="F4" s="4" t="s">
        <v>2</v>
      </c>
      <c r="G4" s="5" t="s">
        <v>4</v>
      </c>
      <c r="H4" s="4" t="s">
        <v>2</v>
      </c>
      <c r="I4" s="5" t="s">
        <v>5</v>
      </c>
      <c r="J4" s="4" t="s">
        <v>4</v>
      </c>
      <c r="K4" s="5" t="s">
        <v>6</v>
      </c>
      <c r="L4" s="4" t="s">
        <v>7</v>
      </c>
      <c r="M4" s="6" t="s">
        <v>8</v>
      </c>
      <c r="N4" s="7"/>
      <c r="O4" s="8">
        <v>2015</v>
      </c>
      <c r="P4" s="8">
        <v>2014</v>
      </c>
      <c r="Q4" s="9" t="s">
        <v>9</v>
      </c>
    </row>
    <row r="5" spans="1:17" ht="30.75" customHeight="1" thickBot="1" x14ac:dyDescent="0.3">
      <c r="A5" s="10"/>
      <c r="B5" s="10" t="s">
        <v>10</v>
      </c>
      <c r="C5" s="10" t="s">
        <v>11</v>
      </c>
      <c r="D5" s="11" t="s">
        <v>12</v>
      </c>
      <c r="E5" s="12" t="s">
        <v>13</v>
      </c>
      <c r="F5" s="11" t="s">
        <v>14</v>
      </c>
      <c r="G5" s="13" t="s">
        <v>15</v>
      </c>
      <c r="H5" s="11" t="s">
        <v>16</v>
      </c>
      <c r="I5" s="12" t="s">
        <v>17</v>
      </c>
      <c r="J5" s="11" t="s">
        <v>18</v>
      </c>
      <c r="K5" s="12" t="s">
        <v>19</v>
      </c>
      <c r="L5" s="11" t="s">
        <v>20</v>
      </c>
      <c r="M5" s="14" t="s">
        <v>21</v>
      </c>
      <c r="N5" s="15" t="s">
        <v>22</v>
      </c>
      <c r="O5" s="16" t="s">
        <v>23</v>
      </c>
      <c r="P5" s="16" t="s">
        <v>23</v>
      </c>
      <c r="Q5" s="17" t="s">
        <v>24</v>
      </c>
    </row>
    <row r="6" spans="1:17" ht="15.75" thickTop="1" x14ac:dyDescent="0.25">
      <c r="A6" s="3">
        <v>1</v>
      </c>
      <c r="B6" s="19" t="s">
        <v>25</v>
      </c>
      <c r="C6" s="29" t="s">
        <v>27</v>
      </c>
      <c r="D6" s="30">
        <v>1</v>
      </c>
      <c r="E6" s="31"/>
      <c r="F6" s="32">
        <v>4</v>
      </c>
      <c r="G6" s="31">
        <v>2</v>
      </c>
      <c r="H6" s="32">
        <v>3</v>
      </c>
      <c r="I6" s="31">
        <v>2</v>
      </c>
      <c r="J6" s="32"/>
      <c r="K6" s="31">
        <v>4</v>
      </c>
      <c r="L6" s="33">
        <v>2</v>
      </c>
      <c r="M6" s="34">
        <f t="shared" ref="M6:M17" si="0">SUM(D6:L6)</f>
        <v>18</v>
      </c>
      <c r="N6" s="35">
        <f t="shared" ref="N6:N17" si="1">SUM(O6-P6)/ABS(P6)</f>
        <v>7.6923076923076927E-2</v>
      </c>
      <c r="O6" s="36">
        <v>14</v>
      </c>
      <c r="P6" s="36">
        <v>13</v>
      </c>
      <c r="Q6" s="37">
        <v>43</v>
      </c>
    </row>
    <row r="7" spans="1:17" x14ac:dyDescent="0.25">
      <c r="A7" s="18">
        <v>2</v>
      </c>
      <c r="B7" s="38" t="s">
        <v>25</v>
      </c>
      <c r="C7" s="29" t="s">
        <v>28</v>
      </c>
      <c r="D7" s="30">
        <v>1</v>
      </c>
      <c r="E7" s="31"/>
      <c r="F7" s="32"/>
      <c r="G7" s="31">
        <v>1</v>
      </c>
      <c r="H7" s="32"/>
      <c r="I7" s="31">
        <v>1</v>
      </c>
      <c r="J7" s="32"/>
      <c r="K7" s="31">
        <v>2</v>
      </c>
      <c r="L7" s="33"/>
      <c r="M7" s="34">
        <f t="shared" si="0"/>
        <v>5</v>
      </c>
      <c r="N7" s="35">
        <f t="shared" si="1"/>
        <v>-0.66666666666666663</v>
      </c>
      <c r="O7" s="36">
        <v>2</v>
      </c>
      <c r="P7" s="36">
        <v>6</v>
      </c>
      <c r="Q7" s="37">
        <v>43</v>
      </c>
    </row>
    <row r="8" spans="1:17" x14ac:dyDescent="0.25">
      <c r="A8" s="3">
        <v>3</v>
      </c>
      <c r="B8" s="38" t="s">
        <v>30</v>
      </c>
      <c r="C8" s="29" t="s">
        <v>31</v>
      </c>
      <c r="D8" s="30">
        <v>2</v>
      </c>
      <c r="E8" s="31"/>
      <c r="F8" s="32">
        <v>3</v>
      </c>
      <c r="G8" s="31"/>
      <c r="H8" s="32">
        <v>3</v>
      </c>
      <c r="I8" s="31">
        <v>6</v>
      </c>
      <c r="J8" s="32">
        <v>2</v>
      </c>
      <c r="K8" s="31">
        <v>1</v>
      </c>
      <c r="L8" s="33">
        <v>4</v>
      </c>
      <c r="M8" s="34">
        <f t="shared" si="0"/>
        <v>21</v>
      </c>
      <c r="N8" s="35">
        <f t="shared" si="1"/>
        <v>0.54545454545454541</v>
      </c>
      <c r="O8" s="36">
        <v>17</v>
      </c>
      <c r="P8" s="36">
        <v>11</v>
      </c>
      <c r="Q8" s="37">
        <v>43</v>
      </c>
    </row>
    <row r="9" spans="1:17" x14ac:dyDescent="0.25">
      <c r="A9" s="18">
        <v>4</v>
      </c>
      <c r="B9" s="38" t="s">
        <v>30</v>
      </c>
      <c r="C9" s="29" t="s">
        <v>32</v>
      </c>
      <c r="D9" s="30">
        <v>1</v>
      </c>
      <c r="E9" s="31"/>
      <c r="F9" s="32">
        <v>7</v>
      </c>
      <c r="G9" s="31"/>
      <c r="H9" s="32"/>
      <c r="I9" s="31">
        <v>1</v>
      </c>
      <c r="J9" s="32">
        <v>1</v>
      </c>
      <c r="K9" s="31"/>
      <c r="L9" s="33"/>
      <c r="M9" s="34">
        <f t="shared" si="0"/>
        <v>10</v>
      </c>
      <c r="N9" s="35">
        <f t="shared" si="1"/>
        <v>0.125</v>
      </c>
      <c r="O9" s="36">
        <v>9</v>
      </c>
      <c r="P9" s="36">
        <v>8</v>
      </c>
      <c r="Q9" s="37">
        <v>43</v>
      </c>
    </row>
    <row r="10" spans="1:17" x14ac:dyDescent="0.25">
      <c r="A10" s="3">
        <v>5</v>
      </c>
      <c r="B10" s="38" t="s">
        <v>30</v>
      </c>
      <c r="C10" s="29" t="s">
        <v>33</v>
      </c>
      <c r="D10" s="30">
        <v>1</v>
      </c>
      <c r="E10" s="31"/>
      <c r="F10" s="32"/>
      <c r="G10" s="31"/>
      <c r="H10" s="32"/>
      <c r="I10" s="31">
        <v>1</v>
      </c>
      <c r="J10" s="32"/>
      <c r="K10" s="31"/>
      <c r="L10" s="33">
        <v>2</v>
      </c>
      <c r="M10" s="34">
        <f t="shared" si="0"/>
        <v>4</v>
      </c>
      <c r="N10" s="35">
        <f t="shared" si="1"/>
        <v>-0.33333333333333331</v>
      </c>
      <c r="O10" s="36">
        <v>4</v>
      </c>
      <c r="P10" s="36">
        <v>6</v>
      </c>
      <c r="Q10" s="37">
        <v>43</v>
      </c>
    </row>
    <row r="11" spans="1:17" x14ac:dyDescent="0.25">
      <c r="A11" s="18">
        <v>6</v>
      </c>
      <c r="B11" s="38" t="s">
        <v>30</v>
      </c>
      <c r="C11" s="29" t="s">
        <v>34</v>
      </c>
      <c r="D11" s="30">
        <v>2</v>
      </c>
      <c r="E11" s="31"/>
      <c r="F11" s="32">
        <v>5</v>
      </c>
      <c r="G11" s="31"/>
      <c r="H11" s="32">
        <v>2</v>
      </c>
      <c r="I11" s="31">
        <v>1</v>
      </c>
      <c r="J11" s="32"/>
      <c r="K11" s="31"/>
      <c r="L11" s="33"/>
      <c r="M11" s="34">
        <f t="shared" si="0"/>
        <v>10</v>
      </c>
      <c r="N11" s="35">
        <f t="shared" si="1"/>
        <v>0.125</v>
      </c>
      <c r="O11" s="36">
        <v>9</v>
      </c>
      <c r="P11" s="36">
        <v>8</v>
      </c>
      <c r="Q11" s="37">
        <v>43</v>
      </c>
    </row>
    <row r="12" spans="1:17" x14ac:dyDescent="0.25">
      <c r="A12" s="3">
        <v>7</v>
      </c>
      <c r="B12" s="38" t="s">
        <v>30</v>
      </c>
      <c r="C12" s="29" t="s">
        <v>29</v>
      </c>
      <c r="D12" s="30">
        <v>1</v>
      </c>
      <c r="E12" s="31"/>
      <c r="F12" s="32"/>
      <c r="G12" s="31"/>
      <c r="H12" s="32"/>
      <c r="I12" s="31">
        <v>4</v>
      </c>
      <c r="J12" s="32"/>
      <c r="K12" s="31">
        <v>2</v>
      </c>
      <c r="L12" s="33"/>
      <c r="M12" s="34">
        <f t="shared" si="0"/>
        <v>7</v>
      </c>
      <c r="N12" s="35">
        <f t="shared" si="1"/>
        <v>-0.33333333333333331</v>
      </c>
      <c r="O12" s="36">
        <v>4</v>
      </c>
      <c r="P12" s="36">
        <v>6</v>
      </c>
      <c r="Q12" s="37">
        <v>43</v>
      </c>
    </row>
    <row r="13" spans="1:17" x14ac:dyDescent="0.25">
      <c r="A13" s="18">
        <v>8</v>
      </c>
      <c r="B13" s="38" t="s">
        <v>30</v>
      </c>
      <c r="C13" s="29" t="s">
        <v>36</v>
      </c>
      <c r="D13" s="30">
        <v>2</v>
      </c>
      <c r="E13" s="31">
        <v>1</v>
      </c>
      <c r="F13" s="32">
        <v>5</v>
      </c>
      <c r="G13" s="31"/>
      <c r="H13" s="32">
        <v>2</v>
      </c>
      <c r="I13" s="31">
        <v>1</v>
      </c>
      <c r="J13" s="32">
        <v>1</v>
      </c>
      <c r="K13" s="31">
        <v>2</v>
      </c>
      <c r="L13" s="33"/>
      <c r="M13" s="34">
        <f t="shared" si="0"/>
        <v>14</v>
      </c>
      <c r="N13" s="35">
        <f t="shared" si="1"/>
        <v>-0.4</v>
      </c>
      <c r="O13" s="36">
        <v>6</v>
      </c>
      <c r="P13" s="36">
        <v>10</v>
      </c>
      <c r="Q13" s="37">
        <v>43</v>
      </c>
    </row>
    <row r="14" spans="1:17" x14ac:dyDescent="0.25">
      <c r="A14" s="3">
        <v>9</v>
      </c>
      <c r="B14" s="38" t="s">
        <v>30</v>
      </c>
      <c r="C14" s="29" t="s">
        <v>71</v>
      </c>
      <c r="D14" s="30"/>
      <c r="E14" s="31"/>
      <c r="F14" s="32">
        <v>4</v>
      </c>
      <c r="G14" s="31"/>
      <c r="H14" s="32"/>
      <c r="I14" s="31"/>
      <c r="J14" s="32"/>
      <c r="K14" s="31"/>
      <c r="L14" s="33"/>
      <c r="M14" s="34">
        <f t="shared" si="0"/>
        <v>4</v>
      </c>
      <c r="N14" s="35">
        <f t="shared" si="1"/>
        <v>-0.42857142857142855</v>
      </c>
      <c r="O14" s="36">
        <v>4</v>
      </c>
      <c r="P14" s="36">
        <v>7</v>
      </c>
      <c r="Q14" s="37">
        <v>43</v>
      </c>
    </row>
    <row r="15" spans="1:17" x14ac:dyDescent="0.25">
      <c r="A15" s="18">
        <v>10</v>
      </c>
      <c r="B15" s="38" t="s">
        <v>30</v>
      </c>
      <c r="C15" s="29" t="s">
        <v>37</v>
      </c>
      <c r="D15" s="39"/>
      <c r="E15" s="31"/>
      <c r="F15" s="32"/>
      <c r="G15" s="31"/>
      <c r="H15" s="32"/>
      <c r="I15" s="31">
        <v>1</v>
      </c>
      <c r="J15" s="32"/>
      <c r="K15" s="31">
        <v>1</v>
      </c>
      <c r="L15" s="33"/>
      <c r="M15" s="34">
        <f t="shared" si="0"/>
        <v>2</v>
      </c>
      <c r="N15" s="35">
        <f t="shared" si="1"/>
        <v>-0.66666666666666663</v>
      </c>
      <c r="O15" s="36">
        <v>1</v>
      </c>
      <c r="P15" s="36">
        <v>3</v>
      </c>
      <c r="Q15" s="37">
        <v>43</v>
      </c>
    </row>
    <row r="16" spans="1:17" x14ac:dyDescent="0.25">
      <c r="A16" s="3">
        <v>11</v>
      </c>
      <c r="B16" s="38" t="s">
        <v>38</v>
      </c>
      <c r="C16" s="29" t="s">
        <v>39</v>
      </c>
      <c r="D16" s="30">
        <v>3</v>
      </c>
      <c r="E16" s="31">
        <v>1</v>
      </c>
      <c r="F16" s="32">
        <v>6</v>
      </c>
      <c r="G16" s="31"/>
      <c r="H16" s="32">
        <v>3</v>
      </c>
      <c r="I16" s="31">
        <v>4</v>
      </c>
      <c r="J16" s="32">
        <v>5</v>
      </c>
      <c r="K16" s="31">
        <v>2</v>
      </c>
      <c r="L16" s="33">
        <v>5</v>
      </c>
      <c r="M16" s="34">
        <f t="shared" si="0"/>
        <v>29</v>
      </c>
      <c r="N16" s="35" t="e">
        <f t="shared" si="1"/>
        <v>#DIV/0!</v>
      </c>
      <c r="O16" s="36">
        <v>21</v>
      </c>
      <c r="P16" s="36">
        <v>0</v>
      </c>
      <c r="Q16" s="37">
        <v>43</v>
      </c>
    </row>
    <row r="17" spans="1:17" x14ac:dyDescent="0.25">
      <c r="A17" s="18">
        <v>12</v>
      </c>
      <c r="B17" s="38" t="s">
        <v>38</v>
      </c>
      <c r="C17" s="29" t="s">
        <v>40</v>
      </c>
      <c r="D17" s="30">
        <v>3</v>
      </c>
      <c r="E17" s="31"/>
      <c r="F17" s="32">
        <v>7</v>
      </c>
      <c r="G17" s="31"/>
      <c r="H17" s="32">
        <v>3</v>
      </c>
      <c r="I17" s="31">
        <v>8</v>
      </c>
      <c r="J17" s="32"/>
      <c r="K17" s="31">
        <v>3</v>
      </c>
      <c r="L17" s="33">
        <v>3</v>
      </c>
      <c r="M17" s="34">
        <f t="shared" si="0"/>
        <v>27</v>
      </c>
      <c r="N17" s="35" t="e">
        <f t="shared" si="1"/>
        <v>#DIV/0!</v>
      </c>
      <c r="O17" s="36">
        <v>19</v>
      </c>
      <c r="P17" s="36">
        <v>0</v>
      </c>
      <c r="Q17" s="37">
        <v>43</v>
      </c>
    </row>
    <row r="18" spans="1:17" x14ac:dyDescent="0.25">
      <c r="A18" s="3">
        <v>13</v>
      </c>
      <c r="B18" s="38" t="s">
        <v>38</v>
      </c>
      <c r="C18" s="29" t="s">
        <v>89</v>
      </c>
      <c r="D18" s="30"/>
      <c r="E18" s="31"/>
      <c r="F18" s="32"/>
      <c r="G18" s="31"/>
      <c r="H18" s="32"/>
      <c r="I18" s="31"/>
      <c r="J18" s="32"/>
      <c r="K18" s="31"/>
      <c r="L18" s="33"/>
      <c r="M18" s="34"/>
      <c r="N18" s="35"/>
      <c r="O18" s="36"/>
      <c r="P18" s="36"/>
      <c r="Q18" s="37">
        <v>43</v>
      </c>
    </row>
    <row r="19" spans="1:17" x14ac:dyDescent="0.25">
      <c r="A19" s="18">
        <v>14</v>
      </c>
      <c r="B19" s="38" t="s">
        <v>38</v>
      </c>
      <c r="C19" s="29" t="s">
        <v>41</v>
      </c>
      <c r="D19" s="30">
        <v>1</v>
      </c>
      <c r="E19" s="31"/>
      <c r="F19" s="32">
        <v>5</v>
      </c>
      <c r="G19" s="31"/>
      <c r="H19" s="32"/>
      <c r="I19" s="31">
        <v>6</v>
      </c>
      <c r="J19" s="32">
        <v>2</v>
      </c>
      <c r="K19" s="31">
        <v>1</v>
      </c>
      <c r="L19" s="33"/>
      <c r="M19" s="34">
        <f t="shared" ref="M19:M47" si="2">SUM(D19:L19)</f>
        <v>15</v>
      </c>
      <c r="N19" s="35">
        <f t="shared" ref="N19:N40" si="3">SUM(O19-P19)/ABS(P19)</f>
        <v>2</v>
      </c>
      <c r="O19" s="36">
        <v>15</v>
      </c>
      <c r="P19" s="36">
        <v>5</v>
      </c>
      <c r="Q19" s="37">
        <v>43</v>
      </c>
    </row>
    <row r="20" spans="1:17" x14ac:dyDescent="0.25">
      <c r="A20" s="3">
        <v>15</v>
      </c>
      <c r="B20" s="38" t="s">
        <v>42</v>
      </c>
      <c r="C20" s="29" t="s">
        <v>43</v>
      </c>
      <c r="D20" s="30">
        <v>2</v>
      </c>
      <c r="E20" s="31"/>
      <c r="F20" s="32">
        <v>2</v>
      </c>
      <c r="G20" s="31"/>
      <c r="H20" s="32"/>
      <c r="I20" s="31">
        <v>6</v>
      </c>
      <c r="J20" s="32"/>
      <c r="K20" s="31"/>
      <c r="L20" s="33"/>
      <c r="M20" s="34">
        <f t="shared" si="2"/>
        <v>10</v>
      </c>
      <c r="N20" s="35">
        <f t="shared" si="3"/>
        <v>-0.27272727272727271</v>
      </c>
      <c r="O20" s="36">
        <v>8</v>
      </c>
      <c r="P20" s="36">
        <v>11</v>
      </c>
      <c r="Q20" s="37">
        <v>43</v>
      </c>
    </row>
    <row r="21" spans="1:17" x14ac:dyDescent="0.25">
      <c r="A21" s="18">
        <v>16</v>
      </c>
      <c r="B21" s="38" t="s">
        <v>42</v>
      </c>
      <c r="C21" s="29" t="s">
        <v>44</v>
      </c>
      <c r="D21" s="30"/>
      <c r="E21" s="31"/>
      <c r="F21" s="32"/>
      <c r="G21" s="31"/>
      <c r="H21" s="32"/>
      <c r="I21" s="31">
        <v>3</v>
      </c>
      <c r="J21" s="32">
        <v>2</v>
      </c>
      <c r="K21" s="31"/>
      <c r="L21" s="33"/>
      <c r="M21" s="34">
        <f t="shared" si="2"/>
        <v>5</v>
      </c>
      <c r="N21" s="35">
        <f t="shared" si="3"/>
        <v>-0.61538461538461542</v>
      </c>
      <c r="O21" s="36">
        <v>5</v>
      </c>
      <c r="P21" s="36">
        <v>13</v>
      </c>
      <c r="Q21" s="37">
        <v>43</v>
      </c>
    </row>
    <row r="22" spans="1:17" x14ac:dyDescent="0.25">
      <c r="A22" s="3">
        <v>17</v>
      </c>
      <c r="B22" s="38" t="s">
        <v>42</v>
      </c>
      <c r="C22" s="29" t="s">
        <v>45</v>
      </c>
      <c r="D22" s="30"/>
      <c r="E22" s="31"/>
      <c r="F22" s="32"/>
      <c r="G22" s="31"/>
      <c r="H22" s="32"/>
      <c r="I22" s="31">
        <v>3</v>
      </c>
      <c r="J22" s="32"/>
      <c r="K22" s="31"/>
      <c r="L22" s="33"/>
      <c r="M22" s="34">
        <f t="shared" si="2"/>
        <v>3</v>
      </c>
      <c r="N22" s="35">
        <f t="shared" si="3"/>
        <v>-0.72727272727272729</v>
      </c>
      <c r="O22" s="36">
        <v>3</v>
      </c>
      <c r="P22" s="36">
        <v>11</v>
      </c>
      <c r="Q22" s="37">
        <v>43</v>
      </c>
    </row>
    <row r="23" spans="1:17" x14ac:dyDescent="0.25">
      <c r="A23" s="18">
        <v>18</v>
      </c>
      <c r="B23" s="38" t="s">
        <v>42</v>
      </c>
      <c r="C23" s="29" t="s">
        <v>35</v>
      </c>
      <c r="D23" s="30">
        <v>1</v>
      </c>
      <c r="E23" s="31">
        <v>1</v>
      </c>
      <c r="F23" s="32">
        <v>7</v>
      </c>
      <c r="G23" s="31"/>
      <c r="H23" s="32">
        <v>3</v>
      </c>
      <c r="I23" s="31">
        <v>7</v>
      </c>
      <c r="J23" s="32"/>
      <c r="K23" s="31">
        <v>2</v>
      </c>
      <c r="L23" s="33">
        <v>4</v>
      </c>
      <c r="M23" s="34">
        <f t="shared" si="2"/>
        <v>25</v>
      </c>
      <c r="N23" s="35" t="e">
        <f t="shared" si="3"/>
        <v>#DIV/0!</v>
      </c>
      <c r="O23" s="36">
        <v>7</v>
      </c>
      <c r="P23" s="36">
        <v>0</v>
      </c>
      <c r="Q23" s="37">
        <v>43</v>
      </c>
    </row>
    <row r="24" spans="1:17" x14ac:dyDescent="0.25">
      <c r="A24" s="3">
        <v>19</v>
      </c>
      <c r="B24" s="38" t="s">
        <v>42</v>
      </c>
      <c r="C24" s="29" t="s">
        <v>46</v>
      </c>
      <c r="D24" s="30">
        <v>1</v>
      </c>
      <c r="E24" s="31"/>
      <c r="F24" s="32">
        <v>6</v>
      </c>
      <c r="G24" s="31"/>
      <c r="H24" s="32">
        <v>2</v>
      </c>
      <c r="I24" s="31"/>
      <c r="J24" s="32"/>
      <c r="K24" s="31"/>
      <c r="L24" s="33">
        <v>2</v>
      </c>
      <c r="M24" s="34">
        <f t="shared" si="2"/>
        <v>11</v>
      </c>
      <c r="N24" s="35" t="e">
        <f t="shared" si="3"/>
        <v>#DIV/0!</v>
      </c>
      <c r="O24" s="36">
        <v>1</v>
      </c>
      <c r="P24" s="36">
        <v>0</v>
      </c>
      <c r="Q24" s="37">
        <v>43</v>
      </c>
    </row>
    <row r="25" spans="1:17" x14ac:dyDescent="0.25">
      <c r="A25" s="18">
        <v>20</v>
      </c>
      <c r="B25" s="38" t="s">
        <v>42</v>
      </c>
      <c r="C25" s="29" t="s">
        <v>90</v>
      </c>
      <c r="D25" s="30"/>
      <c r="E25" s="31"/>
      <c r="F25" s="32"/>
      <c r="G25" s="31"/>
      <c r="H25" s="32"/>
      <c r="I25" s="31"/>
      <c r="J25" s="32"/>
      <c r="K25" s="31"/>
      <c r="L25" s="33"/>
      <c r="M25" s="34">
        <f t="shared" si="2"/>
        <v>0</v>
      </c>
      <c r="N25" s="35" t="e">
        <f t="shared" si="3"/>
        <v>#DIV/0!</v>
      </c>
      <c r="O25" s="36">
        <v>0</v>
      </c>
      <c r="P25" s="36">
        <v>0</v>
      </c>
      <c r="Q25" s="37">
        <v>43</v>
      </c>
    </row>
    <row r="26" spans="1:17" x14ac:dyDescent="0.25">
      <c r="A26" s="3">
        <v>21</v>
      </c>
      <c r="B26" s="38" t="s">
        <v>48</v>
      </c>
      <c r="C26" s="29" t="s">
        <v>49</v>
      </c>
      <c r="D26" s="30">
        <v>1</v>
      </c>
      <c r="E26" s="31"/>
      <c r="F26" s="32"/>
      <c r="G26" s="31"/>
      <c r="H26" s="32">
        <v>2</v>
      </c>
      <c r="I26" s="31">
        <v>3</v>
      </c>
      <c r="J26" s="32"/>
      <c r="K26" s="31"/>
      <c r="L26" s="33">
        <v>1</v>
      </c>
      <c r="M26" s="34">
        <f t="shared" si="2"/>
        <v>7</v>
      </c>
      <c r="N26" s="35">
        <f t="shared" si="3"/>
        <v>0.75</v>
      </c>
      <c r="O26" s="36">
        <v>7</v>
      </c>
      <c r="P26" s="36">
        <v>4</v>
      </c>
      <c r="Q26" s="37">
        <v>43</v>
      </c>
    </row>
    <row r="27" spans="1:17" x14ac:dyDescent="0.25">
      <c r="A27" s="18">
        <v>22</v>
      </c>
      <c r="B27" s="38" t="s">
        <v>50</v>
      </c>
      <c r="C27" s="29" t="s">
        <v>51</v>
      </c>
      <c r="D27" s="30"/>
      <c r="E27" s="31"/>
      <c r="F27" s="32"/>
      <c r="G27" s="31"/>
      <c r="H27" s="32"/>
      <c r="I27" s="31">
        <v>1</v>
      </c>
      <c r="J27" s="32"/>
      <c r="K27" s="31"/>
      <c r="L27" s="33"/>
      <c r="M27" s="34">
        <f t="shared" si="2"/>
        <v>1</v>
      </c>
      <c r="N27" s="35">
        <f t="shared" si="3"/>
        <v>-0.5</v>
      </c>
      <c r="O27" s="36">
        <v>1</v>
      </c>
      <c r="P27" s="36">
        <v>2</v>
      </c>
      <c r="Q27" s="37">
        <v>43</v>
      </c>
    </row>
    <row r="28" spans="1:17" x14ac:dyDescent="0.25">
      <c r="A28" s="3">
        <v>23</v>
      </c>
      <c r="B28" s="38" t="s">
        <v>50</v>
      </c>
      <c r="C28" s="29" t="s">
        <v>52</v>
      </c>
      <c r="D28" s="30">
        <v>1</v>
      </c>
      <c r="E28" s="31"/>
      <c r="F28" s="32">
        <v>2</v>
      </c>
      <c r="G28" s="31"/>
      <c r="H28" s="32"/>
      <c r="I28" s="31">
        <v>3</v>
      </c>
      <c r="J28" s="32"/>
      <c r="K28" s="31"/>
      <c r="L28" s="33">
        <v>2</v>
      </c>
      <c r="M28" s="34">
        <f t="shared" si="2"/>
        <v>8</v>
      </c>
      <c r="N28" s="35" t="e">
        <f t="shared" si="3"/>
        <v>#DIV/0!</v>
      </c>
      <c r="O28" s="36">
        <v>5</v>
      </c>
      <c r="P28" s="36">
        <v>0</v>
      </c>
      <c r="Q28" s="37">
        <v>43</v>
      </c>
    </row>
    <row r="29" spans="1:17" x14ac:dyDescent="0.25">
      <c r="A29" s="18">
        <v>24</v>
      </c>
      <c r="B29" s="38" t="s">
        <v>50</v>
      </c>
      <c r="C29" s="29" t="s">
        <v>53</v>
      </c>
      <c r="D29" s="30">
        <v>2</v>
      </c>
      <c r="E29" s="31"/>
      <c r="F29" s="32"/>
      <c r="G29" s="31"/>
      <c r="H29" s="32">
        <v>2</v>
      </c>
      <c r="I29" s="31"/>
      <c r="J29" s="32"/>
      <c r="K29" s="31"/>
      <c r="L29" s="33"/>
      <c r="M29" s="34">
        <f t="shared" si="2"/>
        <v>4</v>
      </c>
      <c r="N29" s="35">
        <f t="shared" si="3"/>
        <v>-0.81818181818181823</v>
      </c>
      <c r="O29" s="36">
        <v>2</v>
      </c>
      <c r="P29" s="36">
        <v>11</v>
      </c>
      <c r="Q29" s="37">
        <v>43</v>
      </c>
    </row>
    <row r="30" spans="1:17" x14ac:dyDescent="0.25">
      <c r="A30" s="3">
        <v>25</v>
      </c>
      <c r="B30" s="38" t="s">
        <v>50</v>
      </c>
      <c r="C30" s="29" t="s">
        <v>54</v>
      </c>
      <c r="D30" s="30"/>
      <c r="E30" s="31"/>
      <c r="F30" s="32">
        <v>1</v>
      </c>
      <c r="G30" s="31"/>
      <c r="H30" s="32"/>
      <c r="I30" s="31"/>
      <c r="J30" s="32"/>
      <c r="K30" s="31">
        <v>2</v>
      </c>
      <c r="L30" s="33"/>
      <c r="M30" s="34">
        <f t="shared" si="2"/>
        <v>3</v>
      </c>
      <c r="N30" s="35">
        <f t="shared" si="3"/>
        <v>-0.4</v>
      </c>
      <c r="O30" s="36">
        <v>3</v>
      </c>
      <c r="P30" s="36">
        <v>5</v>
      </c>
      <c r="Q30" s="37">
        <v>43</v>
      </c>
    </row>
    <row r="31" spans="1:17" x14ac:dyDescent="0.25">
      <c r="A31" s="18">
        <v>26</v>
      </c>
      <c r="B31" s="38" t="s">
        <v>50</v>
      </c>
      <c r="C31" s="29" t="s">
        <v>55</v>
      </c>
      <c r="D31" s="30">
        <v>3</v>
      </c>
      <c r="E31" s="31"/>
      <c r="F31" s="32"/>
      <c r="G31" s="31"/>
      <c r="H31" s="32">
        <v>3</v>
      </c>
      <c r="I31" s="31">
        <v>2</v>
      </c>
      <c r="J31" s="32"/>
      <c r="K31" s="31"/>
      <c r="L31" s="33"/>
      <c r="M31" s="34">
        <f t="shared" si="2"/>
        <v>8</v>
      </c>
      <c r="N31" s="35">
        <f t="shared" si="3"/>
        <v>-0.44444444444444442</v>
      </c>
      <c r="O31" s="36">
        <v>5</v>
      </c>
      <c r="P31" s="36">
        <v>9</v>
      </c>
      <c r="Q31" s="37">
        <v>43</v>
      </c>
    </row>
    <row r="32" spans="1:17" x14ac:dyDescent="0.25">
      <c r="A32" s="3">
        <v>27</v>
      </c>
      <c r="B32" s="38" t="s">
        <v>50</v>
      </c>
      <c r="C32" s="29" t="s">
        <v>56</v>
      </c>
      <c r="D32" s="30"/>
      <c r="E32" s="31"/>
      <c r="F32" s="32">
        <v>5</v>
      </c>
      <c r="G32" s="31"/>
      <c r="H32" s="32"/>
      <c r="I32" s="31">
        <v>2</v>
      </c>
      <c r="J32" s="32"/>
      <c r="K32" s="31"/>
      <c r="L32" s="33"/>
      <c r="M32" s="34">
        <f t="shared" si="2"/>
        <v>7</v>
      </c>
      <c r="N32" s="35" t="e">
        <f t="shared" si="3"/>
        <v>#DIV/0!</v>
      </c>
      <c r="O32" s="36">
        <v>1</v>
      </c>
      <c r="P32" s="36">
        <v>0</v>
      </c>
      <c r="Q32" s="37">
        <v>43</v>
      </c>
    </row>
    <row r="33" spans="1:17" x14ac:dyDescent="0.25">
      <c r="A33" s="18">
        <v>28</v>
      </c>
      <c r="B33" s="38" t="s">
        <v>50</v>
      </c>
      <c r="C33" s="29" t="s">
        <v>57</v>
      </c>
      <c r="D33" s="30">
        <v>3</v>
      </c>
      <c r="E33" s="31"/>
      <c r="F33" s="32">
        <v>8</v>
      </c>
      <c r="G33" s="31">
        <v>1</v>
      </c>
      <c r="H33" s="32">
        <v>5</v>
      </c>
      <c r="I33" s="31">
        <v>3</v>
      </c>
      <c r="J33" s="32"/>
      <c r="K33" s="31">
        <v>5</v>
      </c>
      <c r="L33" s="33">
        <v>2</v>
      </c>
      <c r="M33" s="34">
        <f t="shared" si="2"/>
        <v>27</v>
      </c>
      <c r="N33" s="35">
        <f t="shared" si="3"/>
        <v>0.2</v>
      </c>
      <c r="O33" s="36">
        <v>12</v>
      </c>
      <c r="P33" s="36">
        <v>10</v>
      </c>
      <c r="Q33" s="37">
        <v>43</v>
      </c>
    </row>
    <row r="34" spans="1:17" x14ac:dyDescent="0.25">
      <c r="A34" s="3">
        <v>29</v>
      </c>
      <c r="B34" s="38" t="s">
        <v>50</v>
      </c>
      <c r="C34" s="29" t="s">
        <v>58</v>
      </c>
      <c r="D34" s="30">
        <v>1</v>
      </c>
      <c r="E34" s="31"/>
      <c r="F34" s="32"/>
      <c r="G34" s="31"/>
      <c r="H34" s="32">
        <v>1</v>
      </c>
      <c r="I34" s="31">
        <v>3</v>
      </c>
      <c r="J34" s="32"/>
      <c r="K34" s="31">
        <v>2</v>
      </c>
      <c r="L34" s="33"/>
      <c r="M34" s="34">
        <f t="shared" si="2"/>
        <v>7</v>
      </c>
      <c r="N34" s="35">
        <f t="shared" si="3"/>
        <v>0</v>
      </c>
      <c r="O34" s="36">
        <v>6</v>
      </c>
      <c r="P34" s="36">
        <v>6</v>
      </c>
      <c r="Q34" s="37">
        <v>43</v>
      </c>
    </row>
    <row r="35" spans="1:17" x14ac:dyDescent="0.25">
      <c r="A35" s="18">
        <v>30</v>
      </c>
      <c r="B35" s="38" t="s">
        <v>50</v>
      </c>
      <c r="C35" s="29" t="s">
        <v>59</v>
      </c>
      <c r="D35" s="30">
        <v>4</v>
      </c>
      <c r="E35" s="31"/>
      <c r="F35" s="32">
        <v>5</v>
      </c>
      <c r="G35" s="31">
        <v>2</v>
      </c>
      <c r="H35" s="32">
        <v>2</v>
      </c>
      <c r="I35" s="31">
        <v>2</v>
      </c>
      <c r="J35" s="32">
        <v>2</v>
      </c>
      <c r="K35" s="31">
        <v>1</v>
      </c>
      <c r="L35" s="33">
        <v>2</v>
      </c>
      <c r="M35" s="34">
        <f t="shared" si="2"/>
        <v>20</v>
      </c>
      <c r="N35" s="35">
        <f t="shared" si="3"/>
        <v>-0.16666666666666666</v>
      </c>
      <c r="O35" s="36">
        <v>15</v>
      </c>
      <c r="P35" s="36">
        <v>18</v>
      </c>
      <c r="Q35" s="37">
        <v>43</v>
      </c>
    </row>
    <row r="36" spans="1:17" x14ac:dyDescent="0.25">
      <c r="A36" s="3">
        <v>31</v>
      </c>
      <c r="B36" s="38" t="s">
        <v>50</v>
      </c>
      <c r="C36" s="29" t="s">
        <v>60</v>
      </c>
      <c r="D36" s="30">
        <v>2</v>
      </c>
      <c r="E36" s="31"/>
      <c r="F36" s="32"/>
      <c r="G36" s="31"/>
      <c r="H36" s="32">
        <v>3</v>
      </c>
      <c r="I36" s="31">
        <v>4</v>
      </c>
      <c r="J36" s="32"/>
      <c r="K36" s="31"/>
      <c r="L36" s="33">
        <v>2</v>
      </c>
      <c r="M36" s="34">
        <f t="shared" si="2"/>
        <v>11</v>
      </c>
      <c r="N36" s="35">
        <f t="shared" si="3"/>
        <v>-0.30769230769230771</v>
      </c>
      <c r="O36" s="36">
        <v>9</v>
      </c>
      <c r="P36" s="36">
        <v>13</v>
      </c>
      <c r="Q36" s="37">
        <v>43</v>
      </c>
    </row>
    <row r="37" spans="1:17" x14ac:dyDescent="0.25">
      <c r="A37" s="18">
        <v>32</v>
      </c>
      <c r="B37" s="38" t="s">
        <v>50</v>
      </c>
      <c r="C37" s="29" t="s">
        <v>61</v>
      </c>
      <c r="D37" s="30">
        <v>4</v>
      </c>
      <c r="E37" s="31"/>
      <c r="F37" s="32">
        <v>5</v>
      </c>
      <c r="G37" s="31"/>
      <c r="H37" s="32">
        <v>2</v>
      </c>
      <c r="I37" s="31">
        <v>2</v>
      </c>
      <c r="J37" s="32">
        <v>1</v>
      </c>
      <c r="K37" s="31"/>
      <c r="L37" s="33">
        <v>3</v>
      </c>
      <c r="M37" s="34">
        <f t="shared" si="2"/>
        <v>17</v>
      </c>
      <c r="N37" s="35">
        <f t="shared" si="3"/>
        <v>-0.63636363636363635</v>
      </c>
      <c r="O37" s="36">
        <v>4</v>
      </c>
      <c r="P37" s="36">
        <v>11</v>
      </c>
      <c r="Q37" s="37">
        <v>43</v>
      </c>
    </row>
    <row r="38" spans="1:17" x14ac:dyDescent="0.25">
      <c r="A38" s="3">
        <v>33</v>
      </c>
      <c r="B38" s="38" t="s">
        <v>62</v>
      </c>
      <c r="C38" s="29" t="s">
        <v>63</v>
      </c>
      <c r="D38" s="30">
        <v>2</v>
      </c>
      <c r="E38" s="31"/>
      <c r="F38" s="32"/>
      <c r="G38" s="31"/>
      <c r="H38" s="32"/>
      <c r="I38" s="31">
        <v>3</v>
      </c>
      <c r="J38" s="32"/>
      <c r="K38" s="31"/>
      <c r="L38" s="33">
        <v>1</v>
      </c>
      <c r="M38" s="34">
        <f t="shared" si="2"/>
        <v>6</v>
      </c>
      <c r="N38" s="35">
        <f t="shared" si="3"/>
        <v>0</v>
      </c>
      <c r="O38" s="36">
        <v>6</v>
      </c>
      <c r="P38" s="36">
        <v>6</v>
      </c>
      <c r="Q38" s="37">
        <v>43</v>
      </c>
    </row>
    <row r="39" spans="1:17" x14ac:dyDescent="0.25">
      <c r="A39" s="18">
        <v>34</v>
      </c>
      <c r="B39" s="38" t="s">
        <v>62</v>
      </c>
      <c r="C39" s="29" t="s">
        <v>64</v>
      </c>
      <c r="D39" s="30">
        <v>2</v>
      </c>
      <c r="E39" s="31"/>
      <c r="F39" s="32"/>
      <c r="G39" s="31"/>
      <c r="H39" s="32">
        <v>3</v>
      </c>
      <c r="I39" s="31">
        <v>4</v>
      </c>
      <c r="J39" s="32"/>
      <c r="K39" s="31"/>
      <c r="L39" s="33">
        <v>2</v>
      </c>
      <c r="M39" s="34">
        <f t="shared" si="2"/>
        <v>11</v>
      </c>
      <c r="N39" s="35">
        <f t="shared" si="3"/>
        <v>1</v>
      </c>
      <c r="O39" s="36">
        <v>10</v>
      </c>
      <c r="P39" s="36">
        <v>5</v>
      </c>
      <c r="Q39" s="37">
        <v>43</v>
      </c>
    </row>
    <row r="40" spans="1:17" x14ac:dyDescent="0.25">
      <c r="A40" s="3">
        <v>35</v>
      </c>
      <c r="B40" s="38" t="s">
        <v>62</v>
      </c>
      <c r="C40" s="29" t="s">
        <v>65</v>
      </c>
      <c r="D40" s="30">
        <v>1</v>
      </c>
      <c r="E40" s="31"/>
      <c r="F40" s="32"/>
      <c r="G40" s="31"/>
      <c r="H40" s="32"/>
      <c r="I40" s="31">
        <v>4</v>
      </c>
      <c r="J40" s="32"/>
      <c r="K40" s="31"/>
      <c r="L40" s="33"/>
      <c r="M40" s="34">
        <f t="shared" si="2"/>
        <v>5</v>
      </c>
      <c r="N40" s="35">
        <f t="shared" si="3"/>
        <v>0</v>
      </c>
      <c r="O40" s="36">
        <v>5</v>
      </c>
      <c r="P40" s="36">
        <v>5</v>
      </c>
      <c r="Q40" s="37">
        <v>43</v>
      </c>
    </row>
    <row r="41" spans="1:17" x14ac:dyDescent="0.25">
      <c r="A41" s="18">
        <v>36</v>
      </c>
      <c r="B41" s="38" t="s">
        <v>62</v>
      </c>
      <c r="C41" s="29" t="s">
        <v>91</v>
      </c>
      <c r="D41" s="30">
        <v>2</v>
      </c>
      <c r="E41" s="31"/>
      <c r="F41" s="32">
        <v>5</v>
      </c>
      <c r="G41" s="31">
        <v>1</v>
      </c>
      <c r="H41" s="32">
        <v>3</v>
      </c>
      <c r="I41" s="31">
        <v>8</v>
      </c>
      <c r="J41" s="32"/>
      <c r="K41" s="31">
        <v>2</v>
      </c>
      <c r="L41" s="33">
        <v>2</v>
      </c>
      <c r="M41" s="34">
        <f t="shared" si="2"/>
        <v>23</v>
      </c>
      <c r="N41" s="35"/>
      <c r="O41" s="36">
        <v>22</v>
      </c>
      <c r="P41" s="36"/>
      <c r="Q41" s="37">
        <v>43</v>
      </c>
    </row>
    <row r="42" spans="1:17" x14ac:dyDescent="0.25">
      <c r="A42" s="3">
        <v>37</v>
      </c>
      <c r="B42" s="38" t="s">
        <v>62</v>
      </c>
      <c r="C42" s="29" t="s">
        <v>66</v>
      </c>
      <c r="D42" s="30">
        <v>1</v>
      </c>
      <c r="E42" s="31"/>
      <c r="F42" s="32">
        <v>4</v>
      </c>
      <c r="G42" s="31"/>
      <c r="H42" s="32">
        <v>2</v>
      </c>
      <c r="I42" s="31">
        <v>1</v>
      </c>
      <c r="J42" s="32"/>
      <c r="K42" s="31">
        <v>1</v>
      </c>
      <c r="L42" s="33">
        <v>2</v>
      </c>
      <c r="M42" s="34">
        <f t="shared" si="2"/>
        <v>11</v>
      </c>
      <c r="N42" s="35">
        <f t="shared" ref="N42:N48" si="4">SUM(O42-P42)/ABS(P42)</f>
        <v>-8.3333333333333329E-2</v>
      </c>
      <c r="O42" s="36">
        <v>11</v>
      </c>
      <c r="P42" s="36">
        <v>12</v>
      </c>
      <c r="Q42" s="37">
        <v>43</v>
      </c>
    </row>
    <row r="43" spans="1:17" x14ac:dyDescent="0.25">
      <c r="A43" s="18">
        <v>38</v>
      </c>
      <c r="B43" s="38" t="s">
        <v>62</v>
      </c>
      <c r="C43" s="29" t="s">
        <v>67</v>
      </c>
      <c r="D43" s="40"/>
      <c r="E43" s="41">
        <v>1</v>
      </c>
      <c r="F43" s="42"/>
      <c r="G43" s="41"/>
      <c r="H43" s="42"/>
      <c r="I43" s="41">
        <v>4</v>
      </c>
      <c r="J43" s="42"/>
      <c r="K43" s="41"/>
      <c r="L43" s="43"/>
      <c r="M43" s="34">
        <f t="shared" si="2"/>
        <v>5</v>
      </c>
      <c r="N43" s="35">
        <f t="shared" si="4"/>
        <v>0.33333333333333331</v>
      </c>
      <c r="O43" s="36">
        <v>4</v>
      </c>
      <c r="P43" s="36">
        <v>3</v>
      </c>
      <c r="Q43" s="37">
        <v>43</v>
      </c>
    </row>
    <row r="44" spans="1:17" x14ac:dyDescent="0.25">
      <c r="A44" s="3">
        <v>39</v>
      </c>
      <c r="B44" s="38" t="s">
        <v>62</v>
      </c>
      <c r="C44" s="29" t="s">
        <v>68</v>
      </c>
      <c r="D44" s="40">
        <v>2</v>
      </c>
      <c r="E44" s="41"/>
      <c r="F44" s="42">
        <v>5</v>
      </c>
      <c r="G44" s="41">
        <v>1</v>
      </c>
      <c r="H44" s="42">
        <v>2</v>
      </c>
      <c r="I44" s="41">
        <v>2</v>
      </c>
      <c r="J44" s="42"/>
      <c r="K44" s="41"/>
      <c r="L44" s="43">
        <v>1</v>
      </c>
      <c r="M44" s="34">
        <f t="shared" si="2"/>
        <v>13</v>
      </c>
      <c r="N44" s="35">
        <f t="shared" si="4"/>
        <v>0</v>
      </c>
      <c r="O44" s="36">
        <v>12</v>
      </c>
      <c r="P44" s="36">
        <v>12</v>
      </c>
      <c r="Q44" s="37">
        <v>43</v>
      </c>
    </row>
    <row r="45" spans="1:17" x14ac:dyDescent="0.25">
      <c r="A45" s="18">
        <v>40</v>
      </c>
      <c r="B45" s="38" t="s">
        <v>62</v>
      </c>
      <c r="C45" s="29" t="s">
        <v>69</v>
      </c>
      <c r="D45" s="40"/>
      <c r="E45" s="41"/>
      <c r="F45" s="42"/>
      <c r="G45" s="41"/>
      <c r="H45" s="42"/>
      <c r="I45" s="41">
        <v>1</v>
      </c>
      <c r="J45" s="42"/>
      <c r="K45" s="41"/>
      <c r="L45" s="43"/>
      <c r="M45" s="34">
        <f t="shared" si="2"/>
        <v>1</v>
      </c>
      <c r="N45" s="35" t="e">
        <f t="shared" si="4"/>
        <v>#DIV/0!</v>
      </c>
      <c r="O45" s="36">
        <v>1</v>
      </c>
      <c r="P45" s="36">
        <v>0</v>
      </c>
      <c r="Q45" s="37">
        <v>43</v>
      </c>
    </row>
    <row r="46" spans="1:17" x14ac:dyDescent="0.25">
      <c r="A46" s="3">
        <v>41</v>
      </c>
      <c r="B46" s="38" t="s">
        <v>62</v>
      </c>
      <c r="C46" s="29" t="s">
        <v>70</v>
      </c>
      <c r="D46" s="40">
        <v>2</v>
      </c>
      <c r="E46" s="41"/>
      <c r="F46" s="42">
        <v>4</v>
      </c>
      <c r="G46" s="41"/>
      <c r="H46" s="42">
        <v>2</v>
      </c>
      <c r="I46" s="41"/>
      <c r="J46" s="42"/>
      <c r="K46" s="41">
        <v>2</v>
      </c>
      <c r="L46" s="43"/>
      <c r="M46" s="34">
        <f t="shared" si="2"/>
        <v>10</v>
      </c>
      <c r="N46" s="35">
        <f t="shared" si="4"/>
        <v>0.5</v>
      </c>
      <c r="O46" s="36">
        <v>9</v>
      </c>
      <c r="P46" s="36">
        <v>6</v>
      </c>
      <c r="Q46" s="37">
        <v>43</v>
      </c>
    </row>
    <row r="47" spans="1:17" x14ac:dyDescent="0.25">
      <c r="A47" s="18">
        <v>42</v>
      </c>
      <c r="B47" s="38" t="s">
        <v>62</v>
      </c>
      <c r="C47" s="29" t="s">
        <v>72</v>
      </c>
      <c r="D47" s="40">
        <v>2</v>
      </c>
      <c r="E47" s="41"/>
      <c r="F47" s="42">
        <v>5</v>
      </c>
      <c r="G47" s="41"/>
      <c r="H47" s="42">
        <v>2</v>
      </c>
      <c r="I47" s="41">
        <v>5</v>
      </c>
      <c r="J47" s="42"/>
      <c r="K47" s="41"/>
      <c r="L47" s="43">
        <v>4</v>
      </c>
      <c r="M47" s="34">
        <f t="shared" si="2"/>
        <v>18</v>
      </c>
      <c r="N47" s="35">
        <f t="shared" si="4"/>
        <v>0.21428571428571427</v>
      </c>
      <c r="O47" s="36">
        <v>17</v>
      </c>
      <c r="P47" s="36">
        <v>14</v>
      </c>
      <c r="Q47" s="37">
        <v>43</v>
      </c>
    </row>
    <row r="48" spans="1:17" ht="15.75" thickBot="1" x14ac:dyDescent="0.3">
      <c r="A48" s="3"/>
      <c r="B48" s="38"/>
      <c r="C48" s="29" t="s">
        <v>73</v>
      </c>
      <c r="D48" s="44">
        <f t="shared" ref="D48:L48" si="5">SUM(D6:D47)</f>
        <v>57</v>
      </c>
      <c r="E48" s="45">
        <f t="shared" si="5"/>
        <v>4</v>
      </c>
      <c r="F48" s="11">
        <f t="shared" si="5"/>
        <v>110</v>
      </c>
      <c r="G48" s="12">
        <f t="shared" si="5"/>
        <v>8</v>
      </c>
      <c r="H48" s="11">
        <f t="shared" si="5"/>
        <v>55</v>
      </c>
      <c r="I48" s="12">
        <f t="shared" si="5"/>
        <v>112</v>
      </c>
      <c r="J48" s="11">
        <f t="shared" si="5"/>
        <v>16</v>
      </c>
      <c r="K48" s="12">
        <f t="shared" si="5"/>
        <v>35</v>
      </c>
      <c r="L48" s="46">
        <f t="shared" si="5"/>
        <v>46</v>
      </c>
      <c r="M48" s="47">
        <f t="shared" ref="M48" si="6">SUM(D48:L48)</f>
        <v>443</v>
      </c>
      <c r="N48" s="48">
        <f t="shared" si="4"/>
        <v>0.17037037037037037</v>
      </c>
      <c r="O48" s="49">
        <f>SUM(O6:O47)</f>
        <v>316</v>
      </c>
      <c r="P48" s="49">
        <f>SUM(P6:P47)</f>
        <v>270</v>
      </c>
      <c r="Q48" s="50">
        <f>SUM(Q6:Q47)</f>
        <v>1806</v>
      </c>
    </row>
    <row r="49" spans="1:17" ht="15.75" thickTop="1" x14ac:dyDescent="0.25">
      <c r="A49" s="3"/>
      <c r="B49" s="38"/>
      <c r="C49" s="51" t="s">
        <v>74</v>
      </c>
      <c r="D49" s="52">
        <f>SUM((D50-D51)/ABS(D51))</f>
        <v>0.16129032258064516</v>
      </c>
      <c r="E49" s="53">
        <f>SUM((E50-E51)/ABS(E51))</f>
        <v>-0.66666666666666663</v>
      </c>
      <c r="F49" s="53">
        <f t="shared" ref="F49:M49" si="7">SUM((F50-F51)/ABS(F51))</f>
        <v>0.21568627450980393</v>
      </c>
      <c r="G49" s="53">
        <f t="shared" si="7"/>
        <v>-0.125</v>
      </c>
      <c r="H49" s="53">
        <f t="shared" si="7"/>
        <v>0.39130434782608697</v>
      </c>
      <c r="I49" s="53">
        <f t="shared" si="7"/>
        <v>0.03</v>
      </c>
      <c r="J49" s="53">
        <f t="shared" si="7"/>
        <v>0.15384615384615385</v>
      </c>
      <c r="K49" s="53">
        <f t="shared" si="7"/>
        <v>0.92307692307692313</v>
      </c>
      <c r="L49" s="53">
        <f t="shared" si="7"/>
        <v>0.5</v>
      </c>
      <c r="M49" s="54">
        <f t="shared" si="7"/>
        <v>0.17037037037037037</v>
      </c>
      <c r="N49" s="55"/>
      <c r="O49" s="56"/>
      <c r="P49" s="57"/>
      <c r="Q49" s="58"/>
    </row>
    <row r="50" spans="1:17" x14ac:dyDescent="0.25">
      <c r="A50" s="3"/>
      <c r="B50" s="38"/>
      <c r="C50" s="51" t="s">
        <v>81</v>
      </c>
      <c r="D50" s="59">
        <v>36</v>
      </c>
      <c r="E50" s="60">
        <v>3</v>
      </c>
      <c r="F50" s="60">
        <v>62</v>
      </c>
      <c r="G50" s="60">
        <v>7</v>
      </c>
      <c r="H50" s="60">
        <v>32</v>
      </c>
      <c r="I50" s="60">
        <v>103</v>
      </c>
      <c r="J50" s="60">
        <v>15</v>
      </c>
      <c r="K50" s="60">
        <v>25</v>
      </c>
      <c r="L50" s="60">
        <v>33</v>
      </c>
      <c r="M50" s="61">
        <f>SUM(D50:L50)</f>
        <v>316</v>
      </c>
      <c r="N50" s="62"/>
      <c r="O50" s="63"/>
      <c r="P50" s="64"/>
      <c r="Q50" s="20"/>
    </row>
    <row r="51" spans="1:17" ht="15.75" thickBot="1" x14ac:dyDescent="0.3">
      <c r="A51" s="3"/>
      <c r="B51" s="38"/>
      <c r="C51" s="51" t="s">
        <v>75</v>
      </c>
      <c r="D51" s="65">
        <v>31</v>
      </c>
      <c r="E51" s="16">
        <v>9</v>
      </c>
      <c r="F51" s="16">
        <v>51</v>
      </c>
      <c r="G51" s="16">
        <v>8</v>
      </c>
      <c r="H51" s="16">
        <v>23</v>
      </c>
      <c r="I51" s="16">
        <v>100</v>
      </c>
      <c r="J51" s="16">
        <v>13</v>
      </c>
      <c r="K51" s="16">
        <v>13</v>
      </c>
      <c r="L51" s="16">
        <v>22</v>
      </c>
      <c r="M51" s="66">
        <f>SUM(D51:L51)</f>
        <v>270</v>
      </c>
      <c r="N51" s="67"/>
      <c r="O51" s="68"/>
      <c r="P51" s="9"/>
      <c r="Q51" s="69"/>
    </row>
    <row r="52" spans="1:17" s="83" customFormat="1" ht="16.5" thickTop="1" thickBot="1" x14ac:dyDescent="0.3">
      <c r="A52" s="70"/>
      <c r="B52" s="71"/>
      <c r="C52" s="72" t="s">
        <v>76</v>
      </c>
      <c r="D52" s="73">
        <v>210</v>
      </c>
      <c r="E52" s="74">
        <v>42</v>
      </c>
      <c r="F52" s="75">
        <v>210</v>
      </c>
      <c r="G52" s="76">
        <v>84</v>
      </c>
      <c r="H52" s="75">
        <v>210</v>
      </c>
      <c r="I52" s="76">
        <v>588</v>
      </c>
      <c r="J52" s="75">
        <v>84</v>
      </c>
      <c r="K52" s="76">
        <v>126</v>
      </c>
      <c r="L52" s="77">
        <v>252</v>
      </c>
      <c r="M52" s="78">
        <f t="shared" ref="M52:M66" si="8">SUM(D52:L52)</f>
        <v>1806</v>
      </c>
      <c r="N52" s="79"/>
      <c r="O52" s="80"/>
      <c r="P52" s="81"/>
      <c r="Q52" s="82"/>
    </row>
    <row r="53" spans="1:17" ht="15.75" thickTop="1" x14ac:dyDescent="0.25">
      <c r="A53" s="3"/>
      <c r="B53" s="38"/>
      <c r="C53" s="29" t="s">
        <v>106</v>
      </c>
      <c r="D53" s="84">
        <v>56</v>
      </c>
      <c r="E53" s="85">
        <v>4</v>
      </c>
      <c r="F53" s="86">
        <v>110</v>
      </c>
      <c r="G53" s="87">
        <v>8</v>
      </c>
      <c r="H53" s="86">
        <v>54</v>
      </c>
      <c r="I53" s="87">
        <v>108</v>
      </c>
      <c r="J53" s="86">
        <v>16</v>
      </c>
      <c r="K53" s="87">
        <v>37</v>
      </c>
      <c r="L53" s="88">
        <v>47</v>
      </c>
      <c r="M53" s="64">
        <f t="shared" si="8"/>
        <v>440</v>
      </c>
      <c r="N53" s="89"/>
      <c r="O53" s="89"/>
      <c r="P53" s="6"/>
      <c r="Q53" s="29"/>
    </row>
    <row r="54" spans="1:17" x14ac:dyDescent="0.25">
      <c r="A54" s="3"/>
      <c r="B54" s="38"/>
      <c r="C54" s="29" t="s">
        <v>107</v>
      </c>
      <c r="D54" s="84">
        <v>50</v>
      </c>
      <c r="E54" s="85">
        <v>4</v>
      </c>
      <c r="F54" s="86">
        <v>108</v>
      </c>
      <c r="G54" s="87">
        <v>8</v>
      </c>
      <c r="H54" s="86">
        <v>55</v>
      </c>
      <c r="I54" s="87">
        <v>97</v>
      </c>
      <c r="J54" s="86">
        <v>17</v>
      </c>
      <c r="K54" s="87">
        <v>37</v>
      </c>
      <c r="L54" s="88">
        <v>40</v>
      </c>
      <c r="M54" s="64">
        <f t="shared" si="8"/>
        <v>416</v>
      </c>
      <c r="N54" s="89"/>
      <c r="O54" s="89"/>
      <c r="P54" s="6"/>
      <c r="Q54" s="29"/>
    </row>
    <row r="55" spans="1:17" x14ac:dyDescent="0.25">
      <c r="A55" s="3"/>
      <c r="B55" s="38"/>
      <c r="C55" s="29" t="s">
        <v>108</v>
      </c>
      <c r="D55" s="84">
        <v>43</v>
      </c>
      <c r="E55" s="85">
        <v>4</v>
      </c>
      <c r="F55" s="86">
        <v>108</v>
      </c>
      <c r="G55" s="87">
        <v>6</v>
      </c>
      <c r="H55" s="86">
        <v>48</v>
      </c>
      <c r="I55" s="87">
        <v>80</v>
      </c>
      <c r="J55" s="86">
        <v>17</v>
      </c>
      <c r="K55" s="87">
        <v>31</v>
      </c>
      <c r="L55" s="88">
        <v>32</v>
      </c>
      <c r="M55" s="64">
        <f t="shared" si="8"/>
        <v>369</v>
      </c>
      <c r="N55" s="89"/>
      <c r="O55" s="89"/>
      <c r="P55" s="6"/>
      <c r="Q55" s="29"/>
    </row>
    <row r="56" spans="1:17" x14ac:dyDescent="0.25">
      <c r="A56" s="3"/>
      <c r="B56" s="38"/>
      <c r="C56" s="29" t="s">
        <v>109</v>
      </c>
      <c r="D56" s="84">
        <v>34</v>
      </c>
      <c r="E56" s="85">
        <v>4</v>
      </c>
      <c r="F56" s="86">
        <v>109</v>
      </c>
      <c r="G56" s="87">
        <v>8</v>
      </c>
      <c r="H56" s="86">
        <v>48</v>
      </c>
      <c r="I56" s="87">
        <v>69</v>
      </c>
      <c r="J56" s="86">
        <v>17</v>
      </c>
      <c r="K56" s="87">
        <v>28</v>
      </c>
      <c r="L56" s="88">
        <v>25</v>
      </c>
      <c r="M56" s="64">
        <f t="shared" si="8"/>
        <v>342</v>
      </c>
      <c r="N56" s="89"/>
      <c r="O56" s="89"/>
      <c r="P56" s="6"/>
      <c r="Q56" s="29"/>
    </row>
    <row r="57" spans="1:17" x14ac:dyDescent="0.25">
      <c r="A57" s="3"/>
      <c r="B57" s="38"/>
      <c r="C57" s="29" t="s">
        <v>110</v>
      </c>
      <c r="D57" s="84">
        <v>31</v>
      </c>
      <c r="E57" s="85">
        <v>4</v>
      </c>
      <c r="F57" s="86">
        <v>108</v>
      </c>
      <c r="G57" s="87">
        <v>4</v>
      </c>
      <c r="H57" s="86">
        <v>48</v>
      </c>
      <c r="I57" s="87">
        <v>63</v>
      </c>
      <c r="J57" s="86">
        <v>15</v>
      </c>
      <c r="K57" s="87">
        <v>27</v>
      </c>
      <c r="L57" s="88">
        <v>23</v>
      </c>
      <c r="M57" s="64">
        <f t="shared" si="8"/>
        <v>323</v>
      </c>
      <c r="N57" s="89"/>
      <c r="O57" s="89"/>
      <c r="P57" s="6"/>
      <c r="Q57" s="29"/>
    </row>
    <row r="58" spans="1:17" x14ac:dyDescent="0.25">
      <c r="A58" s="3"/>
      <c r="B58" s="38"/>
      <c r="C58" s="29" t="s">
        <v>111</v>
      </c>
      <c r="D58" s="84">
        <v>28</v>
      </c>
      <c r="E58" s="85">
        <v>4</v>
      </c>
      <c r="F58" s="86">
        <v>91</v>
      </c>
      <c r="G58" s="87">
        <v>3</v>
      </c>
      <c r="H58" s="86">
        <v>51</v>
      </c>
      <c r="I58" s="87">
        <v>55</v>
      </c>
      <c r="J58" s="86">
        <v>14</v>
      </c>
      <c r="K58" s="87">
        <v>27</v>
      </c>
      <c r="L58" s="88">
        <v>22</v>
      </c>
      <c r="M58" s="64">
        <f t="shared" si="8"/>
        <v>295</v>
      </c>
      <c r="N58" s="89"/>
      <c r="O58" s="89"/>
      <c r="P58" s="6"/>
      <c r="Q58" s="29"/>
    </row>
    <row r="59" spans="1:17" x14ac:dyDescent="0.25">
      <c r="A59" s="3"/>
      <c r="B59" s="38"/>
      <c r="C59" s="29" t="s">
        <v>112</v>
      </c>
      <c r="D59" s="84">
        <v>26</v>
      </c>
      <c r="E59" s="85">
        <v>4</v>
      </c>
      <c r="F59" s="86">
        <v>89</v>
      </c>
      <c r="G59" s="87">
        <v>4</v>
      </c>
      <c r="H59" s="86">
        <v>51</v>
      </c>
      <c r="I59" s="87">
        <v>51</v>
      </c>
      <c r="J59" s="86">
        <v>12</v>
      </c>
      <c r="K59" s="87">
        <v>26</v>
      </c>
      <c r="L59" s="88">
        <v>20</v>
      </c>
      <c r="M59" s="64">
        <f t="shared" si="8"/>
        <v>283</v>
      </c>
      <c r="N59" s="89"/>
      <c r="O59" s="89"/>
      <c r="P59" s="6"/>
      <c r="Q59" s="29"/>
    </row>
    <row r="60" spans="1:17" x14ac:dyDescent="0.25">
      <c r="A60" s="3"/>
      <c r="B60" s="38"/>
      <c r="C60" s="29" t="s">
        <v>114</v>
      </c>
      <c r="D60" s="84">
        <v>25</v>
      </c>
      <c r="E60" s="85">
        <v>3</v>
      </c>
      <c r="F60" s="86">
        <v>78</v>
      </c>
      <c r="G60" s="87">
        <v>3</v>
      </c>
      <c r="H60" s="86">
        <v>44</v>
      </c>
      <c r="I60" s="87">
        <v>41</v>
      </c>
      <c r="J60" s="86">
        <v>12</v>
      </c>
      <c r="K60" s="87">
        <v>22</v>
      </c>
      <c r="L60" s="88">
        <v>16</v>
      </c>
      <c r="M60" s="64">
        <f t="shared" si="8"/>
        <v>244</v>
      </c>
      <c r="N60" s="89"/>
      <c r="O60" s="89"/>
      <c r="P60" s="6"/>
      <c r="Q60" s="29"/>
    </row>
    <row r="61" spans="1:17" x14ac:dyDescent="0.25">
      <c r="A61" s="3"/>
      <c r="B61" s="38"/>
      <c r="C61" s="29" t="s">
        <v>113</v>
      </c>
      <c r="D61" s="84">
        <v>21</v>
      </c>
      <c r="E61" s="85">
        <v>3</v>
      </c>
      <c r="F61" s="86">
        <v>66</v>
      </c>
      <c r="G61" s="87">
        <v>3</v>
      </c>
      <c r="H61" s="86">
        <v>43</v>
      </c>
      <c r="I61" s="87">
        <v>31</v>
      </c>
      <c r="J61" s="86">
        <v>11</v>
      </c>
      <c r="K61" s="87">
        <v>22</v>
      </c>
      <c r="L61" s="88">
        <v>16</v>
      </c>
      <c r="M61" s="64">
        <f t="shared" si="8"/>
        <v>216</v>
      </c>
      <c r="N61" s="89"/>
      <c r="O61" s="89"/>
      <c r="P61" s="6"/>
      <c r="Q61" s="29"/>
    </row>
    <row r="62" spans="1:17" x14ac:dyDescent="0.25">
      <c r="A62" s="3"/>
      <c r="B62" s="38"/>
      <c r="C62" s="29" t="s">
        <v>116</v>
      </c>
      <c r="D62" s="84">
        <v>16</v>
      </c>
      <c r="E62" s="85">
        <v>3</v>
      </c>
      <c r="F62" s="86">
        <v>49</v>
      </c>
      <c r="G62" s="87">
        <v>3</v>
      </c>
      <c r="H62" s="86">
        <v>25</v>
      </c>
      <c r="I62" s="87">
        <v>22</v>
      </c>
      <c r="J62" s="86">
        <v>11</v>
      </c>
      <c r="K62" s="87">
        <v>20</v>
      </c>
      <c r="L62" s="88">
        <v>12</v>
      </c>
      <c r="M62" s="64">
        <f t="shared" si="8"/>
        <v>161</v>
      </c>
      <c r="N62" s="89"/>
      <c r="O62" s="89"/>
      <c r="P62" s="6"/>
      <c r="Q62" s="29"/>
    </row>
    <row r="63" spans="1:17" x14ac:dyDescent="0.25">
      <c r="A63" s="3"/>
      <c r="B63" s="38"/>
      <c r="C63" s="29" t="s">
        <v>115</v>
      </c>
      <c r="D63" s="84">
        <v>11</v>
      </c>
      <c r="E63" s="85">
        <v>3</v>
      </c>
      <c r="F63" s="86">
        <v>37</v>
      </c>
      <c r="G63" s="87">
        <v>3</v>
      </c>
      <c r="H63" s="86">
        <v>14</v>
      </c>
      <c r="I63" s="87">
        <v>10</v>
      </c>
      <c r="J63" s="86">
        <v>9</v>
      </c>
      <c r="K63" s="87">
        <v>10</v>
      </c>
      <c r="L63" s="88">
        <v>6</v>
      </c>
      <c r="M63" s="64">
        <f t="shared" si="8"/>
        <v>103</v>
      </c>
      <c r="N63" s="89"/>
      <c r="O63" s="89"/>
      <c r="P63" s="6"/>
      <c r="Q63" s="29"/>
    </row>
    <row r="64" spans="1:17" x14ac:dyDescent="0.25">
      <c r="A64" s="3"/>
      <c r="B64" s="38"/>
      <c r="C64" s="29"/>
      <c r="D64" s="84"/>
      <c r="E64" s="85"/>
      <c r="F64" s="86"/>
      <c r="G64" s="87"/>
      <c r="H64" s="86"/>
      <c r="I64" s="87"/>
      <c r="J64" s="86"/>
      <c r="K64" s="87"/>
      <c r="L64" s="88"/>
      <c r="M64" s="64"/>
      <c r="N64" s="89"/>
      <c r="O64" s="89"/>
      <c r="P64" s="6"/>
      <c r="Q64" s="29"/>
    </row>
    <row r="65" spans="1:17" hidden="1" x14ac:dyDescent="0.25">
      <c r="A65" s="3"/>
      <c r="B65" s="38"/>
      <c r="C65" s="29" t="s">
        <v>77</v>
      </c>
      <c r="D65" s="84">
        <v>121</v>
      </c>
      <c r="E65" s="85">
        <v>19</v>
      </c>
      <c r="F65" s="86">
        <v>197</v>
      </c>
      <c r="G65" s="87">
        <v>53</v>
      </c>
      <c r="H65" s="86">
        <v>126</v>
      </c>
      <c r="I65" s="87">
        <v>326</v>
      </c>
      <c r="J65" s="86">
        <v>42</v>
      </c>
      <c r="K65" s="87">
        <v>62</v>
      </c>
      <c r="L65" s="88">
        <v>132</v>
      </c>
      <c r="M65" s="64">
        <f t="shared" si="8"/>
        <v>1078</v>
      </c>
      <c r="N65" s="89"/>
      <c r="O65" s="89"/>
      <c r="P65" s="6"/>
      <c r="Q65" s="29"/>
    </row>
    <row r="66" spans="1:17" hidden="1" x14ac:dyDescent="0.25">
      <c r="A66" s="3"/>
      <c r="B66" s="38"/>
      <c r="C66" s="29" t="s">
        <v>78</v>
      </c>
      <c r="D66" s="84">
        <v>121</v>
      </c>
      <c r="E66" s="85">
        <v>19</v>
      </c>
      <c r="F66" s="86">
        <v>197</v>
      </c>
      <c r="G66" s="87">
        <v>54</v>
      </c>
      <c r="H66" s="86">
        <v>128</v>
      </c>
      <c r="I66" s="87">
        <v>321</v>
      </c>
      <c r="J66" s="86">
        <v>43</v>
      </c>
      <c r="K66" s="87">
        <v>65</v>
      </c>
      <c r="L66" s="88">
        <v>130</v>
      </c>
      <c r="M66" s="64">
        <f t="shared" si="8"/>
        <v>1078</v>
      </c>
      <c r="N66" s="89"/>
      <c r="O66" s="89"/>
      <c r="P66" s="6"/>
      <c r="Q66" s="29"/>
    </row>
    <row r="67" spans="1:17" x14ac:dyDescent="0.25">
      <c r="B67" s="90" t="s">
        <v>79</v>
      </c>
    </row>
    <row r="69" spans="1:17" x14ac:dyDescent="0.25">
      <c r="G69" t="s">
        <v>80</v>
      </c>
    </row>
  </sheetData>
  <mergeCells count="1">
    <mergeCell ref="B2:C2"/>
  </mergeCells>
  <pageMargins left="0.25" right="0.25" top="0.75" bottom="0.75" header="0.3" footer="0.3"/>
  <pageSetup scale="4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7"/>
  <sheetViews>
    <sheetView workbookViewId="0">
      <pane xSplit="3" ySplit="9" topLeftCell="D49" activePane="bottomRight" state="frozen"/>
      <selection pane="topRight" activeCell="D1" sqref="D1"/>
      <selection pane="bottomLeft" activeCell="A8" sqref="A8"/>
      <selection pane="bottomRight" activeCell="F5" sqref="F5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6" width="12.7109375" customWidth="1"/>
    <col min="17" max="17" width="12.7109375" style="107" customWidth="1"/>
    <col min="18" max="18" width="12.7109375" customWidth="1"/>
  </cols>
  <sheetData>
    <row r="1" spans="1:18" x14ac:dyDescent="0.25">
      <c r="A1" s="94"/>
      <c r="B1" s="1" t="s">
        <v>0</v>
      </c>
    </row>
    <row r="2" spans="1:18" ht="31.5" customHeight="1" x14ac:dyDescent="0.25">
      <c r="B2" s="149" t="s">
        <v>127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14"/>
    </row>
    <row r="3" spans="1:18" x14ac:dyDescent="0.25">
      <c r="B3" s="129" t="s">
        <v>128</v>
      </c>
      <c r="C3" s="122">
        <v>42166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14"/>
    </row>
    <row r="4" spans="1:18" hidden="1" x14ac:dyDescent="0.25">
      <c r="B4" s="129"/>
      <c r="C4" s="95">
        <f>C3-DATE(YEAR(C3),1,0)</f>
        <v>162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14"/>
    </row>
    <row r="5" spans="1:18" x14ac:dyDescent="0.25">
      <c r="B5" s="129"/>
      <c r="C5" s="9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14"/>
    </row>
    <row r="6" spans="1:18" x14ac:dyDescent="0.25">
      <c r="B6" s="129"/>
      <c r="C6" s="130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114"/>
    </row>
    <row r="7" spans="1:18" x14ac:dyDescent="0.25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14"/>
    </row>
    <row r="8" spans="1:18" x14ac:dyDescent="0.25">
      <c r="A8" s="3"/>
      <c r="B8" s="3"/>
      <c r="C8" s="3" t="s">
        <v>1</v>
      </c>
      <c r="D8" s="4" t="s">
        <v>2</v>
      </c>
      <c r="E8" s="5" t="s">
        <v>3</v>
      </c>
      <c r="F8" s="4" t="s">
        <v>2</v>
      </c>
      <c r="G8" s="5" t="s">
        <v>4</v>
      </c>
      <c r="H8" s="4" t="s">
        <v>2</v>
      </c>
      <c r="I8" s="5" t="s">
        <v>5</v>
      </c>
      <c r="J8" s="4" t="s">
        <v>4</v>
      </c>
      <c r="K8" s="5" t="s">
        <v>6</v>
      </c>
      <c r="L8" s="4" t="s">
        <v>7</v>
      </c>
      <c r="M8" s="6" t="s">
        <v>8</v>
      </c>
      <c r="N8" s="7"/>
      <c r="O8" s="8">
        <v>2015</v>
      </c>
      <c r="P8" s="8">
        <v>2014</v>
      </c>
      <c r="Q8" s="115"/>
      <c r="R8" s="9" t="s">
        <v>9</v>
      </c>
    </row>
    <row r="9" spans="1:18" ht="30.75" customHeight="1" thickBot="1" x14ac:dyDescent="0.3">
      <c r="A9" s="10"/>
      <c r="B9" s="10" t="s">
        <v>10</v>
      </c>
      <c r="C9" s="10" t="s">
        <v>11</v>
      </c>
      <c r="D9" s="11" t="s">
        <v>12</v>
      </c>
      <c r="E9" s="12" t="s">
        <v>13</v>
      </c>
      <c r="F9" s="11" t="s">
        <v>14</v>
      </c>
      <c r="G9" s="13" t="s">
        <v>15</v>
      </c>
      <c r="H9" s="11" t="s">
        <v>16</v>
      </c>
      <c r="I9" s="12" t="s">
        <v>17</v>
      </c>
      <c r="J9" s="11" t="s">
        <v>18</v>
      </c>
      <c r="K9" s="12" t="s">
        <v>19</v>
      </c>
      <c r="L9" s="11" t="s">
        <v>20</v>
      </c>
      <c r="M9" s="14" t="s">
        <v>21</v>
      </c>
      <c r="N9" s="15" t="s">
        <v>22</v>
      </c>
      <c r="O9" s="16" t="s">
        <v>23</v>
      </c>
      <c r="P9" s="16" t="s">
        <v>23</v>
      </c>
      <c r="Q9" s="116" t="s">
        <v>126</v>
      </c>
      <c r="R9" s="17" t="s">
        <v>24</v>
      </c>
    </row>
    <row r="10" spans="1:18" ht="15.75" thickTop="1" x14ac:dyDescent="0.25">
      <c r="A10" s="18">
        <v>1</v>
      </c>
      <c r="B10" s="19" t="s">
        <v>25</v>
      </c>
      <c r="C10" s="29" t="s">
        <v>137</v>
      </c>
      <c r="D10" s="30">
        <v>1</v>
      </c>
      <c r="E10" s="31"/>
      <c r="F10" s="32">
        <v>5</v>
      </c>
      <c r="G10" s="31">
        <v>1</v>
      </c>
      <c r="H10" s="32"/>
      <c r="I10" s="31">
        <v>1</v>
      </c>
      <c r="J10" s="32"/>
      <c r="K10" s="31"/>
      <c r="L10" s="33"/>
      <c r="M10" s="34"/>
      <c r="N10" s="133"/>
      <c r="O10" s="36">
        <v>3</v>
      </c>
      <c r="P10" s="36"/>
      <c r="Q10" s="117"/>
      <c r="R10" s="37">
        <v>43</v>
      </c>
    </row>
    <row r="11" spans="1:18" x14ac:dyDescent="0.25">
      <c r="A11" s="3">
        <v>2</v>
      </c>
      <c r="B11" s="19" t="s">
        <v>25</v>
      </c>
      <c r="C11" s="29" t="s">
        <v>27</v>
      </c>
      <c r="D11" s="30">
        <v>2</v>
      </c>
      <c r="E11" s="31"/>
      <c r="F11" s="32">
        <v>4</v>
      </c>
      <c r="G11" s="31">
        <v>2</v>
      </c>
      <c r="H11" s="32">
        <v>4</v>
      </c>
      <c r="I11" s="31">
        <v>4</v>
      </c>
      <c r="J11" s="32"/>
      <c r="K11" s="31">
        <v>4</v>
      </c>
      <c r="L11" s="33">
        <v>3</v>
      </c>
      <c r="M11" s="34">
        <f t="shared" ref="M11:M23" si="0">SUM(D11:L11)</f>
        <v>23</v>
      </c>
      <c r="N11" s="35">
        <f t="shared" ref="N11:N20" si="1">SUM(O11-P11)/ABS(P11)</f>
        <v>-0.34375</v>
      </c>
      <c r="O11" s="36">
        <v>21</v>
      </c>
      <c r="P11" s="36">
        <v>32</v>
      </c>
      <c r="Q11" s="117">
        <f>SUM(O11-((43/352)*C4))/ABS((43/352)*C4)</f>
        <v>6.1154177433247234E-2</v>
      </c>
      <c r="R11" s="37">
        <v>43</v>
      </c>
    </row>
    <row r="12" spans="1:18" x14ac:dyDescent="0.25">
      <c r="A12" s="18">
        <v>3</v>
      </c>
      <c r="B12" s="38" t="s">
        <v>25</v>
      </c>
      <c r="C12" s="29" t="s">
        <v>28</v>
      </c>
      <c r="D12" s="30">
        <v>1</v>
      </c>
      <c r="E12" s="31"/>
      <c r="F12" s="32"/>
      <c r="G12" s="31">
        <v>1</v>
      </c>
      <c r="H12" s="32"/>
      <c r="I12" s="31">
        <v>2</v>
      </c>
      <c r="J12" s="32"/>
      <c r="K12" s="31">
        <v>2</v>
      </c>
      <c r="L12" s="33"/>
      <c r="M12" s="34">
        <f t="shared" si="0"/>
        <v>6</v>
      </c>
      <c r="N12" s="35">
        <f t="shared" si="1"/>
        <v>-0.5714285714285714</v>
      </c>
      <c r="O12" s="36">
        <v>6</v>
      </c>
      <c r="P12" s="36">
        <v>14</v>
      </c>
      <c r="Q12" s="117">
        <f>SUM((O12-((43/352)*C4))/ABS((43/352)*C4))</f>
        <v>-0.69681309216192933</v>
      </c>
      <c r="R12" s="37">
        <v>43</v>
      </c>
    </row>
    <row r="13" spans="1:18" x14ac:dyDescent="0.25">
      <c r="A13" s="3">
        <v>4</v>
      </c>
      <c r="B13" s="38" t="s">
        <v>30</v>
      </c>
      <c r="C13" s="29" t="s">
        <v>31</v>
      </c>
      <c r="D13" s="30">
        <v>2</v>
      </c>
      <c r="E13" s="31"/>
      <c r="F13" s="32">
        <v>5</v>
      </c>
      <c r="G13" s="31"/>
      <c r="H13" s="32">
        <v>6</v>
      </c>
      <c r="I13" s="31">
        <v>8</v>
      </c>
      <c r="J13" s="32">
        <v>2</v>
      </c>
      <c r="K13" s="31">
        <v>1</v>
      </c>
      <c r="L13" s="33">
        <v>4</v>
      </c>
      <c r="M13" s="34">
        <f t="shared" si="0"/>
        <v>28</v>
      </c>
      <c r="N13" s="35">
        <f t="shared" si="1"/>
        <v>0.15</v>
      </c>
      <c r="O13" s="36">
        <v>23</v>
      </c>
      <c r="P13" s="36">
        <v>20</v>
      </c>
      <c r="Q13" s="117">
        <f>SUM((O13-((43/352)*C4))/ABS((43/352)*C4))</f>
        <v>0.16221648004593744</v>
      </c>
      <c r="R13" s="37">
        <v>43</v>
      </c>
    </row>
    <row r="14" spans="1:18" x14ac:dyDescent="0.25">
      <c r="A14" s="18">
        <v>5</v>
      </c>
      <c r="B14" s="38" t="s">
        <v>30</v>
      </c>
      <c r="C14" s="29" t="s">
        <v>32</v>
      </c>
      <c r="D14" s="30">
        <v>1</v>
      </c>
      <c r="E14" s="31"/>
      <c r="F14" s="32">
        <v>7</v>
      </c>
      <c r="G14" s="31">
        <v>1</v>
      </c>
      <c r="H14" s="32">
        <v>1</v>
      </c>
      <c r="I14" s="31">
        <v>3</v>
      </c>
      <c r="J14" s="32">
        <v>1</v>
      </c>
      <c r="K14" s="31"/>
      <c r="L14" s="33">
        <v>3</v>
      </c>
      <c r="M14" s="34">
        <f t="shared" si="0"/>
        <v>17</v>
      </c>
      <c r="N14" s="35">
        <f t="shared" si="1"/>
        <v>0.66666666666666663</v>
      </c>
      <c r="O14" s="36">
        <v>15</v>
      </c>
      <c r="P14" s="36">
        <v>9</v>
      </c>
      <c r="Q14" s="117">
        <f>SUM((O14-((43/352)*C4))/ABS((43/352)*C4))</f>
        <v>-0.2420327304048234</v>
      </c>
      <c r="R14" s="37">
        <v>43</v>
      </c>
    </row>
    <row r="15" spans="1:18" x14ac:dyDescent="0.25">
      <c r="A15" s="3">
        <v>6</v>
      </c>
      <c r="B15" s="38" t="s">
        <v>30</v>
      </c>
      <c r="C15" s="29" t="s">
        <v>33</v>
      </c>
      <c r="D15" s="30">
        <v>1</v>
      </c>
      <c r="E15" s="31"/>
      <c r="F15" s="32">
        <v>2</v>
      </c>
      <c r="G15" s="31"/>
      <c r="H15" s="32"/>
      <c r="I15" s="31">
        <v>3</v>
      </c>
      <c r="J15" s="32"/>
      <c r="K15" s="31">
        <v>1</v>
      </c>
      <c r="L15" s="33">
        <v>2</v>
      </c>
      <c r="M15" s="34">
        <f t="shared" si="0"/>
        <v>9</v>
      </c>
      <c r="N15" s="35">
        <f t="shared" si="1"/>
        <v>-0.41666666666666669</v>
      </c>
      <c r="O15" s="36">
        <v>7</v>
      </c>
      <c r="P15" s="36">
        <v>12</v>
      </c>
      <c r="Q15" s="117">
        <f>SUM((O15-((43/352)*C4))/ABS((43/352)*C4))</f>
        <v>-0.64628194085558421</v>
      </c>
      <c r="R15" s="37">
        <v>43</v>
      </c>
    </row>
    <row r="16" spans="1:18" x14ac:dyDescent="0.25">
      <c r="A16" s="18">
        <v>7</v>
      </c>
      <c r="B16" s="38" t="s">
        <v>30</v>
      </c>
      <c r="C16" s="29" t="s">
        <v>34</v>
      </c>
      <c r="D16" s="30">
        <v>2</v>
      </c>
      <c r="E16" s="31"/>
      <c r="F16" s="32">
        <v>5</v>
      </c>
      <c r="G16" s="31"/>
      <c r="H16" s="32">
        <v>2</v>
      </c>
      <c r="I16" s="31">
        <v>1</v>
      </c>
      <c r="J16" s="32"/>
      <c r="K16" s="31"/>
      <c r="L16" s="33"/>
      <c r="M16" s="34">
        <f t="shared" si="0"/>
        <v>10</v>
      </c>
      <c r="N16" s="35">
        <f t="shared" si="1"/>
        <v>-0.16666666666666666</v>
      </c>
      <c r="O16" s="36">
        <v>10</v>
      </c>
      <c r="P16" s="36">
        <v>12</v>
      </c>
      <c r="Q16" s="117">
        <f>SUM(O16-((43/352)*C4))/ABS((43/352)*C4)</f>
        <v>-0.49468848693654893</v>
      </c>
      <c r="R16" s="37">
        <v>43</v>
      </c>
    </row>
    <row r="17" spans="1:18" x14ac:dyDescent="0.25">
      <c r="A17" s="3">
        <v>8</v>
      </c>
      <c r="B17" s="38" t="s">
        <v>30</v>
      </c>
      <c r="C17" s="29" t="s">
        <v>29</v>
      </c>
      <c r="D17" s="30">
        <v>1</v>
      </c>
      <c r="E17" s="31">
        <v>1</v>
      </c>
      <c r="F17" s="32"/>
      <c r="G17" s="31"/>
      <c r="H17" s="32"/>
      <c r="I17" s="31">
        <v>5</v>
      </c>
      <c r="J17" s="32"/>
      <c r="K17" s="31">
        <v>2</v>
      </c>
      <c r="L17" s="33">
        <v>1</v>
      </c>
      <c r="M17" s="34">
        <f t="shared" si="0"/>
        <v>10</v>
      </c>
      <c r="N17" s="35">
        <f t="shared" si="1"/>
        <v>-0.16666666666666666</v>
      </c>
      <c r="O17" s="36">
        <v>10</v>
      </c>
      <c r="P17" s="36">
        <v>12</v>
      </c>
      <c r="Q17" s="117">
        <f>SUM((O17-((43/352)*C4))/ABS((43/352)*C4))</f>
        <v>-0.49468848693654893</v>
      </c>
      <c r="R17" s="37">
        <v>43</v>
      </c>
    </row>
    <row r="18" spans="1:18" x14ac:dyDescent="0.25">
      <c r="A18" s="18">
        <v>9</v>
      </c>
      <c r="B18" s="38" t="s">
        <v>30</v>
      </c>
      <c r="C18" s="29" t="s">
        <v>36</v>
      </c>
      <c r="D18" s="30">
        <v>3</v>
      </c>
      <c r="E18" s="31">
        <v>1</v>
      </c>
      <c r="F18" s="32">
        <v>5</v>
      </c>
      <c r="G18" s="31"/>
      <c r="H18" s="32">
        <v>3</v>
      </c>
      <c r="I18" s="31">
        <v>2</v>
      </c>
      <c r="J18" s="32">
        <v>1</v>
      </c>
      <c r="K18" s="31">
        <v>2</v>
      </c>
      <c r="L18" s="33">
        <v>1</v>
      </c>
      <c r="M18" s="34">
        <f t="shared" si="0"/>
        <v>18</v>
      </c>
      <c r="N18" s="35">
        <f t="shared" si="1"/>
        <v>6.25E-2</v>
      </c>
      <c r="O18" s="36">
        <v>17</v>
      </c>
      <c r="P18" s="36">
        <v>16</v>
      </c>
      <c r="Q18" s="117">
        <f>SUM((O18-((43/352)*C4))/ABS((43/352)*C4))</f>
        <v>-0.1409704277921332</v>
      </c>
      <c r="R18" s="37">
        <v>43</v>
      </c>
    </row>
    <row r="19" spans="1:18" x14ac:dyDescent="0.25">
      <c r="A19" s="3">
        <v>10</v>
      </c>
      <c r="B19" s="38" t="s">
        <v>30</v>
      </c>
      <c r="C19" s="29" t="s">
        <v>71</v>
      </c>
      <c r="D19" s="30"/>
      <c r="E19" s="31"/>
      <c r="F19" s="32">
        <v>4</v>
      </c>
      <c r="G19" s="31"/>
      <c r="H19" s="32"/>
      <c r="I19" s="31"/>
      <c r="J19" s="32"/>
      <c r="K19" s="31"/>
      <c r="L19" s="33"/>
      <c r="M19" s="34">
        <f t="shared" si="0"/>
        <v>4</v>
      </c>
      <c r="N19" s="35">
        <f t="shared" si="1"/>
        <v>-0.6</v>
      </c>
      <c r="O19" s="36">
        <v>4</v>
      </c>
      <c r="P19" s="36">
        <v>10</v>
      </c>
      <c r="Q19" s="117">
        <f>SUM((O19-((43/352)*C4))/ABS((43/352)*C4))</f>
        <v>-0.79787539477461955</v>
      </c>
      <c r="R19" s="37">
        <v>43</v>
      </c>
    </row>
    <row r="20" spans="1:18" x14ac:dyDescent="0.25">
      <c r="A20" s="18">
        <v>11</v>
      </c>
      <c r="B20" s="38" t="s">
        <v>30</v>
      </c>
      <c r="C20" s="29" t="s">
        <v>37</v>
      </c>
      <c r="D20" s="39"/>
      <c r="E20" s="31"/>
      <c r="F20" s="32"/>
      <c r="G20" s="31"/>
      <c r="H20" s="32">
        <v>1</v>
      </c>
      <c r="I20" s="31">
        <v>1</v>
      </c>
      <c r="J20" s="32"/>
      <c r="K20" s="31">
        <v>1</v>
      </c>
      <c r="L20" s="33"/>
      <c r="M20" s="34">
        <f t="shared" si="0"/>
        <v>3</v>
      </c>
      <c r="N20" s="35">
        <f t="shared" si="1"/>
        <v>-0.625</v>
      </c>
      <c r="O20" s="36">
        <v>3</v>
      </c>
      <c r="P20" s="36">
        <v>8</v>
      </c>
      <c r="Q20" s="117">
        <f>SUM((O20-((43/352)*C4))/ABS((43/352)*C4))</f>
        <v>-0.84840654608096466</v>
      </c>
      <c r="R20" s="37">
        <v>43</v>
      </c>
    </row>
    <row r="21" spans="1:18" x14ac:dyDescent="0.25">
      <c r="A21" s="3">
        <v>12</v>
      </c>
      <c r="B21" s="38" t="s">
        <v>38</v>
      </c>
      <c r="C21" s="29" t="s">
        <v>39</v>
      </c>
      <c r="D21" s="30">
        <v>5</v>
      </c>
      <c r="E21" s="31">
        <v>1</v>
      </c>
      <c r="F21" s="32">
        <v>5</v>
      </c>
      <c r="G21" s="31">
        <v>1</v>
      </c>
      <c r="H21" s="32">
        <v>6</v>
      </c>
      <c r="I21" s="31">
        <v>9</v>
      </c>
      <c r="J21" s="32">
        <v>7</v>
      </c>
      <c r="K21" s="31">
        <v>2</v>
      </c>
      <c r="L21" s="33">
        <v>4</v>
      </c>
      <c r="M21" s="34">
        <f t="shared" si="0"/>
        <v>40</v>
      </c>
      <c r="N21" s="35"/>
      <c r="O21" s="36">
        <v>34</v>
      </c>
      <c r="P21" s="36">
        <v>0</v>
      </c>
      <c r="Q21" s="117">
        <f>SUM((O21-((43/352)*C4))/ABS((43/352)*C4))</f>
        <v>0.7180591444157336</v>
      </c>
      <c r="R21" s="37">
        <v>43</v>
      </c>
    </row>
    <row r="22" spans="1:18" x14ac:dyDescent="0.25">
      <c r="A22" s="18">
        <v>13</v>
      </c>
      <c r="B22" s="38" t="s">
        <v>38</v>
      </c>
      <c r="C22" s="29" t="s">
        <v>121</v>
      </c>
      <c r="D22" s="30">
        <v>2</v>
      </c>
      <c r="E22" s="31"/>
      <c r="F22" s="32">
        <v>5</v>
      </c>
      <c r="G22" s="31">
        <v>1</v>
      </c>
      <c r="H22" s="32">
        <v>1</v>
      </c>
      <c r="I22" s="31">
        <v>10</v>
      </c>
      <c r="J22" s="32">
        <v>1</v>
      </c>
      <c r="K22" s="31">
        <v>2</v>
      </c>
      <c r="L22" s="33">
        <v>2</v>
      </c>
      <c r="M22" s="34"/>
      <c r="N22" s="35"/>
      <c r="O22" s="36">
        <v>12</v>
      </c>
      <c r="P22" s="36"/>
      <c r="Q22" s="117">
        <f>SUM((O22-((43/352)*C4))/ABS((43/352)*C4))</f>
        <v>-0.39362618432385871</v>
      </c>
      <c r="R22" s="37">
        <v>43</v>
      </c>
    </row>
    <row r="23" spans="1:18" x14ac:dyDescent="0.25">
      <c r="A23" s="3">
        <v>14</v>
      </c>
      <c r="B23" s="38" t="s">
        <v>38</v>
      </c>
      <c r="C23" s="29" t="s">
        <v>40</v>
      </c>
      <c r="D23" s="30">
        <v>4</v>
      </c>
      <c r="E23" s="31"/>
      <c r="F23" s="32">
        <v>8</v>
      </c>
      <c r="G23" s="31"/>
      <c r="H23" s="32">
        <v>5</v>
      </c>
      <c r="I23" s="31">
        <v>14</v>
      </c>
      <c r="J23" s="32"/>
      <c r="K23" s="31">
        <v>3</v>
      </c>
      <c r="L23" s="33">
        <v>4</v>
      </c>
      <c r="M23" s="34">
        <f t="shared" si="0"/>
        <v>38</v>
      </c>
      <c r="N23" s="35"/>
      <c r="O23" s="36">
        <v>33</v>
      </c>
      <c r="P23" s="36">
        <v>0</v>
      </c>
      <c r="Q23" s="117">
        <f>SUM((O23-((43/352)*C4))/ABS((43/352)*C4))</f>
        <v>0.66752799310938848</v>
      </c>
      <c r="R23" s="37">
        <v>43</v>
      </c>
    </row>
    <row r="24" spans="1:18" x14ac:dyDescent="0.25">
      <c r="A24" s="18">
        <v>15</v>
      </c>
      <c r="B24" s="38" t="s">
        <v>38</v>
      </c>
      <c r="C24" s="29" t="s">
        <v>129</v>
      </c>
      <c r="D24" s="30">
        <v>1</v>
      </c>
      <c r="E24" s="31"/>
      <c r="F24" s="32"/>
      <c r="G24" s="31"/>
      <c r="H24" s="32"/>
      <c r="I24" s="31">
        <v>5</v>
      </c>
      <c r="J24" s="32"/>
      <c r="K24" s="31"/>
      <c r="L24" s="33"/>
      <c r="M24" s="34"/>
      <c r="N24" s="35"/>
      <c r="O24" s="36"/>
      <c r="P24" s="36"/>
      <c r="Q24" s="117">
        <f>SUM((O24-((43/352)*C4))/ABS((43/352)*C4))</f>
        <v>-1</v>
      </c>
      <c r="R24" s="37">
        <v>43</v>
      </c>
    </row>
    <row r="25" spans="1:18" x14ac:dyDescent="0.25">
      <c r="A25" s="3">
        <v>16</v>
      </c>
      <c r="B25" s="38" t="s">
        <v>38</v>
      </c>
      <c r="C25" s="29" t="s">
        <v>41</v>
      </c>
      <c r="D25" s="30">
        <v>2</v>
      </c>
      <c r="E25" s="31"/>
      <c r="F25" s="32">
        <v>5</v>
      </c>
      <c r="G25" s="31"/>
      <c r="H25" s="32">
        <v>5</v>
      </c>
      <c r="I25" s="31">
        <v>12</v>
      </c>
      <c r="J25" s="32">
        <v>2</v>
      </c>
      <c r="K25" s="31">
        <v>2</v>
      </c>
      <c r="L25" s="33"/>
      <c r="M25" s="34">
        <f t="shared" ref="M25:M54" si="2">SUM(D25:L25)</f>
        <v>28</v>
      </c>
      <c r="N25" s="35">
        <f t="shared" ref="N25:N47" si="3">SUM(O25-P25)/ABS(P25)</f>
        <v>0.30769230769230771</v>
      </c>
      <c r="O25" s="36">
        <v>17</v>
      </c>
      <c r="P25" s="36">
        <v>13</v>
      </c>
      <c r="Q25" s="117">
        <f>SUM((O25-((43/352)*C4))/ABS((43/352)*C4))</f>
        <v>-0.1409704277921332</v>
      </c>
      <c r="R25" s="37">
        <v>43</v>
      </c>
    </row>
    <row r="26" spans="1:18" x14ac:dyDescent="0.25">
      <c r="A26" s="18">
        <v>17</v>
      </c>
      <c r="B26" s="38" t="s">
        <v>42</v>
      </c>
      <c r="C26" s="29" t="s">
        <v>43</v>
      </c>
      <c r="D26" s="30">
        <v>3</v>
      </c>
      <c r="E26" s="31">
        <v>1</v>
      </c>
      <c r="F26" s="32"/>
      <c r="G26" s="31"/>
      <c r="H26" s="32">
        <v>1</v>
      </c>
      <c r="I26" s="31">
        <v>7</v>
      </c>
      <c r="J26" s="32"/>
      <c r="K26" s="31"/>
      <c r="L26" s="33">
        <v>3</v>
      </c>
      <c r="M26" s="34">
        <f t="shared" si="2"/>
        <v>15</v>
      </c>
      <c r="N26" s="35">
        <f t="shared" si="3"/>
        <v>-0.35294117647058826</v>
      </c>
      <c r="O26" s="36">
        <v>11</v>
      </c>
      <c r="P26" s="36">
        <v>17</v>
      </c>
      <c r="Q26" s="117">
        <f>SUM((O26-((43/352)*C4))/ABS((43/352)*C4))</f>
        <v>-0.44415733563020382</v>
      </c>
      <c r="R26" s="37">
        <v>43</v>
      </c>
    </row>
    <row r="27" spans="1:18" x14ac:dyDescent="0.25">
      <c r="A27" s="3">
        <v>18</v>
      </c>
      <c r="B27" s="38" t="s">
        <v>42</v>
      </c>
      <c r="C27" s="29" t="s">
        <v>44</v>
      </c>
      <c r="D27" s="30"/>
      <c r="E27" s="31"/>
      <c r="F27" s="32"/>
      <c r="G27" s="31"/>
      <c r="H27" s="32"/>
      <c r="I27" s="31">
        <v>4</v>
      </c>
      <c r="J27" s="32">
        <v>2</v>
      </c>
      <c r="K27" s="31"/>
      <c r="L27" s="33"/>
      <c r="M27" s="34">
        <f t="shared" si="2"/>
        <v>6</v>
      </c>
      <c r="N27" s="35">
        <f t="shared" si="3"/>
        <v>-0.84375</v>
      </c>
      <c r="O27" s="36">
        <v>5</v>
      </c>
      <c r="P27" s="36">
        <v>32</v>
      </c>
      <c r="Q27" s="117">
        <f>SUM((O27-((43/352)*C4))/ABS((43/352)*C4))</f>
        <v>-0.74734424346827444</v>
      </c>
      <c r="R27" s="37">
        <v>43</v>
      </c>
    </row>
    <row r="28" spans="1:18" x14ac:dyDescent="0.25">
      <c r="A28" s="18">
        <v>19</v>
      </c>
      <c r="B28" s="38" t="s">
        <v>42</v>
      </c>
      <c r="C28" s="29" t="s">
        <v>45</v>
      </c>
      <c r="D28" s="30"/>
      <c r="E28" s="31"/>
      <c r="F28" s="32"/>
      <c r="G28" s="31"/>
      <c r="H28" s="32"/>
      <c r="I28" s="31">
        <v>3</v>
      </c>
      <c r="J28" s="32"/>
      <c r="K28" s="31"/>
      <c r="L28" s="33">
        <v>3</v>
      </c>
      <c r="M28" s="34">
        <f t="shared" si="2"/>
        <v>6</v>
      </c>
      <c r="N28" s="35">
        <f t="shared" si="3"/>
        <v>-0.83333333333333337</v>
      </c>
      <c r="O28" s="36">
        <v>3</v>
      </c>
      <c r="P28" s="36">
        <v>18</v>
      </c>
      <c r="Q28" s="117">
        <f>SUM((O28-((43/352)*C4))/ABS((43/352)*C4))</f>
        <v>-0.84840654608096466</v>
      </c>
      <c r="R28" s="37">
        <v>43</v>
      </c>
    </row>
    <row r="29" spans="1:18" x14ac:dyDescent="0.25">
      <c r="A29" s="3">
        <v>20</v>
      </c>
      <c r="B29" s="38" t="s">
        <v>42</v>
      </c>
      <c r="C29" s="29" t="s">
        <v>35</v>
      </c>
      <c r="D29" s="30">
        <v>1</v>
      </c>
      <c r="E29" s="31">
        <v>1</v>
      </c>
      <c r="F29" s="32">
        <v>7</v>
      </c>
      <c r="G29" s="31"/>
      <c r="H29" s="32">
        <v>5</v>
      </c>
      <c r="I29" s="31">
        <v>7</v>
      </c>
      <c r="J29" s="32">
        <v>2</v>
      </c>
      <c r="K29" s="31">
        <v>2</v>
      </c>
      <c r="L29" s="33">
        <v>4</v>
      </c>
      <c r="M29" s="34">
        <f t="shared" si="2"/>
        <v>29</v>
      </c>
      <c r="N29" s="35"/>
      <c r="O29" s="36">
        <v>12</v>
      </c>
      <c r="P29" s="36">
        <v>0</v>
      </c>
      <c r="Q29" s="117">
        <f>SUM((O29-((43/352)*C4))/ABS((43/352)*C4))</f>
        <v>-0.39362618432385871</v>
      </c>
      <c r="R29" s="37">
        <v>43</v>
      </c>
    </row>
    <row r="30" spans="1:18" x14ac:dyDescent="0.25">
      <c r="A30" s="18">
        <v>21</v>
      </c>
      <c r="B30" s="38" t="s">
        <v>42</v>
      </c>
      <c r="C30" s="29" t="s">
        <v>124</v>
      </c>
      <c r="D30" s="30">
        <v>2</v>
      </c>
      <c r="E30" s="31">
        <v>1</v>
      </c>
      <c r="F30" s="32"/>
      <c r="G30" s="31"/>
      <c r="H30" s="32">
        <v>4</v>
      </c>
      <c r="I30" s="31">
        <v>7</v>
      </c>
      <c r="J30" s="32">
        <v>2</v>
      </c>
      <c r="K30" s="31">
        <v>2</v>
      </c>
      <c r="L30" s="33">
        <v>2</v>
      </c>
      <c r="M30" s="34"/>
      <c r="N30" s="35"/>
      <c r="O30" s="36">
        <v>17</v>
      </c>
      <c r="P30" s="36"/>
      <c r="Q30" s="117">
        <f>SUM((O30-((43/352)*C4))/ABS((43/352)*C4))</f>
        <v>-0.1409704277921332</v>
      </c>
      <c r="R30" s="37">
        <v>43</v>
      </c>
    </row>
    <row r="31" spans="1:18" x14ac:dyDescent="0.25">
      <c r="A31" s="3">
        <v>22</v>
      </c>
      <c r="B31" s="38" t="s">
        <v>42</v>
      </c>
      <c r="C31" s="29" t="s">
        <v>46</v>
      </c>
      <c r="D31" s="30">
        <v>1</v>
      </c>
      <c r="E31" s="31"/>
      <c r="F31" s="32">
        <v>6</v>
      </c>
      <c r="G31" s="31"/>
      <c r="H31" s="32">
        <v>3</v>
      </c>
      <c r="I31" s="31"/>
      <c r="J31" s="32">
        <v>2</v>
      </c>
      <c r="K31" s="31">
        <v>3</v>
      </c>
      <c r="L31" s="33"/>
      <c r="M31" s="34">
        <f t="shared" si="2"/>
        <v>15</v>
      </c>
      <c r="N31" s="35">
        <f t="shared" si="3"/>
        <v>-0.33333333333333331</v>
      </c>
      <c r="O31" s="36">
        <v>6</v>
      </c>
      <c r="P31" s="36">
        <v>9</v>
      </c>
      <c r="Q31" s="117">
        <f>SUM((O31-((43/352)*C4))/ABS((43/352)*C4))</f>
        <v>-0.69681309216192933</v>
      </c>
      <c r="R31" s="37">
        <v>43</v>
      </c>
    </row>
    <row r="32" spans="1:18" x14ac:dyDescent="0.25">
      <c r="A32" s="18">
        <v>23</v>
      </c>
      <c r="B32" s="38" t="s">
        <v>48</v>
      </c>
      <c r="C32" s="29" t="s">
        <v>132</v>
      </c>
      <c r="D32" s="30">
        <v>1</v>
      </c>
      <c r="E32" s="31"/>
      <c r="F32" s="32"/>
      <c r="G32" s="31">
        <v>2</v>
      </c>
      <c r="H32" s="32"/>
      <c r="I32" s="31"/>
      <c r="J32" s="32"/>
      <c r="K32" s="31"/>
      <c r="L32" s="33"/>
      <c r="M32" s="34"/>
      <c r="N32" s="35"/>
      <c r="O32" s="36">
        <v>1</v>
      </c>
      <c r="P32" s="36"/>
      <c r="Q32" s="117"/>
      <c r="R32" s="37">
        <v>43</v>
      </c>
    </row>
    <row r="33" spans="1:18" x14ac:dyDescent="0.25">
      <c r="A33" s="3">
        <v>24</v>
      </c>
      <c r="B33" s="38" t="s">
        <v>48</v>
      </c>
      <c r="C33" s="29" t="s">
        <v>49</v>
      </c>
      <c r="D33" s="30">
        <v>2</v>
      </c>
      <c r="E33" s="31"/>
      <c r="F33" s="32"/>
      <c r="G33" s="31">
        <v>2</v>
      </c>
      <c r="H33" s="32">
        <v>2</v>
      </c>
      <c r="I33" s="31">
        <v>4</v>
      </c>
      <c r="J33" s="32"/>
      <c r="K33" s="31"/>
      <c r="L33" s="33">
        <v>1</v>
      </c>
      <c r="M33" s="34">
        <f t="shared" si="2"/>
        <v>11</v>
      </c>
      <c r="N33" s="35">
        <f t="shared" si="3"/>
        <v>0</v>
      </c>
      <c r="O33" s="36">
        <v>9</v>
      </c>
      <c r="P33" s="36">
        <v>9</v>
      </c>
      <c r="Q33" s="117">
        <f>SUM((O33-((43/352)*C4))/ABS((43/352)*C4))</f>
        <v>-0.54521963824289399</v>
      </c>
      <c r="R33" s="37">
        <v>43</v>
      </c>
    </row>
    <row r="34" spans="1:18" x14ac:dyDescent="0.25">
      <c r="A34" s="18">
        <v>25</v>
      </c>
      <c r="B34" s="38" t="s">
        <v>50</v>
      </c>
      <c r="C34" s="29" t="s">
        <v>51</v>
      </c>
      <c r="D34" s="30"/>
      <c r="E34" s="31"/>
      <c r="F34" s="32"/>
      <c r="G34" s="31"/>
      <c r="H34" s="32"/>
      <c r="I34" s="31">
        <v>1</v>
      </c>
      <c r="J34" s="32"/>
      <c r="K34" s="31"/>
      <c r="L34" s="33">
        <v>1</v>
      </c>
      <c r="M34" s="34">
        <f t="shared" si="2"/>
        <v>2</v>
      </c>
      <c r="N34" s="35">
        <f t="shared" si="3"/>
        <v>0</v>
      </c>
      <c r="O34" s="36">
        <v>2</v>
      </c>
      <c r="P34" s="36">
        <v>2</v>
      </c>
      <c r="Q34" s="117">
        <f>SUM((O34-((43/352)*C4))/ABS((43/352)*C4))</f>
        <v>-0.89893769738730978</v>
      </c>
      <c r="R34" s="37">
        <v>43</v>
      </c>
    </row>
    <row r="35" spans="1:18" x14ac:dyDescent="0.25">
      <c r="A35" s="3">
        <v>26</v>
      </c>
      <c r="B35" s="38" t="s">
        <v>50</v>
      </c>
      <c r="C35" s="29" t="s">
        <v>52</v>
      </c>
      <c r="D35" s="30">
        <v>2</v>
      </c>
      <c r="E35" s="31"/>
      <c r="F35" s="32">
        <v>7</v>
      </c>
      <c r="G35" s="31"/>
      <c r="H35" s="32">
        <v>2</v>
      </c>
      <c r="I35" s="31">
        <v>3</v>
      </c>
      <c r="J35" s="32"/>
      <c r="K35" s="31"/>
      <c r="L35" s="33">
        <v>3</v>
      </c>
      <c r="M35" s="34">
        <f t="shared" si="2"/>
        <v>17</v>
      </c>
      <c r="N35" s="35"/>
      <c r="O35" s="36">
        <v>17</v>
      </c>
      <c r="P35" s="36">
        <v>0</v>
      </c>
      <c r="Q35" s="117">
        <f>SUM((O35-((43/352)*C4))/ABS((43/352)*C4))</f>
        <v>-0.1409704277921332</v>
      </c>
      <c r="R35" s="37">
        <v>43</v>
      </c>
    </row>
    <row r="36" spans="1:18" x14ac:dyDescent="0.25">
      <c r="A36" s="18">
        <v>27</v>
      </c>
      <c r="B36" s="38" t="s">
        <v>50</v>
      </c>
      <c r="C36" s="29" t="s">
        <v>53</v>
      </c>
      <c r="D36" s="30">
        <v>3</v>
      </c>
      <c r="E36" s="31"/>
      <c r="F36" s="32"/>
      <c r="G36" s="31"/>
      <c r="H36" s="32">
        <v>2</v>
      </c>
      <c r="I36" s="31">
        <v>2</v>
      </c>
      <c r="J36" s="32"/>
      <c r="K36" s="31"/>
      <c r="L36" s="33">
        <v>3</v>
      </c>
      <c r="M36" s="34">
        <f t="shared" si="2"/>
        <v>10</v>
      </c>
      <c r="N36" s="35">
        <f t="shared" si="3"/>
        <v>-0.63636363636363635</v>
      </c>
      <c r="O36" s="36">
        <v>8</v>
      </c>
      <c r="P36" s="36">
        <v>22</v>
      </c>
      <c r="Q36" s="117">
        <f>SUM((O36-((43/352)*C4))/ABS((43/352)*C4))</f>
        <v>-0.5957507895492391</v>
      </c>
      <c r="R36" s="37">
        <v>43</v>
      </c>
    </row>
    <row r="37" spans="1:18" x14ac:dyDescent="0.25">
      <c r="A37" s="3">
        <v>28</v>
      </c>
      <c r="B37" s="38" t="s">
        <v>50</v>
      </c>
      <c r="C37" s="29" t="s">
        <v>54</v>
      </c>
      <c r="D37" s="30">
        <v>1</v>
      </c>
      <c r="E37" s="31"/>
      <c r="F37" s="32">
        <v>1</v>
      </c>
      <c r="G37" s="31"/>
      <c r="H37" s="32"/>
      <c r="I37" s="31"/>
      <c r="J37" s="32"/>
      <c r="K37" s="31">
        <v>2</v>
      </c>
      <c r="L37" s="33"/>
      <c r="M37" s="34">
        <f t="shared" si="2"/>
        <v>4</v>
      </c>
      <c r="N37" s="35">
        <f t="shared" si="3"/>
        <v>-0.625</v>
      </c>
      <c r="O37" s="36">
        <v>3</v>
      </c>
      <c r="P37" s="36">
        <v>8</v>
      </c>
      <c r="Q37" s="117">
        <f>SUM((O37-((43/352)*C4))/ABS((43/352)*C4))</f>
        <v>-0.84840654608096466</v>
      </c>
      <c r="R37" s="37">
        <v>43</v>
      </c>
    </row>
    <row r="38" spans="1:18" x14ac:dyDescent="0.25">
      <c r="A38" s="18">
        <v>29</v>
      </c>
      <c r="B38" s="38" t="s">
        <v>50</v>
      </c>
      <c r="C38" s="29" t="s">
        <v>55</v>
      </c>
      <c r="D38" s="30">
        <v>3</v>
      </c>
      <c r="E38" s="31"/>
      <c r="F38" s="32"/>
      <c r="G38" s="31"/>
      <c r="H38" s="32">
        <v>4</v>
      </c>
      <c r="I38" s="31">
        <v>7</v>
      </c>
      <c r="J38" s="32">
        <v>1</v>
      </c>
      <c r="K38" s="31"/>
      <c r="L38" s="33">
        <v>3</v>
      </c>
      <c r="M38" s="34">
        <f t="shared" si="2"/>
        <v>18</v>
      </c>
      <c r="N38" s="35">
        <f t="shared" si="3"/>
        <v>-0.15</v>
      </c>
      <c r="O38" s="36">
        <v>17</v>
      </c>
      <c r="P38" s="36">
        <v>20</v>
      </c>
      <c r="Q38" s="117">
        <f>SUM((O38-((43/352)*C4))/ABS((43/352)*C4))</f>
        <v>-0.1409704277921332</v>
      </c>
      <c r="R38" s="37">
        <v>43</v>
      </c>
    </row>
    <row r="39" spans="1:18" x14ac:dyDescent="0.25">
      <c r="A39" s="3">
        <v>30</v>
      </c>
      <c r="B39" s="38" t="s">
        <v>50</v>
      </c>
      <c r="C39" s="29" t="s">
        <v>56</v>
      </c>
      <c r="D39" s="30">
        <v>1</v>
      </c>
      <c r="E39" s="31"/>
      <c r="F39" s="32">
        <v>5</v>
      </c>
      <c r="G39" s="31"/>
      <c r="H39" s="32"/>
      <c r="I39" s="31">
        <v>1</v>
      </c>
      <c r="J39" s="32"/>
      <c r="K39" s="31"/>
      <c r="L39" s="33">
        <v>3</v>
      </c>
      <c r="M39" s="34">
        <f t="shared" si="2"/>
        <v>10</v>
      </c>
      <c r="N39" s="35"/>
      <c r="O39" s="36">
        <v>10</v>
      </c>
      <c r="P39" s="36">
        <v>0</v>
      </c>
      <c r="Q39" s="117">
        <f>SUM((O39-((43/352)*C4))/ABS((43/352)*C4))</f>
        <v>-0.49468848693654893</v>
      </c>
      <c r="R39" s="37">
        <v>43</v>
      </c>
    </row>
    <row r="40" spans="1:18" x14ac:dyDescent="0.25">
      <c r="A40" s="18">
        <v>31</v>
      </c>
      <c r="B40" s="38" t="s">
        <v>50</v>
      </c>
      <c r="C40" s="29" t="s">
        <v>57</v>
      </c>
      <c r="D40" s="30">
        <v>3</v>
      </c>
      <c r="E40" s="31"/>
      <c r="F40" s="32">
        <v>8</v>
      </c>
      <c r="G40" s="31">
        <v>1</v>
      </c>
      <c r="H40" s="32">
        <v>4</v>
      </c>
      <c r="I40" s="31">
        <v>3</v>
      </c>
      <c r="J40" s="32"/>
      <c r="K40" s="31">
        <v>5</v>
      </c>
      <c r="L40" s="33">
        <v>2</v>
      </c>
      <c r="M40" s="34">
        <f t="shared" si="2"/>
        <v>26</v>
      </c>
      <c r="N40" s="35">
        <f t="shared" si="3"/>
        <v>-0.11764705882352941</v>
      </c>
      <c r="O40" s="36">
        <v>15</v>
      </c>
      <c r="P40" s="36">
        <v>17</v>
      </c>
      <c r="Q40" s="117">
        <f>SUM((O40-((43/352)*C4))/ABS((43/352)*C4))</f>
        <v>-0.2420327304048234</v>
      </c>
      <c r="R40" s="37">
        <v>43</v>
      </c>
    </row>
    <row r="41" spans="1:18" x14ac:dyDescent="0.25">
      <c r="A41" s="3">
        <v>32</v>
      </c>
      <c r="B41" s="38" t="s">
        <v>50</v>
      </c>
      <c r="C41" s="29" t="s">
        <v>58</v>
      </c>
      <c r="D41" s="30">
        <v>2</v>
      </c>
      <c r="E41" s="31"/>
      <c r="F41" s="32"/>
      <c r="G41" s="31"/>
      <c r="H41" s="32">
        <v>2</v>
      </c>
      <c r="I41" s="31">
        <v>5</v>
      </c>
      <c r="J41" s="32"/>
      <c r="K41" s="31">
        <v>2</v>
      </c>
      <c r="L41" s="33"/>
      <c r="M41" s="34">
        <f t="shared" si="2"/>
        <v>11</v>
      </c>
      <c r="N41" s="35">
        <f t="shared" si="3"/>
        <v>0.5714285714285714</v>
      </c>
      <c r="O41" s="36">
        <v>11</v>
      </c>
      <c r="P41" s="36">
        <v>7</v>
      </c>
      <c r="Q41" s="117">
        <f>SUM((O41-((43/352)*C4))/ABS((43/352)*C4))</f>
        <v>-0.44415733563020382</v>
      </c>
      <c r="R41" s="37">
        <v>43</v>
      </c>
    </row>
    <row r="42" spans="1:18" x14ac:dyDescent="0.25">
      <c r="A42" s="18">
        <v>33</v>
      </c>
      <c r="B42" s="38" t="s">
        <v>50</v>
      </c>
      <c r="C42" s="29" t="s">
        <v>59</v>
      </c>
      <c r="D42" s="30">
        <v>6</v>
      </c>
      <c r="E42" s="31"/>
      <c r="F42" s="32">
        <v>5</v>
      </c>
      <c r="G42" s="31">
        <v>2</v>
      </c>
      <c r="H42" s="32">
        <v>2</v>
      </c>
      <c r="I42" s="31">
        <v>3</v>
      </c>
      <c r="J42" s="32">
        <v>2</v>
      </c>
      <c r="K42" s="31">
        <v>1</v>
      </c>
      <c r="L42" s="33">
        <v>2</v>
      </c>
      <c r="M42" s="34">
        <f t="shared" si="2"/>
        <v>23</v>
      </c>
      <c r="N42" s="35">
        <f t="shared" si="3"/>
        <v>-8.6956521739130432E-2</v>
      </c>
      <c r="O42" s="36">
        <v>21</v>
      </c>
      <c r="P42" s="36">
        <v>23</v>
      </c>
      <c r="Q42" s="117">
        <f>SUM((O42-((43/352)*C4))/ABS((43/352)*C4))</f>
        <v>6.1154177433247234E-2</v>
      </c>
      <c r="R42" s="37">
        <v>43</v>
      </c>
    </row>
    <row r="43" spans="1:18" x14ac:dyDescent="0.25">
      <c r="A43" s="3">
        <v>34</v>
      </c>
      <c r="B43" s="38" t="s">
        <v>50</v>
      </c>
      <c r="C43" s="29" t="s">
        <v>60</v>
      </c>
      <c r="D43" s="30">
        <v>4</v>
      </c>
      <c r="E43" s="31">
        <v>1</v>
      </c>
      <c r="F43" s="32"/>
      <c r="G43" s="31"/>
      <c r="H43" s="32">
        <v>4</v>
      </c>
      <c r="I43" s="31">
        <v>4</v>
      </c>
      <c r="J43" s="32"/>
      <c r="K43" s="31"/>
      <c r="L43" s="33">
        <v>2</v>
      </c>
      <c r="M43" s="34">
        <f t="shared" si="2"/>
        <v>15</v>
      </c>
      <c r="N43" s="35">
        <f t="shared" si="3"/>
        <v>-0.31818181818181818</v>
      </c>
      <c r="O43" s="36">
        <v>15</v>
      </c>
      <c r="P43" s="36">
        <v>22</v>
      </c>
      <c r="Q43" s="117">
        <f>SUM((O43-((43/352)*C4))/ABS((43/352)*C4))</f>
        <v>-0.2420327304048234</v>
      </c>
      <c r="R43" s="37">
        <v>43</v>
      </c>
    </row>
    <row r="44" spans="1:18" x14ac:dyDescent="0.25">
      <c r="A44" s="18">
        <v>35</v>
      </c>
      <c r="B44" s="38" t="s">
        <v>50</v>
      </c>
      <c r="C44" s="29" t="s">
        <v>61</v>
      </c>
      <c r="D44" s="30">
        <v>5</v>
      </c>
      <c r="E44" s="31"/>
      <c r="F44" s="32">
        <v>5</v>
      </c>
      <c r="G44" s="31"/>
      <c r="H44" s="32">
        <v>3</v>
      </c>
      <c r="I44" s="31">
        <v>5</v>
      </c>
      <c r="J44" s="32">
        <v>1</v>
      </c>
      <c r="K44" s="31">
        <v>2</v>
      </c>
      <c r="L44" s="33">
        <v>3</v>
      </c>
      <c r="M44" s="34">
        <f t="shared" si="2"/>
        <v>24</v>
      </c>
      <c r="N44" s="35">
        <f t="shared" si="3"/>
        <v>0</v>
      </c>
      <c r="O44" s="36">
        <v>22</v>
      </c>
      <c r="P44" s="36">
        <v>22</v>
      </c>
      <c r="Q44" s="117">
        <f>SUM((O44-((43/352)*C4))/ABS((43/352)*C4))</f>
        <v>0.11168532873959235</v>
      </c>
      <c r="R44" s="37">
        <v>43</v>
      </c>
    </row>
    <row r="45" spans="1:18" x14ac:dyDescent="0.25">
      <c r="A45" s="3">
        <v>36</v>
      </c>
      <c r="B45" s="38" t="s">
        <v>62</v>
      </c>
      <c r="C45" s="29" t="s">
        <v>63</v>
      </c>
      <c r="D45" s="30">
        <v>2</v>
      </c>
      <c r="E45" s="31"/>
      <c r="F45" s="32">
        <v>5</v>
      </c>
      <c r="G45" s="31">
        <v>2</v>
      </c>
      <c r="H45" s="32">
        <v>3</v>
      </c>
      <c r="I45" s="31">
        <v>5</v>
      </c>
      <c r="J45" s="32"/>
      <c r="K45" s="31"/>
      <c r="L45" s="33">
        <v>1</v>
      </c>
      <c r="M45" s="34">
        <f t="shared" si="2"/>
        <v>18</v>
      </c>
      <c r="N45" s="35">
        <f t="shared" si="3"/>
        <v>-6.6666666666666666E-2</v>
      </c>
      <c r="O45" s="36">
        <v>14</v>
      </c>
      <c r="P45" s="36">
        <v>15</v>
      </c>
      <c r="Q45" s="117">
        <f>SUM((O45-((43/352)*C4))/ABS((43/352)*C4))</f>
        <v>-0.29256388171116848</v>
      </c>
      <c r="R45" s="37">
        <v>43</v>
      </c>
    </row>
    <row r="46" spans="1:18" x14ac:dyDescent="0.25">
      <c r="A46" s="18">
        <v>37</v>
      </c>
      <c r="B46" s="38" t="s">
        <v>62</v>
      </c>
      <c r="C46" s="29" t="s">
        <v>64</v>
      </c>
      <c r="D46" s="30">
        <v>2</v>
      </c>
      <c r="E46" s="31"/>
      <c r="F46" s="32">
        <v>2</v>
      </c>
      <c r="G46" s="31"/>
      <c r="H46" s="32">
        <v>3</v>
      </c>
      <c r="I46" s="31">
        <v>9</v>
      </c>
      <c r="J46" s="32"/>
      <c r="K46" s="31">
        <v>1</v>
      </c>
      <c r="L46" s="33">
        <v>2</v>
      </c>
      <c r="M46" s="34">
        <f t="shared" si="2"/>
        <v>19</v>
      </c>
      <c r="N46" s="35">
        <f t="shared" si="3"/>
        <v>0.8</v>
      </c>
      <c r="O46" s="36">
        <v>18</v>
      </c>
      <c r="P46" s="36">
        <v>10</v>
      </c>
      <c r="Q46" s="117">
        <f>SUM((O46-((43/352)*C4))/ABS((43/352)*C4))</f>
        <v>-9.0439276485788089E-2</v>
      </c>
      <c r="R46" s="37">
        <v>43</v>
      </c>
    </row>
    <row r="47" spans="1:18" x14ac:dyDescent="0.25">
      <c r="A47" s="3">
        <v>38</v>
      </c>
      <c r="B47" s="38" t="s">
        <v>62</v>
      </c>
      <c r="C47" s="29" t="s">
        <v>65</v>
      </c>
      <c r="D47" s="30">
        <v>1</v>
      </c>
      <c r="E47" s="31"/>
      <c r="F47" s="32">
        <v>5</v>
      </c>
      <c r="G47" s="31"/>
      <c r="H47" s="32">
        <v>2</v>
      </c>
      <c r="I47" s="31">
        <v>6</v>
      </c>
      <c r="J47" s="32"/>
      <c r="K47" s="31">
        <v>2</v>
      </c>
      <c r="L47" s="33">
        <v>1</v>
      </c>
      <c r="M47" s="34">
        <f t="shared" si="2"/>
        <v>17</v>
      </c>
      <c r="N47" s="35">
        <f t="shared" si="3"/>
        <v>9.0909090909090912E-2</v>
      </c>
      <c r="O47" s="36">
        <v>12</v>
      </c>
      <c r="P47" s="36">
        <v>11</v>
      </c>
      <c r="Q47" s="117">
        <f>SUM((O47-((43/352)*C4))/ABS((43/352)*C4))</f>
        <v>-0.39362618432385871</v>
      </c>
      <c r="R47" s="37">
        <v>43</v>
      </c>
    </row>
    <row r="48" spans="1:18" x14ac:dyDescent="0.25">
      <c r="A48" s="18">
        <v>39</v>
      </c>
      <c r="B48" s="38" t="s">
        <v>62</v>
      </c>
      <c r="C48" s="29" t="s">
        <v>91</v>
      </c>
      <c r="D48" s="30">
        <v>3</v>
      </c>
      <c r="E48" s="31">
        <v>1</v>
      </c>
      <c r="F48" s="32">
        <v>10</v>
      </c>
      <c r="G48" s="31">
        <v>1</v>
      </c>
      <c r="H48" s="32">
        <v>4</v>
      </c>
      <c r="I48" s="31">
        <v>9</v>
      </c>
      <c r="J48" s="32">
        <v>1</v>
      </c>
      <c r="K48" s="31">
        <v>2</v>
      </c>
      <c r="L48" s="33">
        <v>3</v>
      </c>
      <c r="M48" s="34">
        <f t="shared" si="2"/>
        <v>34</v>
      </c>
      <c r="N48" s="35"/>
      <c r="O48" s="36">
        <v>32</v>
      </c>
      <c r="P48" s="36"/>
      <c r="Q48" s="117">
        <f>SUM((O48-((43/352)*C4))/ABS((43/352)*C4))</f>
        <v>0.61699684180304337</v>
      </c>
      <c r="R48" s="37">
        <v>43</v>
      </c>
    </row>
    <row r="49" spans="1:19" x14ac:dyDescent="0.25">
      <c r="A49" s="3">
        <v>40</v>
      </c>
      <c r="B49" s="38" t="s">
        <v>62</v>
      </c>
      <c r="C49" s="29" t="s">
        <v>66</v>
      </c>
      <c r="D49" s="30">
        <v>3</v>
      </c>
      <c r="E49" s="31"/>
      <c r="F49" s="32">
        <v>4</v>
      </c>
      <c r="G49" s="31"/>
      <c r="H49" s="32">
        <v>2</v>
      </c>
      <c r="I49" s="31">
        <v>1</v>
      </c>
      <c r="J49" s="32"/>
      <c r="K49" s="31">
        <v>2</v>
      </c>
      <c r="L49" s="33">
        <v>3</v>
      </c>
      <c r="M49" s="34">
        <f t="shared" si="2"/>
        <v>15</v>
      </c>
      <c r="N49" s="35">
        <f t="shared" ref="N49:N55" si="4">SUM(O49-P49)/ABS(P49)</f>
        <v>0</v>
      </c>
      <c r="O49" s="36">
        <v>14</v>
      </c>
      <c r="P49" s="36">
        <v>14</v>
      </c>
      <c r="Q49" s="117">
        <f>SUM((O49-((43/352)*C4))/ABS((43/352)*C4))</f>
        <v>-0.29256388171116848</v>
      </c>
      <c r="R49" s="37">
        <v>43</v>
      </c>
    </row>
    <row r="50" spans="1:19" x14ac:dyDescent="0.25">
      <c r="A50" s="18">
        <v>41</v>
      </c>
      <c r="B50" s="38" t="s">
        <v>62</v>
      </c>
      <c r="C50" s="29" t="s">
        <v>67</v>
      </c>
      <c r="D50" s="40"/>
      <c r="E50" s="41">
        <v>1</v>
      </c>
      <c r="F50" s="42"/>
      <c r="G50" s="41"/>
      <c r="H50" s="42">
        <v>2</v>
      </c>
      <c r="I50" s="41">
        <v>7</v>
      </c>
      <c r="J50" s="42">
        <v>2</v>
      </c>
      <c r="K50" s="41"/>
      <c r="L50" s="43">
        <v>1</v>
      </c>
      <c r="M50" s="34">
        <f t="shared" si="2"/>
        <v>13</v>
      </c>
      <c r="N50" s="35">
        <f t="shared" si="4"/>
        <v>-0.125</v>
      </c>
      <c r="O50" s="36">
        <v>7</v>
      </c>
      <c r="P50" s="36">
        <v>8</v>
      </c>
      <c r="Q50" s="117">
        <f>SUM((O50-((43/352)*C4))/ABS((43/352)*C4))</f>
        <v>-0.64628194085558421</v>
      </c>
      <c r="R50" s="37">
        <v>43</v>
      </c>
    </row>
    <row r="51" spans="1:19" x14ac:dyDescent="0.25">
      <c r="A51" s="3">
        <v>42</v>
      </c>
      <c r="B51" s="38" t="s">
        <v>62</v>
      </c>
      <c r="C51" s="29" t="s">
        <v>68</v>
      </c>
      <c r="D51" s="40">
        <v>2</v>
      </c>
      <c r="E51" s="41">
        <v>1</v>
      </c>
      <c r="F51" s="42">
        <v>7</v>
      </c>
      <c r="G51" s="41">
        <v>1</v>
      </c>
      <c r="H51" s="42">
        <v>2</v>
      </c>
      <c r="I51" s="41">
        <v>4</v>
      </c>
      <c r="J51" s="42">
        <v>1</v>
      </c>
      <c r="K51" s="41"/>
      <c r="L51" s="43">
        <v>3</v>
      </c>
      <c r="M51" s="34">
        <f t="shared" si="2"/>
        <v>21</v>
      </c>
      <c r="N51" s="35">
        <f t="shared" si="4"/>
        <v>5.5555555555555552E-2</v>
      </c>
      <c r="O51" s="36">
        <v>19</v>
      </c>
      <c r="P51" s="36">
        <v>18</v>
      </c>
      <c r="Q51" s="117">
        <f>SUM((O51-((43/352)*C4))/ABS((43/352)*C4))</f>
        <v>-3.9908125179442977E-2</v>
      </c>
      <c r="R51" s="37">
        <v>43</v>
      </c>
    </row>
    <row r="52" spans="1:19" x14ac:dyDescent="0.25">
      <c r="A52" s="18">
        <v>43</v>
      </c>
      <c r="B52" s="38" t="s">
        <v>62</v>
      </c>
      <c r="C52" s="29" t="s">
        <v>69</v>
      </c>
      <c r="D52" s="40"/>
      <c r="E52" s="41"/>
      <c r="F52" s="42"/>
      <c r="G52" s="41"/>
      <c r="H52" s="42"/>
      <c r="I52" s="41">
        <v>1</v>
      </c>
      <c r="J52" s="42"/>
      <c r="K52" s="41"/>
      <c r="L52" s="43"/>
      <c r="M52" s="34">
        <f t="shared" si="2"/>
        <v>1</v>
      </c>
      <c r="N52" s="35"/>
      <c r="O52" s="36">
        <v>1</v>
      </c>
      <c r="P52" s="36">
        <v>0</v>
      </c>
      <c r="Q52" s="117">
        <f>SUM((O52-((43/352)*C4))/ABS((43/352)*C4))</f>
        <v>-0.94946884869365489</v>
      </c>
      <c r="R52" s="37">
        <v>43</v>
      </c>
    </row>
    <row r="53" spans="1:19" x14ac:dyDescent="0.25">
      <c r="A53" s="3">
        <v>44</v>
      </c>
      <c r="B53" s="38" t="s">
        <v>62</v>
      </c>
      <c r="C53" s="29" t="s">
        <v>70</v>
      </c>
      <c r="D53" s="40">
        <v>2</v>
      </c>
      <c r="E53" s="41"/>
      <c r="F53" s="42">
        <v>9</v>
      </c>
      <c r="G53" s="41"/>
      <c r="H53" s="42">
        <v>2</v>
      </c>
      <c r="I53" s="41">
        <v>1</v>
      </c>
      <c r="J53" s="42">
        <v>2</v>
      </c>
      <c r="K53" s="41">
        <v>3</v>
      </c>
      <c r="L53" s="43" t="s">
        <v>80</v>
      </c>
      <c r="M53" s="34">
        <f t="shared" si="2"/>
        <v>19</v>
      </c>
      <c r="N53" s="35">
        <f t="shared" si="4"/>
        <v>-0.29166666666666669</v>
      </c>
      <c r="O53" s="36">
        <v>17</v>
      </c>
      <c r="P53" s="36">
        <v>24</v>
      </c>
      <c r="Q53" s="117">
        <f>SUM((O53-((43/352)*C4))/ABS((43/352)*C4))</f>
        <v>-0.1409704277921332</v>
      </c>
      <c r="R53" s="37">
        <v>43</v>
      </c>
    </row>
    <row r="54" spans="1:19" x14ac:dyDescent="0.25">
      <c r="A54" s="18">
        <v>45</v>
      </c>
      <c r="B54" s="38" t="s">
        <v>62</v>
      </c>
      <c r="C54" s="29" t="s">
        <v>72</v>
      </c>
      <c r="D54" s="40">
        <v>3</v>
      </c>
      <c r="E54" s="41"/>
      <c r="F54" s="42">
        <v>7</v>
      </c>
      <c r="G54" s="41"/>
      <c r="H54" s="42">
        <v>3</v>
      </c>
      <c r="I54" s="41">
        <v>8</v>
      </c>
      <c r="J54" s="42">
        <v>2</v>
      </c>
      <c r="K54" s="41"/>
      <c r="L54" s="43">
        <v>5</v>
      </c>
      <c r="M54" s="34">
        <f t="shared" si="2"/>
        <v>28</v>
      </c>
      <c r="N54" s="35">
        <f t="shared" si="4"/>
        <v>9.5238095238095233E-2</v>
      </c>
      <c r="O54" s="36">
        <v>23</v>
      </c>
      <c r="P54" s="36">
        <v>21</v>
      </c>
      <c r="Q54" s="117">
        <f>SUM((O54-((43/352)*C4))/ABS((43/352)*C4))</f>
        <v>0.16221648004593744</v>
      </c>
      <c r="R54" s="37">
        <v>43</v>
      </c>
    </row>
    <row r="55" spans="1:19" ht="15.75" thickBot="1" x14ac:dyDescent="0.3">
      <c r="A55" s="3"/>
      <c r="B55" s="38"/>
      <c r="C55" s="29" t="s">
        <v>73</v>
      </c>
      <c r="D55" s="134">
        <f>SUM(D10:D54)</f>
        <v>86</v>
      </c>
      <c r="E55" s="11">
        <f>SUM(E10:E54)</f>
        <v>10</v>
      </c>
      <c r="F55" s="11">
        <f t="shared" ref="F55:L55" si="5">SUM(F10:F54)</f>
        <v>153</v>
      </c>
      <c r="G55" s="12">
        <f t="shared" si="5"/>
        <v>18</v>
      </c>
      <c r="H55" s="11">
        <f t="shared" si="5"/>
        <v>95</v>
      </c>
      <c r="I55" s="12">
        <f t="shared" si="5"/>
        <v>197</v>
      </c>
      <c r="J55" s="11">
        <f t="shared" si="5"/>
        <v>34</v>
      </c>
      <c r="K55" s="12">
        <f t="shared" si="5"/>
        <v>51</v>
      </c>
      <c r="L55" s="46">
        <f t="shared" si="5"/>
        <v>78</v>
      </c>
      <c r="M55" s="47">
        <f t="shared" ref="M55" si="6">SUM(D55:L55)</f>
        <v>722</v>
      </c>
      <c r="N55" s="48">
        <f t="shared" si="4"/>
        <v>0.13806706114398423</v>
      </c>
      <c r="O55" s="49">
        <f>SUM(O10:O54)</f>
        <v>577</v>
      </c>
      <c r="P55" s="49">
        <f>SUM(P11:P54)</f>
        <v>507</v>
      </c>
      <c r="Q55" s="48">
        <f>SUM((O55-((1935/352)*C4))/ABS((1935/352)*C4))</f>
        <v>-0.35207834880530836</v>
      </c>
      <c r="R55" s="50">
        <f>SUM(R10:R54)</f>
        <v>1935</v>
      </c>
    </row>
    <row r="56" spans="1:19" ht="16.5" thickTop="1" thickBot="1" x14ac:dyDescent="0.3">
      <c r="A56" s="3"/>
      <c r="B56" s="38"/>
      <c r="C56" s="51" t="s">
        <v>74</v>
      </c>
      <c r="D56" s="110">
        <f>SUM((D57-D58)/ABS(D58))</f>
        <v>0.35294117647058826</v>
      </c>
      <c r="E56" s="111">
        <f>SUM((E57-E58)/ABS(E58))</f>
        <v>-0.4375</v>
      </c>
      <c r="F56" s="111">
        <f t="shared" ref="F56:M56" si="7">SUM((F57-F58)/ABS(F58))</f>
        <v>0.44578313253012047</v>
      </c>
      <c r="G56" s="111">
        <f t="shared" si="7"/>
        <v>-0.31578947368421051</v>
      </c>
      <c r="H56" s="111">
        <f t="shared" si="7"/>
        <v>0.3392857142857143</v>
      </c>
      <c r="I56" s="111">
        <f t="shared" si="7"/>
        <v>0</v>
      </c>
      <c r="J56" s="111">
        <f t="shared" si="7"/>
        <v>-4.3478260869565216E-2</v>
      </c>
      <c r="K56" s="111">
        <f t="shared" si="7"/>
        <v>0.35483870967741937</v>
      </c>
      <c r="L56" s="111">
        <f t="shared" si="7"/>
        <v>-1.6949152542372881E-2</v>
      </c>
      <c r="M56" s="112">
        <f t="shared" si="7"/>
        <v>0.13806706114398423</v>
      </c>
      <c r="N56" s="55"/>
      <c r="O56" s="56"/>
      <c r="P56" s="57"/>
      <c r="Q56" s="118"/>
      <c r="R56" s="58"/>
    </row>
    <row r="57" spans="1:19" ht="15.75" thickTop="1" x14ac:dyDescent="0.25">
      <c r="A57" s="3"/>
      <c r="B57" s="38"/>
      <c r="C57" s="51" t="s">
        <v>81</v>
      </c>
      <c r="D57" s="59">
        <v>69</v>
      </c>
      <c r="E57" s="60">
        <v>9</v>
      </c>
      <c r="F57" s="60">
        <v>120</v>
      </c>
      <c r="G57" s="60">
        <v>13</v>
      </c>
      <c r="H57" s="60">
        <v>75</v>
      </c>
      <c r="I57" s="60">
        <v>169</v>
      </c>
      <c r="J57" s="60">
        <v>22</v>
      </c>
      <c r="K57" s="60">
        <v>42</v>
      </c>
      <c r="L57" s="60">
        <v>58</v>
      </c>
      <c r="M57" s="61">
        <f>SUM(D57:L57)</f>
        <v>577</v>
      </c>
      <c r="N57" s="62"/>
      <c r="O57" s="63"/>
      <c r="P57" s="64"/>
      <c r="Q57" s="119"/>
      <c r="R57" s="20"/>
    </row>
    <row r="58" spans="1:19" ht="15.75" thickBot="1" x14ac:dyDescent="0.3">
      <c r="A58" s="3"/>
      <c r="B58" s="38"/>
      <c r="C58" s="51" t="s">
        <v>75</v>
      </c>
      <c r="D58" s="65">
        <v>51</v>
      </c>
      <c r="E58" s="16">
        <v>16</v>
      </c>
      <c r="F58" s="16">
        <v>83</v>
      </c>
      <c r="G58" s="16">
        <v>19</v>
      </c>
      <c r="H58" s="16">
        <v>56</v>
      </c>
      <c r="I58" s="16">
        <v>169</v>
      </c>
      <c r="J58" s="16">
        <v>23</v>
      </c>
      <c r="K58" s="16">
        <v>31</v>
      </c>
      <c r="L58" s="16">
        <v>59</v>
      </c>
      <c r="M58" s="66">
        <f>SUM(D58:L58)</f>
        <v>507</v>
      </c>
      <c r="N58" s="67"/>
      <c r="O58" s="68"/>
      <c r="P58" s="9"/>
      <c r="Q58" s="113"/>
      <c r="R58" s="69"/>
    </row>
    <row r="59" spans="1:19" s="107" customFormat="1" ht="16.5" thickTop="1" thickBot="1" x14ac:dyDescent="0.3">
      <c r="A59" s="96"/>
      <c r="B59" s="97"/>
      <c r="C59" s="98" t="s">
        <v>126</v>
      </c>
      <c r="D59" s="99">
        <f>SUM((D57-((D60/352)*C4))/ABS((D60/352)*C4))</f>
        <v>-0.33366255144032919</v>
      </c>
      <c r="E59" s="100">
        <f>SUM(E57-((E60/352)*C4))/ABS((E60/352)*C4)</f>
        <v>-0.5654320987654321</v>
      </c>
      <c r="F59" s="101">
        <f>SUM(F57-((F60/352)*C4))/ABS((D60/352)*C4)</f>
        <v>0.15884773662551444</v>
      </c>
      <c r="G59" s="101">
        <f>SUM(G57-((G60/352)*C4))/ABS((G60/352)*C4)</f>
        <v>-0.68614540466392315</v>
      </c>
      <c r="H59" s="101">
        <f>SUM(H57-((H60/352)*C4))/ABS((H60/352)*C4)</f>
        <v>-0.27572016460905346</v>
      </c>
      <c r="I59" s="101">
        <f>SUM(I57-((I60/352)*C4))/ABS((I60/352)*C4)</f>
        <v>-0.41712718009014305</v>
      </c>
      <c r="J59" s="101">
        <f>SUM(J57-((J60/352)*C4))/ABS((D60/352)*C4)</f>
        <v>-0.18754458161865573</v>
      </c>
      <c r="K59" s="101">
        <f>SUM(K57-((K60/352)*C4))/ABS((D60/352)*C4)</f>
        <v>-0.19440329218107</v>
      </c>
      <c r="L59" s="100">
        <f>SUM(L57-((L60/352)*C4))/ABS((L60/352)*C4)</f>
        <v>-0.53324188385916782</v>
      </c>
      <c r="M59" s="102">
        <f>SUM(M57-((M60/352)*C4))/ABS((M60/352)*C4)</f>
        <v>-0.35207834880530836</v>
      </c>
      <c r="N59" s="103"/>
      <c r="O59" s="104"/>
      <c r="P59" s="105"/>
      <c r="Q59" s="113"/>
      <c r="R59" s="106"/>
    </row>
    <row r="60" spans="1:19" s="83" customFormat="1" ht="16.5" thickTop="1" thickBot="1" x14ac:dyDescent="0.3">
      <c r="A60" s="70"/>
      <c r="B60" s="71"/>
      <c r="C60" s="72" t="s">
        <v>76</v>
      </c>
      <c r="D60" s="73">
        <v>225</v>
      </c>
      <c r="E60" s="74">
        <v>45</v>
      </c>
      <c r="F60" s="75">
        <v>225</v>
      </c>
      <c r="G60" s="76">
        <v>90</v>
      </c>
      <c r="H60" s="75">
        <v>225</v>
      </c>
      <c r="I60" s="76">
        <v>630</v>
      </c>
      <c r="J60" s="75">
        <v>90</v>
      </c>
      <c r="K60" s="76">
        <v>135</v>
      </c>
      <c r="L60" s="77">
        <v>270</v>
      </c>
      <c r="M60" s="78">
        <f t="shared" ref="M60:M84" si="8">SUM(D60:L60)</f>
        <v>1935</v>
      </c>
      <c r="N60" s="79"/>
      <c r="O60" s="80"/>
      <c r="P60" s="81"/>
      <c r="Q60" s="120"/>
      <c r="R60" s="82"/>
      <c r="S60" s="83" t="s">
        <v>80</v>
      </c>
    </row>
    <row r="61" spans="1:19" ht="15.75" thickTop="1" x14ac:dyDescent="0.25">
      <c r="A61" s="3"/>
      <c r="B61" s="38"/>
      <c r="C61" s="29" t="s">
        <v>136</v>
      </c>
      <c r="D61" s="84">
        <v>82</v>
      </c>
      <c r="E61" s="85">
        <v>8</v>
      </c>
      <c r="F61" s="86">
        <v>146</v>
      </c>
      <c r="G61" s="87">
        <v>19</v>
      </c>
      <c r="H61" s="86">
        <v>94</v>
      </c>
      <c r="I61" s="87">
        <v>176</v>
      </c>
      <c r="J61" s="86">
        <v>32</v>
      </c>
      <c r="K61" s="87">
        <v>50</v>
      </c>
      <c r="L61" s="88">
        <v>71</v>
      </c>
      <c r="M61" s="64">
        <f t="shared" ref="M61" si="9">SUM(D61:L61)</f>
        <v>678</v>
      </c>
      <c r="N61" s="89"/>
      <c r="O61" s="89"/>
      <c r="P61" s="6"/>
      <c r="Q61" s="121"/>
      <c r="R61" s="29"/>
    </row>
    <row r="62" spans="1:19" x14ac:dyDescent="0.25">
      <c r="A62" s="3"/>
      <c r="B62" s="38"/>
      <c r="C62" s="29" t="s">
        <v>135</v>
      </c>
      <c r="D62" s="84">
        <v>74</v>
      </c>
      <c r="E62" s="85">
        <v>7</v>
      </c>
      <c r="F62" s="86">
        <v>151</v>
      </c>
      <c r="G62" s="87">
        <v>18</v>
      </c>
      <c r="H62" s="86">
        <v>96</v>
      </c>
      <c r="I62" s="87">
        <v>170</v>
      </c>
      <c r="J62" s="86">
        <v>28</v>
      </c>
      <c r="K62" s="87">
        <v>50</v>
      </c>
      <c r="L62" s="88">
        <v>71</v>
      </c>
      <c r="M62" s="64">
        <f t="shared" ref="M62" si="10">SUM(D62:L62)</f>
        <v>665</v>
      </c>
      <c r="N62" s="89"/>
      <c r="O62" s="89"/>
      <c r="P62" s="6"/>
      <c r="Q62" s="121"/>
      <c r="R62" s="29"/>
    </row>
    <row r="63" spans="1:19" x14ac:dyDescent="0.25">
      <c r="A63" s="3"/>
      <c r="B63" s="38"/>
      <c r="C63" s="29" t="s">
        <v>134</v>
      </c>
      <c r="D63" s="84">
        <v>72</v>
      </c>
      <c r="E63" s="85">
        <v>7</v>
      </c>
      <c r="F63" s="86">
        <v>144</v>
      </c>
      <c r="G63" s="87">
        <v>16</v>
      </c>
      <c r="H63" s="86">
        <v>95</v>
      </c>
      <c r="I63" s="87">
        <v>161</v>
      </c>
      <c r="J63" s="86">
        <v>32</v>
      </c>
      <c r="K63" s="87">
        <v>50</v>
      </c>
      <c r="L63" s="88">
        <v>65</v>
      </c>
      <c r="M63" s="64">
        <f t="shared" ref="M63:M67" si="11">SUM(D63:L63)</f>
        <v>642</v>
      </c>
      <c r="N63" s="89"/>
      <c r="O63" s="89"/>
      <c r="P63" s="6"/>
      <c r="Q63" s="121"/>
      <c r="R63" s="29"/>
    </row>
    <row r="64" spans="1:19" x14ac:dyDescent="0.25">
      <c r="A64" s="3"/>
      <c r="B64" s="38"/>
      <c r="C64" s="29" t="s">
        <v>133</v>
      </c>
      <c r="D64" s="84">
        <v>71</v>
      </c>
      <c r="E64" s="85">
        <v>7</v>
      </c>
      <c r="F64" s="86">
        <v>145</v>
      </c>
      <c r="G64" s="87">
        <v>16</v>
      </c>
      <c r="H64" s="86">
        <v>95</v>
      </c>
      <c r="I64" s="87">
        <v>160</v>
      </c>
      <c r="J64" s="86">
        <v>29</v>
      </c>
      <c r="K64" s="87">
        <v>47</v>
      </c>
      <c r="L64" s="88">
        <v>63</v>
      </c>
      <c r="M64" s="64">
        <f t="shared" si="11"/>
        <v>633</v>
      </c>
      <c r="N64" s="89"/>
      <c r="O64" s="89"/>
      <c r="P64" s="6"/>
      <c r="Q64" s="121"/>
      <c r="R64" s="29"/>
    </row>
    <row r="65" spans="1:19" x14ac:dyDescent="0.25">
      <c r="A65" s="3"/>
      <c r="B65" s="38"/>
      <c r="C65" s="29" t="s">
        <v>131</v>
      </c>
      <c r="D65" s="84">
        <v>67</v>
      </c>
      <c r="E65" s="85">
        <v>7</v>
      </c>
      <c r="F65" s="86">
        <v>136</v>
      </c>
      <c r="G65" s="87">
        <v>9</v>
      </c>
      <c r="H65" s="86">
        <v>90</v>
      </c>
      <c r="I65" s="87">
        <v>154</v>
      </c>
      <c r="J65" s="86">
        <v>25</v>
      </c>
      <c r="K65" s="87">
        <v>48</v>
      </c>
      <c r="L65" s="88">
        <v>69</v>
      </c>
      <c r="M65" s="64">
        <f t="shared" si="11"/>
        <v>605</v>
      </c>
      <c r="N65" s="89"/>
      <c r="O65" s="89"/>
      <c r="P65" s="6"/>
      <c r="Q65" s="121"/>
      <c r="R65" s="29"/>
    </row>
    <row r="66" spans="1:19" x14ac:dyDescent="0.25">
      <c r="A66" s="3"/>
      <c r="B66" s="38"/>
      <c r="C66" s="29" t="s">
        <v>130</v>
      </c>
      <c r="D66" s="84">
        <v>65</v>
      </c>
      <c r="E66" s="85">
        <v>6</v>
      </c>
      <c r="F66" s="86">
        <v>140</v>
      </c>
      <c r="G66" s="87">
        <v>9</v>
      </c>
      <c r="H66" s="86">
        <v>86</v>
      </c>
      <c r="I66" s="87">
        <v>145</v>
      </c>
      <c r="J66" s="86">
        <v>22</v>
      </c>
      <c r="K66" s="87">
        <v>43</v>
      </c>
      <c r="L66" s="88">
        <v>71</v>
      </c>
      <c r="M66" s="64">
        <f t="shared" si="11"/>
        <v>587</v>
      </c>
      <c r="N66" s="89"/>
      <c r="O66" s="89"/>
      <c r="P66" s="6"/>
      <c r="Q66" s="121"/>
      <c r="R66" s="29"/>
    </row>
    <row r="67" spans="1:19" x14ac:dyDescent="0.25">
      <c r="A67" s="3"/>
      <c r="B67" s="38"/>
      <c r="C67" s="29" t="s">
        <v>125</v>
      </c>
      <c r="D67" s="84">
        <v>62</v>
      </c>
      <c r="E67" s="85">
        <v>6</v>
      </c>
      <c r="F67" s="86">
        <v>129</v>
      </c>
      <c r="G67" s="87">
        <v>9</v>
      </c>
      <c r="H67" s="86">
        <v>66</v>
      </c>
      <c r="I67" s="87">
        <v>134</v>
      </c>
      <c r="J67" s="86">
        <v>18</v>
      </c>
      <c r="K67" s="87">
        <v>38</v>
      </c>
      <c r="L67" s="88">
        <v>60</v>
      </c>
      <c r="M67" s="64">
        <f t="shared" si="11"/>
        <v>522</v>
      </c>
      <c r="N67" s="89"/>
      <c r="O67" s="89"/>
      <c r="P67" s="6"/>
      <c r="Q67" s="121"/>
      <c r="R67" s="29"/>
    </row>
    <row r="68" spans="1:19" hidden="1" x14ac:dyDescent="0.25">
      <c r="A68" s="3"/>
      <c r="B68" s="38"/>
      <c r="C68" s="29" t="s">
        <v>123</v>
      </c>
      <c r="D68" s="84">
        <v>61</v>
      </c>
      <c r="E68" s="85">
        <v>6</v>
      </c>
      <c r="F68" s="86">
        <v>123</v>
      </c>
      <c r="G68" s="87">
        <v>9</v>
      </c>
      <c r="H68" s="86">
        <v>64</v>
      </c>
      <c r="I68" s="87">
        <v>131</v>
      </c>
      <c r="J68" s="86">
        <v>18</v>
      </c>
      <c r="K68" s="87">
        <v>38</v>
      </c>
      <c r="L68" s="88">
        <v>60</v>
      </c>
      <c r="M68" s="64">
        <f t="shared" si="8"/>
        <v>510</v>
      </c>
      <c r="N68" s="89"/>
      <c r="O68" s="89"/>
      <c r="P68" s="6"/>
      <c r="Q68" s="121"/>
      <c r="R68" s="29"/>
    </row>
    <row r="69" spans="1:19" hidden="1" x14ac:dyDescent="0.25">
      <c r="A69" s="3"/>
      <c r="B69" s="38"/>
      <c r="C69" s="29" t="s">
        <v>119</v>
      </c>
      <c r="D69" s="84">
        <v>59</v>
      </c>
      <c r="E69" s="85">
        <v>5</v>
      </c>
      <c r="F69" s="86">
        <v>111</v>
      </c>
      <c r="G69" s="87">
        <v>8</v>
      </c>
      <c r="H69" s="86">
        <v>57</v>
      </c>
      <c r="I69" s="87">
        <v>123</v>
      </c>
      <c r="J69" s="86">
        <v>18</v>
      </c>
      <c r="K69" s="87">
        <v>36</v>
      </c>
      <c r="L69" s="88">
        <v>64</v>
      </c>
      <c r="M69" s="64">
        <f t="shared" si="8"/>
        <v>481</v>
      </c>
      <c r="N69" s="89"/>
      <c r="O69" s="89"/>
      <c r="P69" s="6"/>
      <c r="Q69" s="121"/>
      <c r="R69" s="29"/>
    </row>
    <row r="70" spans="1:19" x14ac:dyDescent="0.25">
      <c r="A70" s="3"/>
      <c r="B70" s="38"/>
      <c r="C70" s="29" t="s">
        <v>117</v>
      </c>
      <c r="D70" s="84">
        <v>57</v>
      </c>
      <c r="E70" s="85">
        <v>4</v>
      </c>
      <c r="F70" s="86">
        <v>110</v>
      </c>
      <c r="G70" s="87">
        <v>8</v>
      </c>
      <c r="H70" s="86">
        <v>55</v>
      </c>
      <c r="I70" s="87">
        <v>112</v>
      </c>
      <c r="J70" s="86">
        <v>16</v>
      </c>
      <c r="K70" s="87">
        <v>35</v>
      </c>
      <c r="L70" s="88">
        <v>46</v>
      </c>
      <c r="M70" s="64">
        <f t="shared" si="8"/>
        <v>443</v>
      </c>
      <c r="N70" s="89"/>
      <c r="O70" s="89"/>
      <c r="P70" s="6"/>
      <c r="Q70" s="121"/>
      <c r="R70" s="29"/>
    </row>
    <row r="71" spans="1:19" x14ac:dyDescent="0.25">
      <c r="A71" s="3"/>
      <c r="B71" s="38"/>
      <c r="C71" s="29" t="s">
        <v>106</v>
      </c>
      <c r="D71" s="84">
        <v>56</v>
      </c>
      <c r="E71" s="85">
        <v>4</v>
      </c>
      <c r="F71" s="86">
        <v>110</v>
      </c>
      <c r="G71" s="87">
        <v>8</v>
      </c>
      <c r="H71" s="86">
        <v>54</v>
      </c>
      <c r="I71" s="87">
        <v>108</v>
      </c>
      <c r="J71" s="86">
        <v>16</v>
      </c>
      <c r="K71" s="87">
        <v>37</v>
      </c>
      <c r="L71" s="88">
        <v>47</v>
      </c>
      <c r="M71" s="64">
        <f t="shared" si="8"/>
        <v>440</v>
      </c>
      <c r="N71" s="89"/>
      <c r="O71" s="89"/>
      <c r="P71" s="6"/>
      <c r="Q71" s="121"/>
      <c r="R71" s="29"/>
      <c r="S71" t="s">
        <v>80</v>
      </c>
    </row>
    <row r="72" spans="1:19" hidden="1" x14ac:dyDescent="0.25">
      <c r="A72" s="3"/>
      <c r="B72" s="38"/>
      <c r="C72" s="29" t="s">
        <v>107</v>
      </c>
      <c r="D72" s="84">
        <v>50</v>
      </c>
      <c r="E72" s="85">
        <v>4</v>
      </c>
      <c r="F72" s="86">
        <v>108</v>
      </c>
      <c r="G72" s="87">
        <v>8</v>
      </c>
      <c r="H72" s="86">
        <v>55</v>
      </c>
      <c r="I72" s="87">
        <v>97</v>
      </c>
      <c r="J72" s="86">
        <v>17</v>
      </c>
      <c r="K72" s="87">
        <v>37</v>
      </c>
      <c r="L72" s="88">
        <v>40</v>
      </c>
      <c r="M72" s="64">
        <f t="shared" si="8"/>
        <v>416</v>
      </c>
      <c r="N72" s="89"/>
      <c r="O72" s="89"/>
      <c r="P72" s="6"/>
      <c r="Q72" s="121"/>
      <c r="R72" s="29"/>
    </row>
    <row r="73" spans="1:19" hidden="1" x14ac:dyDescent="0.25">
      <c r="A73" s="3"/>
      <c r="B73" s="38"/>
      <c r="C73" s="29" t="s">
        <v>108</v>
      </c>
      <c r="D73" s="84">
        <v>43</v>
      </c>
      <c r="E73" s="85">
        <v>4</v>
      </c>
      <c r="F73" s="86">
        <v>108</v>
      </c>
      <c r="G73" s="87">
        <v>6</v>
      </c>
      <c r="H73" s="86">
        <v>48</v>
      </c>
      <c r="I73" s="87">
        <v>80</v>
      </c>
      <c r="J73" s="86">
        <v>17</v>
      </c>
      <c r="K73" s="87">
        <v>31</v>
      </c>
      <c r="L73" s="88">
        <v>32</v>
      </c>
      <c r="M73" s="64">
        <f t="shared" si="8"/>
        <v>369</v>
      </c>
      <c r="N73" s="89"/>
      <c r="O73" s="89"/>
      <c r="P73" s="6"/>
      <c r="Q73" s="121"/>
      <c r="R73" s="29"/>
    </row>
    <row r="74" spans="1:19" x14ac:dyDescent="0.25">
      <c r="A74" s="3"/>
      <c r="B74" s="38"/>
      <c r="C74" s="29" t="s">
        <v>109</v>
      </c>
      <c r="D74" s="84">
        <v>34</v>
      </c>
      <c r="E74" s="85">
        <v>4</v>
      </c>
      <c r="F74" s="86">
        <v>109</v>
      </c>
      <c r="G74" s="87">
        <v>8</v>
      </c>
      <c r="H74" s="86">
        <v>48</v>
      </c>
      <c r="I74" s="87">
        <v>69</v>
      </c>
      <c r="J74" s="86">
        <v>17</v>
      </c>
      <c r="K74" s="87">
        <v>28</v>
      </c>
      <c r="L74" s="88">
        <v>25</v>
      </c>
      <c r="M74" s="64">
        <f t="shared" si="8"/>
        <v>342</v>
      </c>
      <c r="N74" s="89"/>
      <c r="O74" s="89"/>
      <c r="P74" s="6"/>
      <c r="Q74" s="121"/>
      <c r="R74" s="29"/>
    </row>
    <row r="75" spans="1:19" x14ac:dyDescent="0.25">
      <c r="A75" s="3"/>
      <c r="B75" s="38"/>
      <c r="C75" s="29" t="s">
        <v>110</v>
      </c>
      <c r="D75" s="84">
        <v>31</v>
      </c>
      <c r="E75" s="85">
        <v>4</v>
      </c>
      <c r="F75" s="86">
        <v>108</v>
      </c>
      <c r="G75" s="87">
        <v>4</v>
      </c>
      <c r="H75" s="86">
        <v>48</v>
      </c>
      <c r="I75" s="87">
        <v>63</v>
      </c>
      <c r="J75" s="86">
        <v>15</v>
      </c>
      <c r="K75" s="87">
        <v>27</v>
      </c>
      <c r="L75" s="88">
        <v>23</v>
      </c>
      <c r="M75" s="64">
        <f t="shared" si="8"/>
        <v>323</v>
      </c>
      <c r="N75" s="89"/>
      <c r="O75" s="89"/>
      <c r="P75" s="6"/>
      <c r="Q75" s="121"/>
      <c r="R75" s="29"/>
    </row>
    <row r="76" spans="1:19" x14ac:dyDescent="0.25">
      <c r="A76" s="3"/>
      <c r="B76" s="38"/>
      <c r="C76" s="29" t="s">
        <v>111</v>
      </c>
      <c r="D76" s="84">
        <v>28</v>
      </c>
      <c r="E76" s="85">
        <v>4</v>
      </c>
      <c r="F76" s="86">
        <v>91</v>
      </c>
      <c r="G76" s="87">
        <v>3</v>
      </c>
      <c r="H76" s="86">
        <v>51</v>
      </c>
      <c r="I76" s="87">
        <v>55</v>
      </c>
      <c r="J76" s="86">
        <v>14</v>
      </c>
      <c r="K76" s="87">
        <v>27</v>
      </c>
      <c r="L76" s="88">
        <v>22</v>
      </c>
      <c r="M76" s="64">
        <f t="shared" si="8"/>
        <v>295</v>
      </c>
      <c r="N76" s="89"/>
      <c r="O76" s="89"/>
      <c r="P76" s="6"/>
      <c r="Q76" s="121"/>
      <c r="R76" s="29"/>
    </row>
    <row r="77" spans="1:19" x14ac:dyDescent="0.25">
      <c r="A77" s="3"/>
      <c r="B77" s="38"/>
      <c r="C77" s="29" t="s">
        <v>112</v>
      </c>
      <c r="D77" s="84">
        <v>26</v>
      </c>
      <c r="E77" s="85">
        <v>4</v>
      </c>
      <c r="F77" s="86">
        <v>89</v>
      </c>
      <c r="G77" s="87">
        <v>4</v>
      </c>
      <c r="H77" s="86">
        <v>51</v>
      </c>
      <c r="I77" s="87">
        <v>51</v>
      </c>
      <c r="J77" s="86">
        <v>12</v>
      </c>
      <c r="K77" s="87">
        <v>26</v>
      </c>
      <c r="L77" s="88">
        <v>20</v>
      </c>
      <c r="M77" s="64">
        <f t="shared" si="8"/>
        <v>283</v>
      </c>
      <c r="N77" s="89"/>
      <c r="O77" s="89"/>
      <c r="P77" s="6"/>
      <c r="Q77" s="121"/>
      <c r="R77" s="29"/>
    </row>
    <row r="78" spans="1:19" x14ac:dyDescent="0.25">
      <c r="A78" s="3"/>
      <c r="B78" s="38"/>
      <c r="C78" s="29" t="s">
        <v>114</v>
      </c>
      <c r="D78" s="84">
        <v>25</v>
      </c>
      <c r="E78" s="85">
        <v>3</v>
      </c>
      <c r="F78" s="86">
        <v>78</v>
      </c>
      <c r="G78" s="87">
        <v>3</v>
      </c>
      <c r="H78" s="86">
        <v>44</v>
      </c>
      <c r="I78" s="87">
        <v>41</v>
      </c>
      <c r="J78" s="86">
        <v>12</v>
      </c>
      <c r="K78" s="87">
        <v>22</v>
      </c>
      <c r="L78" s="88">
        <v>16</v>
      </c>
      <c r="M78" s="64">
        <f t="shared" si="8"/>
        <v>244</v>
      </c>
      <c r="N78" s="89"/>
      <c r="O78" s="89"/>
      <c r="P78" s="6"/>
      <c r="Q78" s="121"/>
      <c r="R78" s="29"/>
    </row>
    <row r="79" spans="1:19" x14ac:dyDescent="0.25">
      <c r="A79" s="3"/>
      <c r="B79" s="38"/>
      <c r="C79" s="29" t="s">
        <v>113</v>
      </c>
      <c r="D79" s="84">
        <v>21</v>
      </c>
      <c r="E79" s="85">
        <v>3</v>
      </c>
      <c r="F79" s="86">
        <v>66</v>
      </c>
      <c r="G79" s="87">
        <v>3</v>
      </c>
      <c r="H79" s="86">
        <v>43</v>
      </c>
      <c r="I79" s="87">
        <v>31</v>
      </c>
      <c r="J79" s="86">
        <v>11</v>
      </c>
      <c r="K79" s="87">
        <v>22</v>
      </c>
      <c r="L79" s="88">
        <v>16</v>
      </c>
      <c r="M79" s="64">
        <f t="shared" si="8"/>
        <v>216</v>
      </c>
      <c r="N79" s="89"/>
      <c r="O79" s="89"/>
      <c r="P79" s="6"/>
      <c r="Q79" s="121"/>
      <c r="R79" s="29"/>
    </row>
    <row r="80" spans="1:19" x14ac:dyDescent="0.25">
      <c r="A80" s="3"/>
      <c r="B80" s="38"/>
      <c r="C80" s="29" t="s">
        <v>116</v>
      </c>
      <c r="D80" s="84">
        <v>16</v>
      </c>
      <c r="E80" s="85">
        <v>3</v>
      </c>
      <c r="F80" s="86">
        <v>49</v>
      </c>
      <c r="G80" s="87">
        <v>3</v>
      </c>
      <c r="H80" s="86">
        <v>25</v>
      </c>
      <c r="I80" s="87">
        <v>22</v>
      </c>
      <c r="J80" s="86">
        <v>11</v>
      </c>
      <c r="K80" s="87">
        <v>20</v>
      </c>
      <c r="L80" s="88">
        <v>12</v>
      </c>
      <c r="M80" s="64">
        <f t="shared" si="8"/>
        <v>161</v>
      </c>
      <c r="N80" s="89"/>
      <c r="O80" s="89"/>
      <c r="P80" s="6"/>
      <c r="Q80" s="121"/>
      <c r="R80" s="29"/>
    </row>
    <row r="81" spans="1:18" x14ac:dyDescent="0.25">
      <c r="A81" s="3"/>
      <c r="B81" s="38"/>
      <c r="C81" s="29" t="s">
        <v>115</v>
      </c>
      <c r="D81" s="84">
        <v>11</v>
      </c>
      <c r="E81" s="85">
        <v>3</v>
      </c>
      <c r="F81" s="86">
        <v>37</v>
      </c>
      <c r="G81" s="87">
        <v>3</v>
      </c>
      <c r="H81" s="86">
        <v>14</v>
      </c>
      <c r="I81" s="87">
        <v>10</v>
      </c>
      <c r="J81" s="86">
        <v>9</v>
      </c>
      <c r="K81" s="87">
        <v>10</v>
      </c>
      <c r="L81" s="88">
        <v>6</v>
      </c>
      <c r="M81" s="64">
        <f t="shared" si="8"/>
        <v>103</v>
      </c>
      <c r="N81" s="89"/>
      <c r="O81" s="89"/>
      <c r="P81" s="6"/>
      <c r="Q81" s="121"/>
      <c r="R81" s="29"/>
    </row>
    <row r="82" spans="1:18" x14ac:dyDescent="0.25">
      <c r="A82" s="3"/>
      <c r="B82" s="38"/>
      <c r="C82" s="29"/>
      <c r="D82" s="84"/>
      <c r="E82" s="85"/>
      <c r="F82" s="86"/>
      <c r="G82" s="87"/>
      <c r="H82" s="86"/>
      <c r="I82" s="87"/>
      <c r="J82" s="86"/>
      <c r="K82" s="87"/>
      <c r="L82" s="88"/>
      <c r="M82" s="64"/>
      <c r="N82" s="89"/>
      <c r="O82" s="89"/>
      <c r="P82" s="6"/>
      <c r="Q82" s="121"/>
      <c r="R82" s="29"/>
    </row>
    <row r="83" spans="1:18" hidden="1" x14ac:dyDescent="0.25">
      <c r="A83" s="3"/>
      <c r="B83" s="38"/>
      <c r="C83" s="29" t="s">
        <v>77</v>
      </c>
      <c r="D83" s="84">
        <v>121</v>
      </c>
      <c r="E83" s="85">
        <v>19</v>
      </c>
      <c r="F83" s="86">
        <v>197</v>
      </c>
      <c r="G83" s="87">
        <v>53</v>
      </c>
      <c r="H83" s="86">
        <v>126</v>
      </c>
      <c r="I83" s="87">
        <v>326</v>
      </c>
      <c r="J83" s="86">
        <v>42</v>
      </c>
      <c r="K83" s="87">
        <v>62</v>
      </c>
      <c r="L83" s="88">
        <v>132</v>
      </c>
      <c r="M83" s="64">
        <f t="shared" si="8"/>
        <v>1078</v>
      </c>
      <c r="N83" s="89"/>
      <c r="O83" s="89"/>
      <c r="P83" s="6"/>
      <c r="Q83" s="121"/>
      <c r="R83" s="29"/>
    </row>
    <row r="84" spans="1:18" hidden="1" x14ac:dyDescent="0.25">
      <c r="A84" s="3"/>
      <c r="B84" s="38"/>
      <c r="C84" s="29" t="s">
        <v>78</v>
      </c>
      <c r="D84" s="84">
        <v>121</v>
      </c>
      <c r="E84" s="85">
        <v>19</v>
      </c>
      <c r="F84" s="86">
        <v>197</v>
      </c>
      <c r="G84" s="87">
        <v>54</v>
      </c>
      <c r="H84" s="86">
        <v>128</v>
      </c>
      <c r="I84" s="87">
        <v>321</v>
      </c>
      <c r="J84" s="86">
        <v>43</v>
      </c>
      <c r="K84" s="87">
        <v>65</v>
      </c>
      <c r="L84" s="88">
        <v>130</v>
      </c>
      <c r="M84" s="64">
        <f t="shared" si="8"/>
        <v>1078</v>
      </c>
      <c r="N84" s="89"/>
      <c r="O84" s="89"/>
      <c r="P84" s="6"/>
      <c r="Q84" s="121"/>
      <c r="R84" s="29"/>
    </row>
    <row r="85" spans="1:18" x14ac:dyDescent="0.25">
      <c r="B85" s="90" t="s">
        <v>79</v>
      </c>
    </row>
    <row r="87" spans="1:18" x14ac:dyDescent="0.25">
      <c r="G87" t="s">
        <v>80</v>
      </c>
    </row>
  </sheetData>
  <mergeCells count="1">
    <mergeCell ref="B2:C2"/>
  </mergeCells>
  <pageMargins left="0.25" right="0.25" top="0.75" bottom="0.75" header="0.3" footer="0.3"/>
  <pageSetup scale="4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4"/>
  <sheetViews>
    <sheetView workbookViewId="0">
      <pane xSplit="3" ySplit="9" topLeftCell="D13" activePane="bottomRight" state="frozen"/>
      <selection pane="topRight" activeCell="D1" sqref="D1"/>
      <selection pane="bottomLeft" activeCell="A8" sqref="A8"/>
      <selection pane="bottomRight" activeCell="C5" sqref="C5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6" width="12.7109375" customWidth="1"/>
    <col min="17" max="17" width="12.7109375" style="107" customWidth="1"/>
    <col min="18" max="18" width="12.7109375" customWidth="1"/>
  </cols>
  <sheetData>
    <row r="1" spans="1:18" x14ac:dyDescent="0.25">
      <c r="A1" s="94"/>
      <c r="B1" s="1" t="s">
        <v>0</v>
      </c>
    </row>
    <row r="2" spans="1:18" ht="31.5" customHeight="1" x14ac:dyDescent="0.25">
      <c r="B2" s="149" t="s">
        <v>127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14"/>
    </row>
    <row r="3" spans="1:18" x14ac:dyDescent="0.25">
      <c r="B3" s="127" t="s">
        <v>128</v>
      </c>
      <c r="C3" s="122">
        <v>42158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14"/>
    </row>
    <row r="4" spans="1:18" hidden="1" x14ac:dyDescent="0.25">
      <c r="B4" s="127"/>
      <c r="C4" s="95">
        <f>C3-DATE(YEAR(C3),1,0)</f>
        <v>154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14"/>
    </row>
    <row r="5" spans="1:18" x14ac:dyDescent="0.25">
      <c r="B5" s="127"/>
      <c r="C5" s="9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14"/>
    </row>
    <row r="6" spans="1:18" x14ac:dyDescent="0.25">
      <c r="B6" s="127"/>
      <c r="C6" s="128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114"/>
    </row>
    <row r="7" spans="1:18" x14ac:dyDescent="0.25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14"/>
    </row>
    <row r="8" spans="1:18" x14ac:dyDescent="0.25">
      <c r="A8" s="3"/>
      <c r="B8" s="3"/>
      <c r="C8" s="3" t="s">
        <v>1</v>
      </c>
      <c r="D8" s="4" t="s">
        <v>2</v>
      </c>
      <c r="E8" s="5" t="s">
        <v>3</v>
      </c>
      <c r="F8" s="4" t="s">
        <v>2</v>
      </c>
      <c r="G8" s="5" t="s">
        <v>4</v>
      </c>
      <c r="H8" s="4" t="s">
        <v>2</v>
      </c>
      <c r="I8" s="5" t="s">
        <v>5</v>
      </c>
      <c r="J8" s="4" t="s">
        <v>4</v>
      </c>
      <c r="K8" s="5" t="s">
        <v>6</v>
      </c>
      <c r="L8" s="4" t="s">
        <v>7</v>
      </c>
      <c r="M8" s="6" t="s">
        <v>8</v>
      </c>
      <c r="N8" s="7"/>
      <c r="O8" s="8">
        <v>2015</v>
      </c>
      <c r="P8" s="8">
        <v>2014</v>
      </c>
      <c r="Q8" s="115"/>
      <c r="R8" s="9" t="s">
        <v>9</v>
      </c>
    </row>
    <row r="9" spans="1:18" ht="30.75" customHeight="1" thickBot="1" x14ac:dyDescent="0.3">
      <c r="A9" s="10"/>
      <c r="B9" s="10" t="s">
        <v>10</v>
      </c>
      <c r="C9" s="10" t="s">
        <v>11</v>
      </c>
      <c r="D9" s="11" t="s">
        <v>12</v>
      </c>
      <c r="E9" s="12" t="s">
        <v>13</v>
      </c>
      <c r="F9" s="11" t="s">
        <v>14</v>
      </c>
      <c r="G9" s="13" t="s">
        <v>15</v>
      </c>
      <c r="H9" s="11" t="s">
        <v>16</v>
      </c>
      <c r="I9" s="12" t="s">
        <v>17</v>
      </c>
      <c r="J9" s="11" t="s">
        <v>18</v>
      </c>
      <c r="K9" s="12" t="s">
        <v>19</v>
      </c>
      <c r="L9" s="11" t="s">
        <v>20</v>
      </c>
      <c r="M9" s="14" t="s">
        <v>21</v>
      </c>
      <c r="N9" s="15" t="s">
        <v>22</v>
      </c>
      <c r="O9" s="16" t="s">
        <v>23</v>
      </c>
      <c r="P9" s="16" t="s">
        <v>23</v>
      </c>
      <c r="Q9" s="116" t="s">
        <v>126</v>
      </c>
      <c r="R9" s="17" t="s">
        <v>24</v>
      </c>
    </row>
    <row r="10" spans="1:18" ht="15.75" thickTop="1" x14ac:dyDescent="0.25">
      <c r="A10" s="3">
        <v>1</v>
      </c>
      <c r="B10" s="19" t="s">
        <v>25</v>
      </c>
      <c r="C10" s="29" t="s">
        <v>27</v>
      </c>
      <c r="D10" s="30">
        <v>2</v>
      </c>
      <c r="E10" s="31"/>
      <c r="F10" s="32">
        <v>4</v>
      </c>
      <c r="G10" s="31">
        <v>2</v>
      </c>
      <c r="H10" s="32">
        <v>4</v>
      </c>
      <c r="I10" s="31">
        <v>3</v>
      </c>
      <c r="J10" s="32"/>
      <c r="K10" s="31">
        <v>4</v>
      </c>
      <c r="L10" s="33">
        <v>3</v>
      </c>
      <c r="M10" s="34">
        <f t="shared" ref="M10:M22" si="0">SUM(D10:L10)</f>
        <v>22</v>
      </c>
      <c r="N10" s="26">
        <f t="shared" ref="N10:N19" si="1">SUM(O10-P10)/ABS(P10)</f>
        <v>-0.25</v>
      </c>
      <c r="O10" s="36">
        <v>21</v>
      </c>
      <c r="P10" s="36">
        <v>28</v>
      </c>
      <c r="Q10" s="117">
        <f>SUM(O10-((43/352)*C4))/ABS((43/352)*C4)</f>
        <v>0.11627906976744186</v>
      </c>
      <c r="R10" s="37">
        <v>43</v>
      </c>
    </row>
    <row r="11" spans="1:18" x14ac:dyDescent="0.25">
      <c r="A11" s="18">
        <v>2</v>
      </c>
      <c r="B11" s="38" t="s">
        <v>25</v>
      </c>
      <c r="C11" s="29" t="s">
        <v>28</v>
      </c>
      <c r="D11" s="30">
        <v>1</v>
      </c>
      <c r="E11" s="31"/>
      <c r="F11" s="32"/>
      <c r="G11" s="31">
        <v>1</v>
      </c>
      <c r="H11" s="32"/>
      <c r="I11" s="31">
        <v>2</v>
      </c>
      <c r="J11" s="32"/>
      <c r="K11" s="31">
        <v>2</v>
      </c>
      <c r="L11" s="33"/>
      <c r="M11" s="34">
        <f t="shared" si="0"/>
        <v>6</v>
      </c>
      <c r="N11" s="35">
        <f t="shared" si="1"/>
        <v>-0.53846153846153844</v>
      </c>
      <c r="O11" s="36">
        <v>6</v>
      </c>
      <c r="P11" s="36">
        <v>13</v>
      </c>
      <c r="Q11" s="117">
        <f>SUM((O11-((43/352)*C4))/ABS((43/352)*C4))</f>
        <v>-0.68106312292358806</v>
      </c>
      <c r="R11" s="37">
        <v>43</v>
      </c>
    </row>
    <row r="12" spans="1:18" x14ac:dyDescent="0.25">
      <c r="A12" s="3">
        <v>3</v>
      </c>
      <c r="B12" s="38" t="s">
        <v>30</v>
      </c>
      <c r="C12" s="29" t="s">
        <v>31</v>
      </c>
      <c r="D12" s="30">
        <v>2</v>
      </c>
      <c r="E12" s="31"/>
      <c r="F12" s="32">
        <v>5</v>
      </c>
      <c r="G12" s="31"/>
      <c r="H12" s="32">
        <v>6</v>
      </c>
      <c r="I12" s="31">
        <v>8</v>
      </c>
      <c r="J12" s="32">
        <v>2</v>
      </c>
      <c r="K12" s="31">
        <v>1</v>
      </c>
      <c r="L12" s="33">
        <v>4</v>
      </c>
      <c r="M12" s="34">
        <f t="shared" si="0"/>
        <v>28</v>
      </c>
      <c r="N12" s="35">
        <f t="shared" si="1"/>
        <v>0.15789473684210525</v>
      </c>
      <c r="O12" s="36">
        <v>22</v>
      </c>
      <c r="P12" s="36">
        <v>19</v>
      </c>
      <c r="Q12" s="117">
        <f>SUM((O12-((43/352)*C4))/ABS((43/352)*C4))</f>
        <v>0.16943521594684385</v>
      </c>
      <c r="R12" s="37">
        <v>43</v>
      </c>
    </row>
    <row r="13" spans="1:18" x14ac:dyDescent="0.25">
      <c r="A13" s="18">
        <v>4</v>
      </c>
      <c r="B13" s="38" t="s">
        <v>30</v>
      </c>
      <c r="C13" s="29" t="s">
        <v>32</v>
      </c>
      <c r="D13" s="30">
        <v>1</v>
      </c>
      <c r="E13" s="31"/>
      <c r="F13" s="32">
        <v>7</v>
      </c>
      <c r="G13" s="31">
        <v>1</v>
      </c>
      <c r="H13" s="32">
        <v>1</v>
      </c>
      <c r="I13" s="31">
        <v>3</v>
      </c>
      <c r="J13" s="32">
        <v>1</v>
      </c>
      <c r="K13" s="31"/>
      <c r="L13" s="33">
        <v>2</v>
      </c>
      <c r="M13" s="34">
        <f t="shared" si="0"/>
        <v>16</v>
      </c>
      <c r="N13" s="35">
        <f t="shared" si="1"/>
        <v>0.44444444444444442</v>
      </c>
      <c r="O13" s="36">
        <v>13</v>
      </c>
      <c r="P13" s="36">
        <v>9</v>
      </c>
      <c r="Q13" s="117">
        <f>SUM((O13-((43/352)*C4))/ABS((43/352)*C4))</f>
        <v>-0.30897009966777411</v>
      </c>
      <c r="R13" s="37">
        <v>43</v>
      </c>
    </row>
    <row r="14" spans="1:18" x14ac:dyDescent="0.25">
      <c r="A14" s="3">
        <v>5</v>
      </c>
      <c r="B14" s="38" t="s">
        <v>30</v>
      </c>
      <c r="C14" s="29" t="s">
        <v>33</v>
      </c>
      <c r="D14" s="30">
        <v>1</v>
      </c>
      <c r="E14" s="31"/>
      <c r="F14" s="32"/>
      <c r="G14" s="31"/>
      <c r="H14" s="32"/>
      <c r="I14" s="31">
        <v>2</v>
      </c>
      <c r="J14" s="32"/>
      <c r="K14" s="31">
        <v>1</v>
      </c>
      <c r="L14" s="33">
        <v>2</v>
      </c>
      <c r="M14" s="34">
        <f t="shared" si="0"/>
        <v>6</v>
      </c>
      <c r="N14" s="35">
        <f t="shared" si="1"/>
        <v>-0.5</v>
      </c>
      <c r="O14" s="36">
        <v>5</v>
      </c>
      <c r="P14" s="36">
        <v>10</v>
      </c>
      <c r="Q14" s="117">
        <f>SUM((O14-((43/352)*C4))/ABS((43/352)*C4))</f>
        <v>-0.73421926910299007</v>
      </c>
      <c r="R14" s="37">
        <v>43</v>
      </c>
    </row>
    <row r="15" spans="1:18" x14ac:dyDescent="0.25">
      <c r="A15" s="18">
        <v>6</v>
      </c>
      <c r="B15" s="38" t="s">
        <v>30</v>
      </c>
      <c r="C15" s="29" t="s">
        <v>34</v>
      </c>
      <c r="D15" s="30">
        <v>2</v>
      </c>
      <c r="E15" s="31"/>
      <c r="F15" s="32">
        <v>5</v>
      </c>
      <c r="G15" s="31"/>
      <c r="H15" s="32">
        <v>2</v>
      </c>
      <c r="I15" s="31">
        <v>1</v>
      </c>
      <c r="J15" s="32"/>
      <c r="K15" s="31"/>
      <c r="L15" s="33"/>
      <c r="M15" s="34">
        <f t="shared" si="0"/>
        <v>10</v>
      </c>
      <c r="N15" s="35">
        <f t="shared" si="1"/>
        <v>-0.16666666666666666</v>
      </c>
      <c r="O15" s="36">
        <v>10</v>
      </c>
      <c r="P15" s="36">
        <v>12</v>
      </c>
      <c r="Q15" s="117">
        <f>SUM(O15-((43/352)*C4))/ABS((43/352)*C4)</f>
        <v>-0.46843853820598008</v>
      </c>
      <c r="R15" s="37">
        <v>43</v>
      </c>
    </row>
    <row r="16" spans="1:18" x14ac:dyDescent="0.25">
      <c r="A16" s="3">
        <v>7</v>
      </c>
      <c r="B16" s="38" t="s">
        <v>30</v>
      </c>
      <c r="C16" s="29" t="s">
        <v>29</v>
      </c>
      <c r="D16" s="30">
        <v>1</v>
      </c>
      <c r="E16" s="31">
        <v>1</v>
      </c>
      <c r="F16" s="32"/>
      <c r="G16" s="31"/>
      <c r="H16" s="32"/>
      <c r="I16" s="31">
        <v>5</v>
      </c>
      <c r="J16" s="32"/>
      <c r="K16" s="31">
        <v>2</v>
      </c>
      <c r="L16" s="33">
        <v>1</v>
      </c>
      <c r="M16" s="34">
        <f t="shared" si="0"/>
        <v>10</v>
      </c>
      <c r="N16" s="35">
        <f t="shared" si="1"/>
        <v>0</v>
      </c>
      <c r="O16" s="36">
        <v>10</v>
      </c>
      <c r="P16" s="36">
        <v>10</v>
      </c>
      <c r="Q16" s="117">
        <f>SUM((O16-((43/352)*C4))/ABS((43/352)*C4))</f>
        <v>-0.46843853820598008</v>
      </c>
      <c r="R16" s="37">
        <v>43</v>
      </c>
    </row>
    <row r="17" spans="1:18" x14ac:dyDescent="0.25">
      <c r="A17" s="18">
        <v>8</v>
      </c>
      <c r="B17" s="38" t="s">
        <v>30</v>
      </c>
      <c r="C17" s="29" t="s">
        <v>36</v>
      </c>
      <c r="D17" s="30">
        <v>3</v>
      </c>
      <c r="E17" s="31">
        <v>1</v>
      </c>
      <c r="F17" s="32">
        <v>5</v>
      </c>
      <c r="G17" s="31"/>
      <c r="H17" s="32">
        <v>3</v>
      </c>
      <c r="I17" s="31">
        <v>2</v>
      </c>
      <c r="J17" s="32">
        <v>1</v>
      </c>
      <c r="K17" s="31">
        <v>2</v>
      </c>
      <c r="L17" s="33"/>
      <c r="M17" s="34">
        <f t="shared" si="0"/>
        <v>17</v>
      </c>
      <c r="N17" s="35">
        <f t="shared" si="1"/>
        <v>0.13333333333333333</v>
      </c>
      <c r="O17" s="36">
        <v>17</v>
      </c>
      <c r="P17" s="36">
        <v>15</v>
      </c>
      <c r="Q17" s="117">
        <f>SUM((O17-((43/352)*C4))/ABS((43/352)*C4))</f>
        <v>-9.634551495016612E-2</v>
      </c>
      <c r="R17" s="37">
        <v>43</v>
      </c>
    </row>
    <row r="18" spans="1:18" x14ac:dyDescent="0.25">
      <c r="A18" s="3">
        <v>9</v>
      </c>
      <c r="B18" s="38" t="s">
        <v>30</v>
      </c>
      <c r="C18" s="29" t="s">
        <v>71</v>
      </c>
      <c r="D18" s="30"/>
      <c r="E18" s="31"/>
      <c r="F18" s="32">
        <v>4</v>
      </c>
      <c r="G18" s="31"/>
      <c r="H18" s="32"/>
      <c r="I18" s="31"/>
      <c r="J18" s="32"/>
      <c r="K18" s="31"/>
      <c r="L18" s="33"/>
      <c r="M18" s="34">
        <f t="shared" si="0"/>
        <v>4</v>
      </c>
      <c r="N18" s="35">
        <f t="shared" si="1"/>
        <v>-0.6</v>
      </c>
      <c r="O18" s="36">
        <v>4</v>
      </c>
      <c r="P18" s="36">
        <v>10</v>
      </c>
      <c r="Q18" s="117">
        <f>SUM((O18-((43/352)*C4))/ABS((43/352)*C4))</f>
        <v>-0.78737541528239208</v>
      </c>
      <c r="R18" s="37">
        <v>43</v>
      </c>
    </row>
    <row r="19" spans="1:18" x14ac:dyDescent="0.25">
      <c r="A19" s="18">
        <v>10</v>
      </c>
      <c r="B19" s="38" t="s">
        <v>30</v>
      </c>
      <c r="C19" s="29" t="s">
        <v>37</v>
      </c>
      <c r="D19" s="39"/>
      <c r="E19" s="31"/>
      <c r="F19" s="32"/>
      <c r="G19" s="31"/>
      <c r="H19" s="32">
        <v>1</v>
      </c>
      <c r="I19" s="31">
        <v>1</v>
      </c>
      <c r="J19" s="32"/>
      <c r="K19" s="31">
        <v>1</v>
      </c>
      <c r="L19" s="33"/>
      <c r="M19" s="34">
        <f t="shared" si="0"/>
        <v>3</v>
      </c>
      <c r="N19" s="35">
        <f t="shared" si="1"/>
        <v>-0.5</v>
      </c>
      <c r="O19" s="36">
        <v>3</v>
      </c>
      <c r="P19" s="36">
        <v>6</v>
      </c>
      <c r="Q19" s="117">
        <f>SUM((O19-((43/352)*C4))/ABS((43/352)*C4))</f>
        <v>-0.84053156146179397</v>
      </c>
      <c r="R19" s="37">
        <v>43</v>
      </c>
    </row>
    <row r="20" spans="1:18" x14ac:dyDescent="0.25">
      <c r="A20" s="3">
        <v>11</v>
      </c>
      <c r="B20" s="38" t="s">
        <v>38</v>
      </c>
      <c r="C20" s="29" t="s">
        <v>39</v>
      </c>
      <c r="D20" s="30">
        <v>5</v>
      </c>
      <c r="E20" s="31">
        <v>1</v>
      </c>
      <c r="F20" s="32">
        <v>5</v>
      </c>
      <c r="G20" s="31">
        <v>1</v>
      </c>
      <c r="H20" s="32">
        <v>6</v>
      </c>
      <c r="I20" s="31">
        <v>6</v>
      </c>
      <c r="J20" s="32">
        <v>7</v>
      </c>
      <c r="K20" s="31">
        <v>2</v>
      </c>
      <c r="L20" s="33">
        <v>4</v>
      </c>
      <c r="M20" s="34">
        <f t="shared" si="0"/>
        <v>37</v>
      </c>
      <c r="N20" s="35"/>
      <c r="O20" s="36">
        <v>34</v>
      </c>
      <c r="P20" s="36">
        <v>0</v>
      </c>
      <c r="Q20" s="117">
        <f>SUM((O20-((43/352)*C4))/ABS((43/352)*C4))</f>
        <v>0.80730897009966773</v>
      </c>
      <c r="R20" s="37">
        <v>43</v>
      </c>
    </row>
    <row r="21" spans="1:18" x14ac:dyDescent="0.25">
      <c r="A21" s="18">
        <v>12</v>
      </c>
      <c r="B21" s="38" t="s">
        <v>38</v>
      </c>
      <c r="C21" s="29" t="s">
        <v>121</v>
      </c>
      <c r="D21" s="30">
        <v>2</v>
      </c>
      <c r="E21" s="31"/>
      <c r="F21" s="32">
        <v>5</v>
      </c>
      <c r="G21" s="31">
        <v>1</v>
      </c>
      <c r="H21" s="32">
        <v>2</v>
      </c>
      <c r="I21" s="31">
        <v>6</v>
      </c>
      <c r="J21" s="32">
        <v>1</v>
      </c>
      <c r="K21" s="31">
        <v>2</v>
      </c>
      <c r="L21" s="33">
        <v>2</v>
      </c>
      <c r="M21" s="34"/>
      <c r="N21" s="35"/>
      <c r="O21" s="36">
        <v>10</v>
      </c>
      <c r="P21" s="36"/>
      <c r="Q21" s="117">
        <f>SUM((O21-((43/352)*C4))/ABS((43/352)*C4))</f>
        <v>-0.46843853820598008</v>
      </c>
      <c r="R21" s="37">
        <v>43</v>
      </c>
    </row>
    <row r="22" spans="1:18" x14ac:dyDescent="0.25">
      <c r="A22" s="3">
        <v>13</v>
      </c>
      <c r="B22" s="38" t="s">
        <v>38</v>
      </c>
      <c r="C22" s="29" t="s">
        <v>40</v>
      </c>
      <c r="D22" s="30">
        <v>4</v>
      </c>
      <c r="E22" s="31"/>
      <c r="F22" s="32">
        <v>8</v>
      </c>
      <c r="G22" s="31"/>
      <c r="H22" s="32">
        <v>5</v>
      </c>
      <c r="I22" s="31">
        <v>11</v>
      </c>
      <c r="J22" s="32"/>
      <c r="K22" s="31">
        <v>3</v>
      </c>
      <c r="L22" s="33">
        <v>4</v>
      </c>
      <c r="M22" s="34">
        <f t="shared" si="0"/>
        <v>35</v>
      </c>
      <c r="N22" s="35"/>
      <c r="O22" s="36">
        <v>29</v>
      </c>
      <c r="P22" s="36">
        <v>0</v>
      </c>
      <c r="Q22" s="117">
        <f>SUM((O22-((43/352)*C4))/ABS((43/352)*C4))</f>
        <v>0.5415282392026578</v>
      </c>
      <c r="R22" s="37">
        <v>43</v>
      </c>
    </row>
    <row r="23" spans="1:18" x14ac:dyDescent="0.25">
      <c r="A23" s="18">
        <v>14</v>
      </c>
      <c r="B23" s="38" t="s">
        <v>38</v>
      </c>
      <c r="C23" s="29" t="s">
        <v>129</v>
      </c>
      <c r="D23" s="30"/>
      <c r="E23" s="31"/>
      <c r="F23" s="32"/>
      <c r="G23" s="31"/>
      <c r="H23" s="32"/>
      <c r="I23" s="31">
        <v>2</v>
      </c>
      <c r="J23" s="32"/>
      <c r="K23" s="31"/>
      <c r="L23" s="33"/>
      <c r="M23" s="34"/>
      <c r="N23" s="35"/>
      <c r="O23" s="36"/>
      <c r="P23" s="36"/>
      <c r="Q23" s="117">
        <f>SUM((O23-((43/352)*C4))/ABS((43/352)*C4))</f>
        <v>-1</v>
      </c>
      <c r="R23" s="37">
        <v>43</v>
      </c>
    </row>
    <row r="24" spans="1:18" x14ac:dyDescent="0.25">
      <c r="A24" s="3">
        <v>15</v>
      </c>
      <c r="B24" s="38" t="s">
        <v>38</v>
      </c>
      <c r="C24" s="29" t="s">
        <v>41</v>
      </c>
      <c r="D24" s="30">
        <v>2</v>
      </c>
      <c r="E24" s="31"/>
      <c r="F24" s="32">
        <v>5</v>
      </c>
      <c r="G24" s="31"/>
      <c r="H24" s="32">
        <v>5</v>
      </c>
      <c r="I24" s="31">
        <v>8</v>
      </c>
      <c r="J24" s="32">
        <v>2</v>
      </c>
      <c r="K24" s="31">
        <v>2</v>
      </c>
      <c r="L24" s="33"/>
      <c r="M24" s="34">
        <f t="shared" ref="M24:M53" si="2">SUM(D24:L24)</f>
        <v>24</v>
      </c>
      <c r="N24" s="35">
        <f t="shared" ref="N24:N46" si="3">SUM(O24-P24)/ABS(P24)</f>
        <v>0.41666666666666669</v>
      </c>
      <c r="O24" s="36">
        <v>17</v>
      </c>
      <c r="P24" s="36">
        <v>12</v>
      </c>
      <c r="Q24" s="117">
        <f>SUM((O24-((43/352)*C4))/ABS((43/352)*C4))</f>
        <v>-9.634551495016612E-2</v>
      </c>
      <c r="R24" s="37">
        <v>43</v>
      </c>
    </row>
    <row r="25" spans="1:18" x14ac:dyDescent="0.25">
      <c r="A25" s="18">
        <v>16</v>
      </c>
      <c r="B25" s="38" t="s">
        <v>42</v>
      </c>
      <c r="C25" s="29" t="s">
        <v>43</v>
      </c>
      <c r="D25" s="30">
        <v>2</v>
      </c>
      <c r="E25" s="31">
        <v>1</v>
      </c>
      <c r="F25" s="32"/>
      <c r="G25" s="31"/>
      <c r="H25" s="32">
        <v>1</v>
      </c>
      <c r="I25" s="31">
        <v>7</v>
      </c>
      <c r="J25" s="32"/>
      <c r="K25" s="31"/>
      <c r="L25" s="33">
        <v>3</v>
      </c>
      <c r="M25" s="34">
        <f t="shared" si="2"/>
        <v>14</v>
      </c>
      <c r="N25" s="35">
        <f t="shared" si="3"/>
        <v>-0.35294117647058826</v>
      </c>
      <c r="O25" s="36">
        <v>11</v>
      </c>
      <c r="P25" s="36">
        <v>17</v>
      </c>
      <c r="Q25" s="117">
        <f>SUM((O25-((43/352)*C4))/ABS((43/352)*C4))</f>
        <v>-0.41528239202657807</v>
      </c>
      <c r="R25" s="37">
        <v>43</v>
      </c>
    </row>
    <row r="26" spans="1:18" x14ac:dyDescent="0.25">
      <c r="A26" s="3">
        <v>17</v>
      </c>
      <c r="B26" s="38" t="s">
        <v>42</v>
      </c>
      <c r="C26" s="29" t="s">
        <v>44</v>
      </c>
      <c r="D26" s="30"/>
      <c r="E26" s="31"/>
      <c r="F26" s="32"/>
      <c r="G26" s="31"/>
      <c r="H26" s="32"/>
      <c r="I26" s="31">
        <v>4</v>
      </c>
      <c r="J26" s="32">
        <v>2</v>
      </c>
      <c r="K26" s="31"/>
      <c r="L26" s="33"/>
      <c r="M26" s="34">
        <f t="shared" si="2"/>
        <v>6</v>
      </c>
      <c r="N26" s="35">
        <f t="shared" si="3"/>
        <v>-0.84375</v>
      </c>
      <c r="O26" s="36">
        <v>5</v>
      </c>
      <c r="P26" s="36">
        <v>32</v>
      </c>
      <c r="Q26" s="117">
        <f>SUM((O26-((43/352)*C4))/ABS((43/352)*C4))</f>
        <v>-0.73421926910299007</v>
      </c>
      <c r="R26" s="37">
        <v>43</v>
      </c>
    </row>
    <row r="27" spans="1:18" x14ac:dyDescent="0.25">
      <c r="A27" s="18">
        <v>18</v>
      </c>
      <c r="B27" s="38" t="s">
        <v>42</v>
      </c>
      <c r="C27" s="29" t="s">
        <v>45</v>
      </c>
      <c r="D27" s="30"/>
      <c r="E27" s="31"/>
      <c r="F27" s="32"/>
      <c r="G27" s="31"/>
      <c r="H27" s="32"/>
      <c r="I27" s="31">
        <v>3</v>
      </c>
      <c r="J27" s="32"/>
      <c r="K27" s="31"/>
      <c r="L27" s="33">
        <v>3</v>
      </c>
      <c r="M27" s="34">
        <f t="shared" si="2"/>
        <v>6</v>
      </c>
      <c r="N27" s="35">
        <f t="shared" si="3"/>
        <v>-0.83333333333333337</v>
      </c>
      <c r="O27" s="36">
        <v>3</v>
      </c>
      <c r="P27" s="36">
        <v>18</v>
      </c>
      <c r="Q27" s="117">
        <f>SUM((O27-((43/352)*C4))/ABS((43/352)*C4))</f>
        <v>-0.84053156146179397</v>
      </c>
      <c r="R27" s="37">
        <v>43</v>
      </c>
    </row>
    <row r="28" spans="1:18" x14ac:dyDescent="0.25">
      <c r="A28" s="3">
        <v>19</v>
      </c>
      <c r="B28" s="38" t="s">
        <v>42</v>
      </c>
      <c r="C28" s="29" t="s">
        <v>35</v>
      </c>
      <c r="D28" s="30">
        <v>1</v>
      </c>
      <c r="E28" s="31">
        <v>1</v>
      </c>
      <c r="F28" s="32">
        <v>7</v>
      </c>
      <c r="G28" s="31"/>
      <c r="H28" s="32">
        <v>5</v>
      </c>
      <c r="I28" s="31">
        <v>7</v>
      </c>
      <c r="J28" s="32">
        <v>2</v>
      </c>
      <c r="K28" s="31">
        <v>2</v>
      </c>
      <c r="L28" s="33">
        <v>4</v>
      </c>
      <c r="M28" s="34">
        <f t="shared" si="2"/>
        <v>29</v>
      </c>
      <c r="N28" s="35"/>
      <c r="O28" s="36">
        <v>10</v>
      </c>
      <c r="P28" s="36">
        <v>0</v>
      </c>
      <c r="Q28" s="117">
        <f>SUM((O28-((43/352)*C4))/ABS((43/352)*C4))</f>
        <v>-0.46843853820598008</v>
      </c>
      <c r="R28" s="37">
        <v>43</v>
      </c>
    </row>
    <row r="29" spans="1:18" x14ac:dyDescent="0.25">
      <c r="A29" s="18">
        <v>20</v>
      </c>
      <c r="B29" s="38" t="s">
        <v>42</v>
      </c>
      <c r="C29" s="29" t="s">
        <v>124</v>
      </c>
      <c r="D29" s="30">
        <v>2</v>
      </c>
      <c r="E29" s="31">
        <v>1</v>
      </c>
      <c r="F29" s="32"/>
      <c r="G29" s="31"/>
      <c r="H29" s="32">
        <v>4</v>
      </c>
      <c r="I29" s="31">
        <v>7</v>
      </c>
      <c r="J29" s="32"/>
      <c r="K29" s="31">
        <v>2</v>
      </c>
      <c r="L29" s="33">
        <v>2</v>
      </c>
      <c r="M29" s="34"/>
      <c r="N29" s="35"/>
      <c r="O29" s="36">
        <v>12</v>
      </c>
      <c r="P29" s="36"/>
      <c r="Q29" s="117">
        <f>SUM((O29-((43/352)*C4))/ABS((43/352)*C4))</f>
        <v>-0.36212624584717606</v>
      </c>
      <c r="R29" s="37">
        <v>43</v>
      </c>
    </row>
    <row r="30" spans="1:18" x14ac:dyDescent="0.25">
      <c r="A30" s="3">
        <v>21</v>
      </c>
      <c r="B30" s="38" t="s">
        <v>42</v>
      </c>
      <c r="C30" s="29" t="s">
        <v>46</v>
      </c>
      <c r="D30" s="30">
        <v>1</v>
      </c>
      <c r="E30" s="31"/>
      <c r="F30" s="32">
        <v>6</v>
      </c>
      <c r="G30" s="31"/>
      <c r="H30" s="32">
        <v>3</v>
      </c>
      <c r="I30" s="31"/>
      <c r="J30" s="32">
        <v>2</v>
      </c>
      <c r="K30" s="31">
        <v>3</v>
      </c>
      <c r="L30" s="33"/>
      <c r="M30" s="34">
        <f t="shared" si="2"/>
        <v>15</v>
      </c>
      <c r="N30" s="35">
        <f t="shared" si="3"/>
        <v>-0.44444444444444442</v>
      </c>
      <c r="O30" s="36">
        <v>5</v>
      </c>
      <c r="P30" s="36">
        <v>9</v>
      </c>
      <c r="Q30" s="117">
        <f>SUM((O30-((43/352)*C4))/ABS((43/352)*C4))</f>
        <v>-0.73421926910299007</v>
      </c>
      <c r="R30" s="37">
        <v>43</v>
      </c>
    </row>
    <row r="31" spans="1:18" x14ac:dyDescent="0.25">
      <c r="A31" s="18">
        <v>22</v>
      </c>
      <c r="B31" s="38" t="s">
        <v>48</v>
      </c>
      <c r="C31" s="29" t="s">
        <v>132</v>
      </c>
      <c r="D31" s="30">
        <v>1</v>
      </c>
      <c r="E31" s="31"/>
      <c r="F31" s="32"/>
      <c r="G31" s="31">
        <v>2</v>
      </c>
      <c r="H31" s="32"/>
      <c r="I31" s="31"/>
      <c r="J31" s="32"/>
      <c r="K31" s="31"/>
      <c r="L31" s="33"/>
      <c r="M31" s="34"/>
      <c r="N31" s="35"/>
      <c r="O31" s="36">
        <v>1</v>
      </c>
      <c r="P31" s="36"/>
      <c r="Q31" s="117"/>
      <c r="R31" s="37">
        <v>43</v>
      </c>
    </row>
    <row r="32" spans="1:18" x14ac:dyDescent="0.25">
      <c r="A32" s="3">
        <v>23</v>
      </c>
      <c r="B32" s="38" t="s">
        <v>48</v>
      </c>
      <c r="C32" s="29" t="s">
        <v>49</v>
      </c>
      <c r="D32" s="30">
        <v>2</v>
      </c>
      <c r="E32" s="31"/>
      <c r="F32" s="32"/>
      <c r="G32" s="31">
        <v>2</v>
      </c>
      <c r="H32" s="32">
        <v>2</v>
      </c>
      <c r="I32" s="31">
        <v>3</v>
      </c>
      <c r="J32" s="32"/>
      <c r="K32" s="31"/>
      <c r="L32" s="33">
        <v>1</v>
      </c>
      <c r="M32" s="34">
        <f t="shared" si="2"/>
        <v>10</v>
      </c>
      <c r="N32" s="35">
        <f t="shared" si="3"/>
        <v>-0.1111111111111111</v>
      </c>
      <c r="O32" s="36">
        <v>8</v>
      </c>
      <c r="P32" s="36">
        <v>9</v>
      </c>
      <c r="Q32" s="117">
        <f>SUM((O32-((43/352)*C4))/ABS((43/352)*C4))</f>
        <v>-0.57475083056478404</v>
      </c>
      <c r="R32" s="37">
        <v>43</v>
      </c>
    </row>
    <row r="33" spans="1:18" x14ac:dyDescent="0.25">
      <c r="A33" s="18">
        <v>24</v>
      </c>
      <c r="B33" s="38" t="s">
        <v>50</v>
      </c>
      <c r="C33" s="29" t="s">
        <v>51</v>
      </c>
      <c r="D33" s="30"/>
      <c r="E33" s="31"/>
      <c r="F33" s="32"/>
      <c r="G33" s="31"/>
      <c r="H33" s="32"/>
      <c r="I33" s="31">
        <v>1</v>
      </c>
      <c r="J33" s="32"/>
      <c r="K33" s="31"/>
      <c r="L33" s="33">
        <v>1</v>
      </c>
      <c r="M33" s="34">
        <f t="shared" si="2"/>
        <v>2</v>
      </c>
      <c r="N33" s="35">
        <f t="shared" si="3"/>
        <v>0</v>
      </c>
      <c r="O33" s="36">
        <v>2</v>
      </c>
      <c r="P33" s="36">
        <v>2</v>
      </c>
      <c r="Q33" s="117">
        <f>SUM((O33-((43/352)*C4))/ABS((43/352)*C4))</f>
        <v>-0.89368770764119598</v>
      </c>
      <c r="R33" s="37">
        <v>43</v>
      </c>
    </row>
    <row r="34" spans="1:18" x14ac:dyDescent="0.25">
      <c r="A34" s="3">
        <v>25</v>
      </c>
      <c r="B34" s="38" t="s">
        <v>50</v>
      </c>
      <c r="C34" s="29" t="s">
        <v>52</v>
      </c>
      <c r="D34" s="30">
        <v>2</v>
      </c>
      <c r="E34" s="31"/>
      <c r="F34" s="32">
        <v>7</v>
      </c>
      <c r="G34" s="31"/>
      <c r="H34" s="32">
        <v>2</v>
      </c>
      <c r="I34" s="31">
        <v>3</v>
      </c>
      <c r="J34" s="32"/>
      <c r="K34" s="31"/>
      <c r="L34" s="33">
        <v>3</v>
      </c>
      <c r="M34" s="34">
        <f t="shared" si="2"/>
        <v>17</v>
      </c>
      <c r="N34" s="35"/>
      <c r="O34" s="36">
        <v>16</v>
      </c>
      <c r="P34" s="36">
        <v>0</v>
      </c>
      <c r="Q34" s="117">
        <f>SUM((O34-((43/352)*C4))/ABS((43/352)*C4))</f>
        <v>-0.14950166112956811</v>
      </c>
      <c r="R34" s="37">
        <v>43</v>
      </c>
    </row>
    <row r="35" spans="1:18" x14ac:dyDescent="0.25">
      <c r="A35" s="18">
        <v>26</v>
      </c>
      <c r="B35" s="38" t="s">
        <v>50</v>
      </c>
      <c r="C35" s="29" t="s">
        <v>53</v>
      </c>
      <c r="D35" s="30">
        <v>3</v>
      </c>
      <c r="E35" s="31"/>
      <c r="F35" s="32"/>
      <c r="G35" s="31"/>
      <c r="H35" s="32">
        <v>2</v>
      </c>
      <c r="I35" s="31">
        <v>1</v>
      </c>
      <c r="J35" s="32"/>
      <c r="K35" s="31"/>
      <c r="L35" s="33"/>
      <c r="M35" s="34">
        <f t="shared" si="2"/>
        <v>6</v>
      </c>
      <c r="N35" s="35">
        <f t="shared" si="3"/>
        <v>-0.72222222222222221</v>
      </c>
      <c r="O35" s="36">
        <v>5</v>
      </c>
      <c r="P35" s="36">
        <v>18</v>
      </c>
      <c r="Q35" s="117">
        <f>SUM((O35-((43/352)*C4))/ABS((43/352)*C4))</f>
        <v>-0.73421926910299007</v>
      </c>
      <c r="R35" s="37">
        <v>43</v>
      </c>
    </row>
    <row r="36" spans="1:18" x14ac:dyDescent="0.25">
      <c r="A36" s="3">
        <v>27</v>
      </c>
      <c r="B36" s="38" t="s">
        <v>50</v>
      </c>
      <c r="C36" s="29" t="s">
        <v>54</v>
      </c>
      <c r="D36" s="30">
        <v>1</v>
      </c>
      <c r="E36" s="31"/>
      <c r="F36" s="32">
        <v>1</v>
      </c>
      <c r="G36" s="31"/>
      <c r="H36" s="32"/>
      <c r="I36" s="31"/>
      <c r="J36" s="32"/>
      <c r="K36" s="31">
        <v>2</v>
      </c>
      <c r="L36" s="33"/>
      <c r="M36" s="34">
        <f t="shared" si="2"/>
        <v>4</v>
      </c>
      <c r="N36" s="35">
        <f t="shared" si="3"/>
        <v>-0.625</v>
      </c>
      <c r="O36" s="36">
        <v>3</v>
      </c>
      <c r="P36" s="36">
        <v>8</v>
      </c>
      <c r="Q36" s="117">
        <f>SUM((O36-((43/352)*C4))/ABS((43/352)*C4))</f>
        <v>-0.84053156146179397</v>
      </c>
      <c r="R36" s="37">
        <v>43</v>
      </c>
    </row>
    <row r="37" spans="1:18" x14ac:dyDescent="0.25">
      <c r="A37" s="18">
        <v>28</v>
      </c>
      <c r="B37" s="38" t="s">
        <v>50</v>
      </c>
      <c r="C37" s="29" t="s">
        <v>55</v>
      </c>
      <c r="D37" s="30">
        <v>3</v>
      </c>
      <c r="E37" s="31"/>
      <c r="F37" s="32"/>
      <c r="G37" s="31"/>
      <c r="H37" s="32">
        <v>4</v>
      </c>
      <c r="I37" s="31">
        <v>6</v>
      </c>
      <c r="J37" s="32">
        <v>1</v>
      </c>
      <c r="K37" s="31"/>
      <c r="L37" s="33">
        <v>3</v>
      </c>
      <c r="M37" s="34">
        <f t="shared" si="2"/>
        <v>17</v>
      </c>
      <c r="N37" s="35">
        <f t="shared" si="3"/>
        <v>-0.1111111111111111</v>
      </c>
      <c r="O37" s="36">
        <v>16</v>
      </c>
      <c r="P37" s="36">
        <v>18</v>
      </c>
      <c r="Q37" s="117">
        <f>SUM((O37-((43/352)*C4))/ABS((43/352)*C4))</f>
        <v>-0.14950166112956811</v>
      </c>
      <c r="R37" s="37">
        <v>43</v>
      </c>
    </row>
    <row r="38" spans="1:18" x14ac:dyDescent="0.25">
      <c r="A38" s="3">
        <v>29</v>
      </c>
      <c r="B38" s="38" t="s">
        <v>50</v>
      </c>
      <c r="C38" s="29" t="s">
        <v>56</v>
      </c>
      <c r="D38" s="30">
        <v>1</v>
      </c>
      <c r="E38" s="31"/>
      <c r="F38" s="32">
        <v>5</v>
      </c>
      <c r="G38" s="31"/>
      <c r="H38" s="32"/>
      <c r="I38" s="31">
        <v>1</v>
      </c>
      <c r="J38" s="32"/>
      <c r="K38" s="31"/>
      <c r="L38" s="33">
        <v>3</v>
      </c>
      <c r="M38" s="34">
        <f t="shared" si="2"/>
        <v>10</v>
      </c>
      <c r="N38" s="35"/>
      <c r="O38" s="36">
        <v>10</v>
      </c>
      <c r="P38" s="36">
        <v>0</v>
      </c>
      <c r="Q38" s="117">
        <f>SUM((O38-((43/352)*C4))/ABS((43/352)*C4))</f>
        <v>-0.46843853820598008</v>
      </c>
      <c r="R38" s="37">
        <v>43</v>
      </c>
    </row>
    <row r="39" spans="1:18" x14ac:dyDescent="0.25">
      <c r="A39" s="18">
        <v>30</v>
      </c>
      <c r="B39" s="38" t="s">
        <v>50</v>
      </c>
      <c r="C39" s="29" t="s">
        <v>57</v>
      </c>
      <c r="D39" s="30">
        <v>3</v>
      </c>
      <c r="E39" s="31"/>
      <c r="F39" s="32">
        <v>8</v>
      </c>
      <c r="G39" s="31">
        <v>1</v>
      </c>
      <c r="H39" s="32">
        <v>4</v>
      </c>
      <c r="I39" s="31">
        <v>3</v>
      </c>
      <c r="J39" s="32"/>
      <c r="K39" s="31">
        <v>5</v>
      </c>
      <c r="L39" s="33">
        <v>2</v>
      </c>
      <c r="M39" s="34">
        <f t="shared" si="2"/>
        <v>26</v>
      </c>
      <c r="N39" s="35">
        <f t="shared" si="3"/>
        <v>-6.25E-2</v>
      </c>
      <c r="O39" s="36">
        <v>15</v>
      </c>
      <c r="P39" s="36">
        <v>16</v>
      </c>
      <c r="Q39" s="117">
        <f>SUM((O39-((43/352)*C4))/ABS((43/352)*C4))</f>
        <v>-0.20265780730897009</v>
      </c>
      <c r="R39" s="37">
        <v>43</v>
      </c>
    </row>
    <row r="40" spans="1:18" x14ac:dyDescent="0.25">
      <c r="A40" s="3">
        <v>31</v>
      </c>
      <c r="B40" s="38" t="s">
        <v>50</v>
      </c>
      <c r="C40" s="29" t="s">
        <v>58</v>
      </c>
      <c r="D40" s="30">
        <v>2</v>
      </c>
      <c r="E40" s="31"/>
      <c r="F40" s="32"/>
      <c r="G40" s="31"/>
      <c r="H40" s="32">
        <v>2</v>
      </c>
      <c r="I40" s="31">
        <v>5</v>
      </c>
      <c r="J40" s="32"/>
      <c r="K40" s="31">
        <v>2</v>
      </c>
      <c r="L40" s="33"/>
      <c r="M40" s="34">
        <f t="shared" si="2"/>
        <v>11</v>
      </c>
      <c r="N40" s="35">
        <f t="shared" si="3"/>
        <v>0.66666666666666663</v>
      </c>
      <c r="O40" s="36">
        <v>10</v>
      </c>
      <c r="P40" s="36">
        <v>6</v>
      </c>
      <c r="Q40" s="117">
        <f>SUM((O40-((43/352)*C4))/ABS((43/352)*C4))</f>
        <v>-0.46843853820598008</v>
      </c>
      <c r="R40" s="37">
        <v>43</v>
      </c>
    </row>
    <row r="41" spans="1:18" x14ac:dyDescent="0.25">
      <c r="A41" s="18">
        <v>32</v>
      </c>
      <c r="B41" s="38" t="s">
        <v>50</v>
      </c>
      <c r="C41" s="29" t="s">
        <v>59</v>
      </c>
      <c r="D41" s="30">
        <v>4</v>
      </c>
      <c r="E41" s="31"/>
      <c r="F41" s="32">
        <v>5</v>
      </c>
      <c r="G41" s="31">
        <v>2</v>
      </c>
      <c r="H41" s="32">
        <v>2</v>
      </c>
      <c r="I41" s="31">
        <v>3</v>
      </c>
      <c r="J41" s="32">
        <v>2</v>
      </c>
      <c r="K41" s="31">
        <v>1</v>
      </c>
      <c r="L41" s="33">
        <v>2</v>
      </c>
      <c r="M41" s="34">
        <f t="shared" si="2"/>
        <v>21</v>
      </c>
      <c r="N41" s="35">
        <f t="shared" si="3"/>
        <v>-0.30434782608695654</v>
      </c>
      <c r="O41" s="36">
        <v>16</v>
      </c>
      <c r="P41" s="36">
        <v>23</v>
      </c>
      <c r="Q41" s="117">
        <f>SUM((O41-((43/352)*C4))/ABS((43/352)*C4))</f>
        <v>-0.14950166112956811</v>
      </c>
      <c r="R41" s="37">
        <v>43</v>
      </c>
    </row>
    <row r="42" spans="1:18" x14ac:dyDescent="0.25">
      <c r="A42" s="3">
        <v>33</v>
      </c>
      <c r="B42" s="38" t="s">
        <v>50</v>
      </c>
      <c r="C42" s="29" t="s">
        <v>60</v>
      </c>
      <c r="D42" s="30">
        <v>4</v>
      </c>
      <c r="E42" s="31">
        <v>1</v>
      </c>
      <c r="F42" s="32"/>
      <c r="G42" s="31"/>
      <c r="H42" s="32">
        <v>4</v>
      </c>
      <c r="I42" s="31">
        <v>4</v>
      </c>
      <c r="J42" s="32"/>
      <c r="K42" s="31"/>
      <c r="L42" s="33">
        <v>2</v>
      </c>
      <c r="M42" s="34">
        <f t="shared" si="2"/>
        <v>15</v>
      </c>
      <c r="N42" s="35">
        <f t="shared" si="3"/>
        <v>-0.38095238095238093</v>
      </c>
      <c r="O42" s="36">
        <v>13</v>
      </c>
      <c r="P42" s="36">
        <v>21</v>
      </c>
      <c r="Q42" s="117">
        <f>SUM((O42-((43/352)*C4))/ABS((43/352)*C4))</f>
        <v>-0.30897009966777411</v>
      </c>
      <c r="R42" s="37">
        <v>43</v>
      </c>
    </row>
    <row r="43" spans="1:18" x14ac:dyDescent="0.25">
      <c r="A43" s="18">
        <v>34</v>
      </c>
      <c r="B43" s="38" t="s">
        <v>50</v>
      </c>
      <c r="C43" s="29" t="s">
        <v>61</v>
      </c>
      <c r="D43" s="30">
        <v>5</v>
      </c>
      <c r="E43" s="31"/>
      <c r="F43" s="32">
        <v>5</v>
      </c>
      <c r="G43" s="31"/>
      <c r="H43" s="32">
        <v>3</v>
      </c>
      <c r="I43" s="31">
        <v>5</v>
      </c>
      <c r="J43" s="32">
        <v>1</v>
      </c>
      <c r="K43" s="31">
        <v>2</v>
      </c>
      <c r="L43" s="33">
        <v>3</v>
      </c>
      <c r="M43" s="34">
        <f t="shared" si="2"/>
        <v>24</v>
      </c>
      <c r="N43" s="35">
        <f t="shared" si="3"/>
        <v>0</v>
      </c>
      <c r="O43" s="36">
        <v>21</v>
      </c>
      <c r="P43" s="36">
        <v>21</v>
      </c>
      <c r="Q43" s="117">
        <f>SUM((O43-((43/352)*C4))/ABS((43/352)*C4))</f>
        <v>0.11627906976744186</v>
      </c>
      <c r="R43" s="37">
        <v>43</v>
      </c>
    </row>
    <row r="44" spans="1:18" x14ac:dyDescent="0.25">
      <c r="A44" s="3">
        <v>35</v>
      </c>
      <c r="B44" s="38" t="s">
        <v>62</v>
      </c>
      <c r="C44" s="29" t="s">
        <v>63</v>
      </c>
      <c r="D44" s="30">
        <v>3</v>
      </c>
      <c r="E44" s="31"/>
      <c r="F44" s="32">
        <v>5</v>
      </c>
      <c r="G44" s="31">
        <v>2</v>
      </c>
      <c r="H44" s="32">
        <v>3</v>
      </c>
      <c r="I44" s="31">
        <v>5</v>
      </c>
      <c r="J44" s="32"/>
      <c r="K44" s="31"/>
      <c r="L44" s="33">
        <v>1</v>
      </c>
      <c r="M44" s="34">
        <f t="shared" si="2"/>
        <v>19</v>
      </c>
      <c r="N44" s="35">
        <f t="shared" si="3"/>
        <v>-7.6923076923076927E-2</v>
      </c>
      <c r="O44" s="36">
        <v>12</v>
      </c>
      <c r="P44" s="36">
        <v>13</v>
      </c>
      <c r="Q44" s="117">
        <f>SUM((O44-((43/352)*C4))/ABS((43/352)*C4))</f>
        <v>-0.36212624584717606</v>
      </c>
      <c r="R44" s="37">
        <v>43</v>
      </c>
    </row>
    <row r="45" spans="1:18" x14ac:dyDescent="0.25">
      <c r="A45" s="18">
        <v>36</v>
      </c>
      <c r="B45" s="38" t="s">
        <v>62</v>
      </c>
      <c r="C45" s="29" t="s">
        <v>64</v>
      </c>
      <c r="D45" s="30">
        <v>2</v>
      </c>
      <c r="E45" s="31"/>
      <c r="F45" s="32">
        <v>2</v>
      </c>
      <c r="G45" s="31"/>
      <c r="H45" s="32">
        <v>3</v>
      </c>
      <c r="I45" s="31">
        <v>9</v>
      </c>
      <c r="J45" s="32"/>
      <c r="K45" s="31"/>
      <c r="L45" s="33">
        <v>2</v>
      </c>
      <c r="M45" s="34">
        <f t="shared" si="2"/>
        <v>18</v>
      </c>
      <c r="N45" s="35">
        <f t="shared" si="3"/>
        <v>0.8</v>
      </c>
      <c r="O45" s="36">
        <v>18</v>
      </c>
      <c r="P45" s="36">
        <v>10</v>
      </c>
      <c r="Q45" s="117">
        <f>SUM((O45-((43/352)*C4))/ABS((43/352)*C4))</f>
        <v>-4.3189368770764118E-2</v>
      </c>
      <c r="R45" s="37">
        <v>43</v>
      </c>
    </row>
    <row r="46" spans="1:18" x14ac:dyDescent="0.25">
      <c r="A46" s="3">
        <v>37</v>
      </c>
      <c r="B46" s="38" t="s">
        <v>62</v>
      </c>
      <c r="C46" s="29" t="s">
        <v>65</v>
      </c>
      <c r="D46" s="30">
        <v>1</v>
      </c>
      <c r="E46" s="31"/>
      <c r="F46" s="32">
        <v>5</v>
      </c>
      <c r="G46" s="31">
        <v>1</v>
      </c>
      <c r="H46" s="32">
        <v>2</v>
      </c>
      <c r="I46" s="31">
        <v>6</v>
      </c>
      <c r="J46" s="32"/>
      <c r="K46" s="31">
        <v>2</v>
      </c>
      <c r="L46" s="33"/>
      <c r="M46" s="34">
        <f t="shared" si="2"/>
        <v>17</v>
      </c>
      <c r="N46" s="35">
        <f t="shared" si="3"/>
        <v>-9.0909090909090912E-2</v>
      </c>
      <c r="O46" s="36">
        <v>10</v>
      </c>
      <c r="P46" s="36">
        <v>11</v>
      </c>
      <c r="Q46" s="117">
        <f>SUM((O46-((43/352)*C4))/ABS((43/352)*C4))</f>
        <v>-0.46843853820598008</v>
      </c>
      <c r="R46" s="37">
        <v>43</v>
      </c>
    </row>
    <row r="47" spans="1:18" x14ac:dyDescent="0.25">
      <c r="A47" s="18">
        <v>38</v>
      </c>
      <c r="B47" s="38" t="s">
        <v>62</v>
      </c>
      <c r="C47" s="29" t="s">
        <v>91</v>
      </c>
      <c r="D47" s="30">
        <v>3</v>
      </c>
      <c r="E47" s="31"/>
      <c r="F47" s="32">
        <v>10</v>
      </c>
      <c r="G47" s="31">
        <v>2</v>
      </c>
      <c r="H47" s="32">
        <v>4</v>
      </c>
      <c r="I47" s="31">
        <v>11</v>
      </c>
      <c r="J47" s="32">
        <v>1</v>
      </c>
      <c r="K47" s="31">
        <v>2</v>
      </c>
      <c r="L47" s="33">
        <v>3</v>
      </c>
      <c r="M47" s="34">
        <f t="shared" si="2"/>
        <v>36</v>
      </c>
      <c r="N47" s="35"/>
      <c r="O47" s="36">
        <v>28</v>
      </c>
      <c r="P47" s="36"/>
      <c r="Q47" s="117">
        <f>SUM((O47-((43/352)*C4))/ABS((43/352)*C4))</f>
        <v>0.48837209302325579</v>
      </c>
      <c r="R47" s="37">
        <v>43</v>
      </c>
    </row>
    <row r="48" spans="1:18" x14ac:dyDescent="0.25">
      <c r="A48" s="3">
        <v>39</v>
      </c>
      <c r="B48" s="38" t="s">
        <v>62</v>
      </c>
      <c r="C48" s="29" t="s">
        <v>66</v>
      </c>
      <c r="D48" s="30">
        <v>3</v>
      </c>
      <c r="E48" s="31"/>
      <c r="F48" s="32">
        <v>4</v>
      </c>
      <c r="G48" s="31"/>
      <c r="H48" s="32">
        <v>2</v>
      </c>
      <c r="I48" s="31">
        <v>1</v>
      </c>
      <c r="J48" s="32"/>
      <c r="K48" s="31">
        <v>2</v>
      </c>
      <c r="L48" s="33">
        <v>3</v>
      </c>
      <c r="M48" s="34">
        <f t="shared" si="2"/>
        <v>15</v>
      </c>
      <c r="N48" s="35">
        <f t="shared" ref="N48:N54" si="4">SUM(O48-P48)/ABS(P48)</f>
        <v>0</v>
      </c>
      <c r="O48" s="36">
        <v>14</v>
      </c>
      <c r="P48" s="36">
        <v>14</v>
      </c>
      <c r="Q48" s="117">
        <f>SUM((O48-((43/352)*C4))/ABS((43/352)*C4))</f>
        <v>-0.2558139534883721</v>
      </c>
      <c r="R48" s="37">
        <v>43</v>
      </c>
    </row>
    <row r="49" spans="1:18" x14ac:dyDescent="0.25">
      <c r="A49" s="18">
        <v>40</v>
      </c>
      <c r="B49" s="38" t="s">
        <v>62</v>
      </c>
      <c r="C49" s="29" t="s">
        <v>67</v>
      </c>
      <c r="D49" s="40"/>
      <c r="E49" s="41">
        <v>1</v>
      </c>
      <c r="F49" s="42"/>
      <c r="G49" s="41"/>
      <c r="H49" s="42"/>
      <c r="I49" s="41">
        <v>7</v>
      </c>
      <c r="J49" s="42">
        <v>2</v>
      </c>
      <c r="K49" s="41"/>
      <c r="L49" s="43">
        <v>2</v>
      </c>
      <c r="M49" s="34">
        <f t="shared" si="2"/>
        <v>12</v>
      </c>
      <c r="N49" s="35">
        <f t="shared" si="4"/>
        <v>-0.125</v>
      </c>
      <c r="O49" s="36">
        <v>7</v>
      </c>
      <c r="P49" s="36">
        <v>8</v>
      </c>
      <c r="Q49" s="117">
        <f>SUM((O49-((43/352)*C4))/ABS((43/352)*C4))</f>
        <v>-0.62790697674418605</v>
      </c>
      <c r="R49" s="37">
        <v>43</v>
      </c>
    </row>
    <row r="50" spans="1:18" x14ac:dyDescent="0.25">
      <c r="A50" s="3">
        <v>41</v>
      </c>
      <c r="B50" s="38" t="s">
        <v>62</v>
      </c>
      <c r="C50" s="29" t="s">
        <v>68</v>
      </c>
      <c r="D50" s="40">
        <v>2</v>
      </c>
      <c r="E50" s="41"/>
      <c r="F50" s="42">
        <v>7</v>
      </c>
      <c r="G50" s="41">
        <v>1</v>
      </c>
      <c r="H50" s="42">
        <v>2</v>
      </c>
      <c r="I50" s="41">
        <v>4</v>
      </c>
      <c r="J50" s="42">
        <v>1</v>
      </c>
      <c r="K50" s="41"/>
      <c r="L50" s="43">
        <v>2</v>
      </c>
      <c r="M50" s="34">
        <f t="shared" si="2"/>
        <v>19</v>
      </c>
      <c r="N50" s="35">
        <f t="shared" si="4"/>
        <v>0</v>
      </c>
      <c r="O50" s="36">
        <v>17</v>
      </c>
      <c r="P50" s="36">
        <v>17</v>
      </c>
      <c r="Q50" s="117">
        <f>SUM((O50-((43/352)*C4))/ABS((43/352)*C4))</f>
        <v>-9.634551495016612E-2</v>
      </c>
      <c r="R50" s="37">
        <v>43</v>
      </c>
    </row>
    <row r="51" spans="1:18" x14ac:dyDescent="0.25">
      <c r="A51" s="18">
        <v>42</v>
      </c>
      <c r="B51" s="38" t="s">
        <v>62</v>
      </c>
      <c r="C51" s="29" t="s">
        <v>69</v>
      </c>
      <c r="D51" s="40"/>
      <c r="E51" s="41"/>
      <c r="F51" s="42"/>
      <c r="G51" s="41"/>
      <c r="H51" s="42"/>
      <c r="I51" s="41">
        <v>1</v>
      </c>
      <c r="J51" s="42"/>
      <c r="K51" s="41"/>
      <c r="L51" s="43"/>
      <c r="M51" s="34">
        <f t="shared" si="2"/>
        <v>1</v>
      </c>
      <c r="N51" s="35"/>
      <c r="O51" s="36">
        <v>1</v>
      </c>
      <c r="P51" s="36">
        <v>0</v>
      </c>
      <c r="Q51" s="117">
        <f>SUM((O51-((43/352)*C4))/ABS((43/352)*C4))</f>
        <v>-0.94684385382059799</v>
      </c>
      <c r="R51" s="37">
        <v>43</v>
      </c>
    </row>
    <row r="52" spans="1:18" x14ac:dyDescent="0.25">
      <c r="A52" s="3">
        <v>43</v>
      </c>
      <c r="B52" s="38" t="s">
        <v>62</v>
      </c>
      <c r="C52" s="29" t="s">
        <v>70</v>
      </c>
      <c r="D52" s="40">
        <v>2</v>
      </c>
      <c r="E52" s="41"/>
      <c r="F52" s="42">
        <v>9</v>
      </c>
      <c r="G52" s="41"/>
      <c r="H52" s="42">
        <v>2</v>
      </c>
      <c r="I52" s="41">
        <v>1</v>
      </c>
      <c r="J52" s="42">
        <v>2</v>
      </c>
      <c r="K52" s="41">
        <v>3</v>
      </c>
      <c r="L52" s="43" t="s">
        <v>80</v>
      </c>
      <c r="M52" s="34">
        <f t="shared" si="2"/>
        <v>19</v>
      </c>
      <c r="N52" s="35">
        <f t="shared" si="4"/>
        <v>-0.16666666666666666</v>
      </c>
      <c r="O52" s="36">
        <v>15</v>
      </c>
      <c r="P52" s="36">
        <v>18</v>
      </c>
      <c r="Q52" s="117">
        <f>SUM((O52-((43/352)*C4))/ABS((43/352)*C4))</f>
        <v>-0.20265780730897009</v>
      </c>
      <c r="R52" s="37">
        <v>43</v>
      </c>
    </row>
    <row r="53" spans="1:18" x14ac:dyDescent="0.25">
      <c r="A53" s="18">
        <v>44</v>
      </c>
      <c r="B53" s="38" t="s">
        <v>62</v>
      </c>
      <c r="C53" s="29" t="s">
        <v>72</v>
      </c>
      <c r="D53" s="40">
        <v>3</v>
      </c>
      <c r="E53" s="41"/>
      <c r="F53" s="42">
        <v>7</v>
      </c>
      <c r="G53" s="41"/>
      <c r="H53" s="42">
        <v>3</v>
      </c>
      <c r="I53" s="41">
        <v>8</v>
      </c>
      <c r="J53" s="42">
        <v>2</v>
      </c>
      <c r="K53" s="41"/>
      <c r="L53" s="43">
        <v>4</v>
      </c>
      <c r="M53" s="34">
        <f t="shared" si="2"/>
        <v>27</v>
      </c>
      <c r="N53" s="35">
        <f t="shared" si="4"/>
        <v>0.15</v>
      </c>
      <c r="O53" s="36">
        <v>23</v>
      </c>
      <c r="P53" s="36">
        <v>20</v>
      </c>
      <c r="Q53" s="117">
        <f>SUM((O53-((43/352)*C4))/ABS((43/352)*C4))</f>
        <v>0.22259136212624583</v>
      </c>
      <c r="R53" s="37">
        <v>43</v>
      </c>
    </row>
    <row r="54" spans="1:18" ht="15.75" thickBot="1" x14ac:dyDescent="0.3">
      <c r="A54" s="3"/>
      <c r="B54" s="38"/>
      <c r="C54" s="29" t="s">
        <v>73</v>
      </c>
      <c r="D54" s="44">
        <f t="shared" ref="D54:L54" si="5">SUM(D10:D53)</f>
        <v>82</v>
      </c>
      <c r="E54" s="45">
        <f t="shared" si="5"/>
        <v>8</v>
      </c>
      <c r="F54" s="11">
        <f t="shared" si="5"/>
        <v>146</v>
      </c>
      <c r="G54" s="12">
        <f t="shared" si="5"/>
        <v>19</v>
      </c>
      <c r="H54" s="11">
        <f t="shared" si="5"/>
        <v>94</v>
      </c>
      <c r="I54" s="12">
        <f t="shared" si="5"/>
        <v>176</v>
      </c>
      <c r="J54" s="11">
        <f t="shared" si="5"/>
        <v>32</v>
      </c>
      <c r="K54" s="12">
        <f t="shared" si="5"/>
        <v>50</v>
      </c>
      <c r="L54" s="46">
        <f t="shared" si="5"/>
        <v>71</v>
      </c>
      <c r="M54" s="47">
        <f t="shared" ref="M54" si="6">SUM(D54:L54)</f>
        <v>678</v>
      </c>
      <c r="N54" s="48">
        <f t="shared" si="4"/>
        <v>0.11627906976744186</v>
      </c>
      <c r="O54" s="49">
        <f>SUM(O10:O53)</f>
        <v>528</v>
      </c>
      <c r="P54" s="49">
        <f>SUM(P10:P53)</f>
        <v>473</v>
      </c>
      <c r="Q54" s="48">
        <f>SUM((O54-((1892/352)*C4))/ABS((1892/352)*C4))</f>
        <v>-0.36212624584717606</v>
      </c>
      <c r="R54" s="50">
        <f>SUM(R10:R53)</f>
        <v>1892</v>
      </c>
    </row>
    <row r="55" spans="1:18" ht="16.5" thickTop="1" thickBot="1" x14ac:dyDescent="0.3">
      <c r="A55" s="3"/>
      <c r="B55" s="38"/>
      <c r="C55" s="51" t="s">
        <v>74</v>
      </c>
      <c r="D55" s="110">
        <f>SUM((D56-D57)/ABS(D57))</f>
        <v>0.22448979591836735</v>
      </c>
      <c r="E55" s="111">
        <f>SUM((E56-E57)/ABS(E57))</f>
        <v>-0.53333333333333333</v>
      </c>
      <c r="F55" s="111">
        <f t="shared" ref="F55:M55" si="7">SUM((F56-F57)/ABS(F57))</f>
        <v>0.33333333333333331</v>
      </c>
      <c r="G55" s="111">
        <f t="shared" si="7"/>
        <v>-0.31578947368421051</v>
      </c>
      <c r="H55" s="111">
        <f t="shared" si="7"/>
        <v>0.44897959183673469</v>
      </c>
      <c r="I55" s="111">
        <f t="shared" si="7"/>
        <v>4.4871794871794872E-2</v>
      </c>
      <c r="J55" s="111">
        <f t="shared" si="7"/>
        <v>-0.13636363636363635</v>
      </c>
      <c r="K55" s="111">
        <f t="shared" si="7"/>
        <v>0.27586206896551724</v>
      </c>
      <c r="L55" s="111">
        <f t="shared" si="7"/>
        <v>-3.5714285714285712E-2</v>
      </c>
      <c r="M55" s="112">
        <f t="shared" si="7"/>
        <v>0.11627906976744186</v>
      </c>
      <c r="N55" s="55"/>
      <c r="O55" s="56"/>
      <c r="P55" s="57"/>
      <c r="Q55" s="118"/>
      <c r="R55" s="58"/>
    </row>
    <row r="56" spans="1:18" ht="15.75" thickTop="1" x14ac:dyDescent="0.25">
      <c r="A56" s="3"/>
      <c r="B56" s="38"/>
      <c r="C56" s="51" t="s">
        <v>81</v>
      </c>
      <c r="D56" s="59">
        <v>60</v>
      </c>
      <c r="E56" s="60">
        <v>7</v>
      </c>
      <c r="F56" s="60">
        <v>104</v>
      </c>
      <c r="G56" s="60">
        <v>13</v>
      </c>
      <c r="H56" s="60">
        <v>71</v>
      </c>
      <c r="I56" s="60">
        <v>163</v>
      </c>
      <c r="J56" s="60">
        <v>19</v>
      </c>
      <c r="K56" s="60">
        <v>37</v>
      </c>
      <c r="L56" s="60">
        <v>54</v>
      </c>
      <c r="M56" s="61">
        <f>SUM(D56:L56)</f>
        <v>528</v>
      </c>
      <c r="N56" s="62"/>
      <c r="O56" s="63"/>
      <c r="P56" s="64"/>
      <c r="Q56" s="119"/>
      <c r="R56" s="20"/>
    </row>
    <row r="57" spans="1:18" ht="15.75" thickBot="1" x14ac:dyDescent="0.3">
      <c r="A57" s="3"/>
      <c r="B57" s="38"/>
      <c r="C57" s="51" t="s">
        <v>75</v>
      </c>
      <c r="D57" s="65">
        <v>49</v>
      </c>
      <c r="E57" s="16">
        <v>15</v>
      </c>
      <c r="F57" s="16">
        <v>78</v>
      </c>
      <c r="G57" s="16">
        <v>19</v>
      </c>
      <c r="H57" s="16">
        <v>49</v>
      </c>
      <c r="I57" s="16">
        <v>156</v>
      </c>
      <c r="J57" s="16">
        <v>22</v>
      </c>
      <c r="K57" s="16">
        <v>29</v>
      </c>
      <c r="L57" s="16">
        <v>56</v>
      </c>
      <c r="M57" s="66">
        <f>SUM(D57:L57)</f>
        <v>473</v>
      </c>
      <c r="N57" s="67"/>
      <c r="O57" s="68"/>
      <c r="P57" s="9"/>
      <c r="Q57" s="113"/>
      <c r="R57" s="69"/>
    </row>
    <row r="58" spans="1:18" s="107" customFormat="1" ht="16.5" thickTop="1" thickBot="1" x14ac:dyDescent="0.3">
      <c r="A58" s="96"/>
      <c r="B58" s="97"/>
      <c r="C58" s="98" t="s">
        <v>126</v>
      </c>
      <c r="D58" s="99">
        <f>SUM((D56-((D59/352)*C4))/ABS((D59/352)*C4))</f>
        <v>-0.37662337662337664</v>
      </c>
      <c r="E58" s="100">
        <f>SUM(E56-((E59/352)*C4))/ABS((E59/352)*C4)</f>
        <v>-0.63636363636363635</v>
      </c>
      <c r="F58" s="101">
        <f>SUM(F56-((F59/352)*C4))/ABS((D59/352)*C4)</f>
        <v>8.0519480519480519E-2</v>
      </c>
      <c r="G58" s="101">
        <f>SUM(G56-((G59/352)*C4))/ABS((G59/352)*C4)</f>
        <v>-0.66233766233766234</v>
      </c>
      <c r="H58" s="101">
        <f>SUM(H56-((H59/352)*C4))/ABS((H59/352)*C4)</f>
        <v>-0.26233766233766231</v>
      </c>
      <c r="I58" s="101">
        <f>SUM(I56-((I59/352)*C4))/ABS((I59/352)*C4)</f>
        <v>-0.39517625231910947</v>
      </c>
      <c r="J58" s="101">
        <f>SUM(J56-((J59/352)*C4))/ABS((D59/352)*C4)</f>
        <v>-0.20259740259740261</v>
      </c>
      <c r="K58" s="101">
        <f>SUM(K56-((K59/352)*C4))/ABS((D59/352)*C4)</f>
        <v>-0.21558441558441557</v>
      </c>
      <c r="L58" s="100">
        <f>SUM(L56-((L59/352)*C4))/ABS((L59/352)*C4)</f>
        <v>-0.53246753246753242</v>
      </c>
      <c r="M58" s="102">
        <f>SUM(M56-((M59/352)*C4))/ABS((M59/352)*C4)</f>
        <v>-0.36212624584717606</v>
      </c>
      <c r="N58" s="103"/>
      <c r="O58" s="104"/>
      <c r="P58" s="105"/>
      <c r="Q58" s="113"/>
      <c r="R58" s="106"/>
    </row>
    <row r="59" spans="1:18" s="83" customFormat="1" ht="16.5" thickTop="1" thickBot="1" x14ac:dyDescent="0.3">
      <c r="A59" s="70"/>
      <c r="B59" s="71"/>
      <c r="C59" s="72" t="s">
        <v>76</v>
      </c>
      <c r="D59" s="73">
        <v>220</v>
      </c>
      <c r="E59" s="74">
        <v>44</v>
      </c>
      <c r="F59" s="75">
        <v>220</v>
      </c>
      <c r="G59" s="76">
        <v>88</v>
      </c>
      <c r="H59" s="75">
        <v>220</v>
      </c>
      <c r="I59" s="76">
        <v>616</v>
      </c>
      <c r="J59" s="75">
        <v>88</v>
      </c>
      <c r="K59" s="76">
        <v>132</v>
      </c>
      <c r="L59" s="77">
        <v>264</v>
      </c>
      <c r="M59" s="78">
        <f t="shared" ref="M59:M81" si="8">SUM(D59:L59)</f>
        <v>1892</v>
      </c>
      <c r="N59" s="79"/>
      <c r="O59" s="80"/>
      <c r="P59" s="81"/>
      <c r="Q59" s="120"/>
      <c r="R59" s="82"/>
    </row>
    <row r="60" spans="1:18" ht="15.75" thickTop="1" x14ac:dyDescent="0.25">
      <c r="A60" s="3"/>
      <c r="B60" s="38"/>
      <c r="C60" s="29" t="s">
        <v>134</v>
      </c>
      <c r="D60" s="84">
        <v>72</v>
      </c>
      <c r="E60" s="85">
        <v>7</v>
      </c>
      <c r="F60" s="86">
        <v>144</v>
      </c>
      <c r="G60" s="87">
        <v>16</v>
      </c>
      <c r="H60" s="86">
        <v>95</v>
      </c>
      <c r="I60" s="87">
        <v>161</v>
      </c>
      <c r="J60" s="86">
        <v>32</v>
      </c>
      <c r="K60" s="87">
        <v>50</v>
      </c>
      <c r="L60" s="88">
        <v>65</v>
      </c>
      <c r="M60" s="64">
        <f t="shared" ref="M60" si="9">SUM(D60:L60)</f>
        <v>642</v>
      </c>
      <c r="N60" s="89"/>
      <c r="O60" s="89"/>
      <c r="P60" s="6"/>
      <c r="Q60" s="121"/>
      <c r="R60" s="29"/>
    </row>
    <row r="61" spans="1:18" x14ac:dyDescent="0.25">
      <c r="A61" s="3"/>
      <c r="B61" s="38"/>
      <c r="C61" s="29" t="s">
        <v>133</v>
      </c>
      <c r="D61" s="84">
        <v>71</v>
      </c>
      <c r="E61" s="85">
        <v>7</v>
      </c>
      <c r="F61" s="86">
        <v>145</v>
      </c>
      <c r="G61" s="87">
        <v>16</v>
      </c>
      <c r="H61" s="86">
        <v>95</v>
      </c>
      <c r="I61" s="87">
        <v>160</v>
      </c>
      <c r="J61" s="86">
        <v>29</v>
      </c>
      <c r="K61" s="87">
        <v>47</v>
      </c>
      <c r="L61" s="88">
        <v>63</v>
      </c>
      <c r="M61" s="64">
        <f t="shared" ref="M61:M64" si="10">SUM(D61:L61)</f>
        <v>633</v>
      </c>
      <c r="N61" s="89"/>
      <c r="O61" s="89"/>
      <c r="P61" s="6"/>
      <c r="Q61" s="121"/>
      <c r="R61" s="29"/>
    </row>
    <row r="62" spans="1:18" x14ac:dyDescent="0.25">
      <c r="A62" s="3"/>
      <c r="B62" s="38"/>
      <c r="C62" s="29" t="s">
        <v>131</v>
      </c>
      <c r="D62" s="84">
        <v>67</v>
      </c>
      <c r="E62" s="85">
        <v>7</v>
      </c>
      <c r="F62" s="86">
        <v>136</v>
      </c>
      <c r="G62" s="87">
        <v>9</v>
      </c>
      <c r="H62" s="86">
        <v>90</v>
      </c>
      <c r="I62" s="87">
        <v>154</v>
      </c>
      <c r="J62" s="86">
        <v>25</v>
      </c>
      <c r="K62" s="87">
        <v>48</v>
      </c>
      <c r="L62" s="88">
        <v>69</v>
      </c>
      <c r="M62" s="64">
        <f t="shared" si="10"/>
        <v>605</v>
      </c>
      <c r="N62" s="89"/>
      <c r="O62" s="89"/>
      <c r="P62" s="6"/>
      <c r="Q62" s="121"/>
      <c r="R62" s="29"/>
    </row>
    <row r="63" spans="1:18" x14ac:dyDescent="0.25">
      <c r="A63" s="3"/>
      <c r="B63" s="38"/>
      <c r="C63" s="29" t="s">
        <v>130</v>
      </c>
      <c r="D63" s="84">
        <v>65</v>
      </c>
      <c r="E63" s="85">
        <v>6</v>
      </c>
      <c r="F63" s="86">
        <v>140</v>
      </c>
      <c r="G63" s="87">
        <v>9</v>
      </c>
      <c r="H63" s="86">
        <v>86</v>
      </c>
      <c r="I63" s="87">
        <v>145</v>
      </c>
      <c r="J63" s="86">
        <v>22</v>
      </c>
      <c r="K63" s="87">
        <v>43</v>
      </c>
      <c r="L63" s="88">
        <v>71</v>
      </c>
      <c r="M63" s="64">
        <f t="shared" si="10"/>
        <v>587</v>
      </c>
      <c r="N63" s="89"/>
      <c r="O63" s="89"/>
      <c r="P63" s="6"/>
      <c r="Q63" s="121"/>
      <c r="R63" s="29"/>
    </row>
    <row r="64" spans="1:18" x14ac:dyDescent="0.25">
      <c r="A64" s="3"/>
      <c r="B64" s="38"/>
      <c r="C64" s="29" t="s">
        <v>125</v>
      </c>
      <c r="D64" s="84">
        <v>62</v>
      </c>
      <c r="E64" s="85">
        <v>6</v>
      </c>
      <c r="F64" s="86">
        <v>129</v>
      </c>
      <c r="G64" s="87">
        <v>9</v>
      </c>
      <c r="H64" s="86">
        <v>66</v>
      </c>
      <c r="I64" s="87">
        <v>134</v>
      </c>
      <c r="J64" s="86">
        <v>18</v>
      </c>
      <c r="K64" s="87">
        <v>38</v>
      </c>
      <c r="L64" s="88">
        <v>60</v>
      </c>
      <c r="M64" s="64">
        <f t="shared" si="10"/>
        <v>522</v>
      </c>
      <c r="N64" s="89"/>
      <c r="O64" s="89"/>
      <c r="P64" s="6"/>
      <c r="Q64" s="121"/>
      <c r="R64" s="29"/>
    </row>
    <row r="65" spans="1:19" hidden="1" x14ac:dyDescent="0.25">
      <c r="A65" s="3"/>
      <c r="B65" s="38"/>
      <c r="C65" s="29" t="s">
        <v>123</v>
      </c>
      <c r="D65" s="84">
        <v>61</v>
      </c>
      <c r="E65" s="85">
        <v>6</v>
      </c>
      <c r="F65" s="86">
        <v>123</v>
      </c>
      <c r="G65" s="87">
        <v>9</v>
      </c>
      <c r="H65" s="86">
        <v>64</v>
      </c>
      <c r="I65" s="87">
        <v>131</v>
      </c>
      <c r="J65" s="86">
        <v>18</v>
      </c>
      <c r="K65" s="87">
        <v>38</v>
      </c>
      <c r="L65" s="88">
        <v>60</v>
      </c>
      <c r="M65" s="64">
        <f t="shared" si="8"/>
        <v>510</v>
      </c>
      <c r="N65" s="89"/>
      <c r="O65" s="89"/>
      <c r="P65" s="6"/>
      <c r="Q65" s="121"/>
      <c r="R65" s="29"/>
    </row>
    <row r="66" spans="1:19" hidden="1" x14ac:dyDescent="0.25">
      <c r="A66" s="3"/>
      <c r="B66" s="38"/>
      <c r="C66" s="29" t="s">
        <v>119</v>
      </c>
      <c r="D66" s="84">
        <v>59</v>
      </c>
      <c r="E66" s="85">
        <v>5</v>
      </c>
      <c r="F66" s="86">
        <v>111</v>
      </c>
      <c r="G66" s="87">
        <v>8</v>
      </c>
      <c r="H66" s="86">
        <v>57</v>
      </c>
      <c r="I66" s="87">
        <v>123</v>
      </c>
      <c r="J66" s="86">
        <v>18</v>
      </c>
      <c r="K66" s="87">
        <v>36</v>
      </c>
      <c r="L66" s="88">
        <v>64</v>
      </c>
      <c r="M66" s="64">
        <f t="shared" si="8"/>
        <v>481</v>
      </c>
      <c r="N66" s="89"/>
      <c r="O66" s="89"/>
      <c r="P66" s="6"/>
      <c r="Q66" s="121"/>
      <c r="R66" s="29"/>
    </row>
    <row r="67" spans="1:19" x14ac:dyDescent="0.25">
      <c r="A67" s="3"/>
      <c r="B67" s="38"/>
      <c r="C67" s="29" t="s">
        <v>117</v>
      </c>
      <c r="D67" s="84">
        <v>57</v>
      </c>
      <c r="E67" s="85">
        <v>4</v>
      </c>
      <c r="F67" s="86">
        <v>110</v>
      </c>
      <c r="G67" s="87">
        <v>8</v>
      </c>
      <c r="H67" s="86">
        <v>55</v>
      </c>
      <c r="I67" s="87">
        <v>112</v>
      </c>
      <c r="J67" s="86">
        <v>16</v>
      </c>
      <c r="K67" s="87">
        <v>35</v>
      </c>
      <c r="L67" s="88">
        <v>46</v>
      </c>
      <c r="M67" s="64">
        <f t="shared" si="8"/>
        <v>443</v>
      </c>
      <c r="N67" s="89"/>
      <c r="O67" s="89"/>
      <c r="P67" s="6"/>
      <c r="Q67" s="121"/>
      <c r="R67" s="29"/>
    </row>
    <row r="68" spans="1:19" x14ac:dyDescent="0.25">
      <c r="A68" s="3"/>
      <c r="B68" s="38"/>
      <c r="C68" s="29" t="s">
        <v>106</v>
      </c>
      <c r="D68" s="84">
        <v>56</v>
      </c>
      <c r="E68" s="85">
        <v>4</v>
      </c>
      <c r="F68" s="86">
        <v>110</v>
      </c>
      <c r="G68" s="87">
        <v>8</v>
      </c>
      <c r="H68" s="86">
        <v>54</v>
      </c>
      <c r="I68" s="87">
        <v>108</v>
      </c>
      <c r="J68" s="86">
        <v>16</v>
      </c>
      <c r="K68" s="87">
        <v>37</v>
      </c>
      <c r="L68" s="88">
        <v>47</v>
      </c>
      <c r="M68" s="64">
        <f t="shared" si="8"/>
        <v>440</v>
      </c>
      <c r="N68" s="89"/>
      <c r="O68" s="89"/>
      <c r="P68" s="6"/>
      <c r="Q68" s="121"/>
      <c r="R68" s="29"/>
      <c r="S68" t="s">
        <v>80</v>
      </c>
    </row>
    <row r="69" spans="1:19" hidden="1" x14ac:dyDescent="0.25">
      <c r="A69" s="3"/>
      <c r="B69" s="38"/>
      <c r="C69" s="29" t="s">
        <v>107</v>
      </c>
      <c r="D69" s="84">
        <v>50</v>
      </c>
      <c r="E69" s="85">
        <v>4</v>
      </c>
      <c r="F69" s="86">
        <v>108</v>
      </c>
      <c r="G69" s="87">
        <v>8</v>
      </c>
      <c r="H69" s="86">
        <v>55</v>
      </c>
      <c r="I69" s="87">
        <v>97</v>
      </c>
      <c r="J69" s="86">
        <v>17</v>
      </c>
      <c r="K69" s="87">
        <v>37</v>
      </c>
      <c r="L69" s="88">
        <v>40</v>
      </c>
      <c r="M69" s="64">
        <f t="shared" si="8"/>
        <v>416</v>
      </c>
      <c r="N69" s="89"/>
      <c r="O69" s="89"/>
      <c r="P69" s="6"/>
      <c r="Q69" s="121"/>
      <c r="R69" s="29"/>
    </row>
    <row r="70" spans="1:19" hidden="1" x14ac:dyDescent="0.25">
      <c r="A70" s="3"/>
      <c r="B70" s="38"/>
      <c r="C70" s="29" t="s">
        <v>108</v>
      </c>
      <c r="D70" s="84">
        <v>43</v>
      </c>
      <c r="E70" s="85">
        <v>4</v>
      </c>
      <c r="F70" s="86">
        <v>108</v>
      </c>
      <c r="G70" s="87">
        <v>6</v>
      </c>
      <c r="H70" s="86">
        <v>48</v>
      </c>
      <c r="I70" s="87">
        <v>80</v>
      </c>
      <c r="J70" s="86">
        <v>17</v>
      </c>
      <c r="K70" s="87">
        <v>31</v>
      </c>
      <c r="L70" s="88">
        <v>32</v>
      </c>
      <c r="M70" s="64">
        <f t="shared" si="8"/>
        <v>369</v>
      </c>
      <c r="N70" s="89"/>
      <c r="O70" s="89"/>
      <c r="P70" s="6"/>
      <c r="Q70" s="121"/>
      <c r="R70" s="29"/>
    </row>
    <row r="71" spans="1:19" x14ac:dyDescent="0.25">
      <c r="A71" s="3"/>
      <c r="B71" s="38"/>
      <c r="C71" s="29" t="s">
        <v>109</v>
      </c>
      <c r="D71" s="84">
        <v>34</v>
      </c>
      <c r="E71" s="85">
        <v>4</v>
      </c>
      <c r="F71" s="86">
        <v>109</v>
      </c>
      <c r="G71" s="87">
        <v>8</v>
      </c>
      <c r="H71" s="86">
        <v>48</v>
      </c>
      <c r="I71" s="87">
        <v>69</v>
      </c>
      <c r="J71" s="86">
        <v>17</v>
      </c>
      <c r="K71" s="87">
        <v>28</v>
      </c>
      <c r="L71" s="88">
        <v>25</v>
      </c>
      <c r="M71" s="64">
        <f t="shared" si="8"/>
        <v>342</v>
      </c>
      <c r="N71" s="89"/>
      <c r="O71" s="89"/>
      <c r="P71" s="6"/>
      <c r="Q71" s="121"/>
      <c r="R71" s="29"/>
    </row>
    <row r="72" spans="1:19" x14ac:dyDescent="0.25">
      <c r="A72" s="3"/>
      <c r="B72" s="38"/>
      <c r="C72" s="29" t="s">
        <v>110</v>
      </c>
      <c r="D72" s="84">
        <v>31</v>
      </c>
      <c r="E72" s="85">
        <v>4</v>
      </c>
      <c r="F72" s="86">
        <v>108</v>
      </c>
      <c r="G72" s="87">
        <v>4</v>
      </c>
      <c r="H72" s="86">
        <v>48</v>
      </c>
      <c r="I72" s="87">
        <v>63</v>
      </c>
      <c r="J72" s="86">
        <v>15</v>
      </c>
      <c r="K72" s="87">
        <v>27</v>
      </c>
      <c r="L72" s="88">
        <v>23</v>
      </c>
      <c r="M72" s="64">
        <f t="shared" si="8"/>
        <v>323</v>
      </c>
      <c r="N72" s="89"/>
      <c r="O72" s="89"/>
      <c r="P72" s="6"/>
      <c r="Q72" s="121"/>
      <c r="R72" s="29"/>
    </row>
    <row r="73" spans="1:19" x14ac:dyDescent="0.25">
      <c r="A73" s="3"/>
      <c r="B73" s="38"/>
      <c r="C73" s="29" t="s">
        <v>111</v>
      </c>
      <c r="D73" s="84">
        <v>28</v>
      </c>
      <c r="E73" s="85">
        <v>4</v>
      </c>
      <c r="F73" s="86">
        <v>91</v>
      </c>
      <c r="G73" s="87">
        <v>3</v>
      </c>
      <c r="H73" s="86">
        <v>51</v>
      </c>
      <c r="I73" s="87">
        <v>55</v>
      </c>
      <c r="J73" s="86">
        <v>14</v>
      </c>
      <c r="K73" s="87">
        <v>27</v>
      </c>
      <c r="L73" s="88">
        <v>22</v>
      </c>
      <c r="M73" s="64">
        <f t="shared" si="8"/>
        <v>295</v>
      </c>
      <c r="N73" s="89"/>
      <c r="O73" s="89"/>
      <c r="P73" s="6"/>
      <c r="Q73" s="121"/>
      <c r="R73" s="29"/>
    </row>
    <row r="74" spans="1:19" x14ac:dyDescent="0.25">
      <c r="A74" s="3"/>
      <c r="B74" s="38"/>
      <c r="C74" s="29" t="s">
        <v>112</v>
      </c>
      <c r="D74" s="84">
        <v>26</v>
      </c>
      <c r="E74" s="85">
        <v>4</v>
      </c>
      <c r="F74" s="86">
        <v>89</v>
      </c>
      <c r="G74" s="87">
        <v>4</v>
      </c>
      <c r="H74" s="86">
        <v>51</v>
      </c>
      <c r="I74" s="87">
        <v>51</v>
      </c>
      <c r="J74" s="86">
        <v>12</v>
      </c>
      <c r="K74" s="87">
        <v>26</v>
      </c>
      <c r="L74" s="88">
        <v>20</v>
      </c>
      <c r="M74" s="64">
        <f t="shared" si="8"/>
        <v>283</v>
      </c>
      <c r="N74" s="89"/>
      <c r="O74" s="89"/>
      <c r="P74" s="6"/>
      <c r="Q74" s="121"/>
      <c r="R74" s="29"/>
    </row>
    <row r="75" spans="1:19" x14ac:dyDescent="0.25">
      <c r="A75" s="3"/>
      <c r="B75" s="38"/>
      <c r="C75" s="29" t="s">
        <v>114</v>
      </c>
      <c r="D75" s="84">
        <v>25</v>
      </c>
      <c r="E75" s="85">
        <v>3</v>
      </c>
      <c r="F75" s="86">
        <v>78</v>
      </c>
      <c r="G75" s="87">
        <v>3</v>
      </c>
      <c r="H75" s="86">
        <v>44</v>
      </c>
      <c r="I75" s="87">
        <v>41</v>
      </c>
      <c r="J75" s="86">
        <v>12</v>
      </c>
      <c r="K75" s="87">
        <v>22</v>
      </c>
      <c r="L75" s="88">
        <v>16</v>
      </c>
      <c r="M75" s="64">
        <f t="shared" si="8"/>
        <v>244</v>
      </c>
      <c r="N75" s="89"/>
      <c r="O75" s="89"/>
      <c r="P75" s="6"/>
      <c r="Q75" s="121"/>
      <c r="R75" s="29"/>
    </row>
    <row r="76" spans="1:19" x14ac:dyDescent="0.25">
      <c r="A76" s="3"/>
      <c r="B76" s="38"/>
      <c r="C76" s="29" t="s">
        <v>113</v>
      </c>
      <c r="D76" s="84">
        <v>21</v>
      </c>
      <c r="E76" s="85">
        <v>3</v>
      </c>
      <c r="F76" s="86">
        <v>66</v>
      </c>
      <c r="G76" s="87">
        <v>3</v>
      </c>
      <c r="H76" s="86">
        <v>43</v>
      </c>
      <c r="I76" s="87">
        <v>31</v>
      </c>
      <c r="J76" s="86">
        <v>11</v>
      </c>
      <c r="K76" s="87">
        <v>22</v>
      </c>
      <c r="L76" s="88">
        <v>16</v>
      </c>
      <c r="M76" s="64">
        <f t="shared" si="8"/>
        <v>216</v>
      </c>
      <c r="N76" s="89"/>
      <c r="O76" s="89"/>
      <c r="P76" s="6"/>
      <c r="Q76" s="121"/>
      <c r="R76" s="29"/>
    </row>
    <row r="77" spans="1:19" x14ac:dyDescent="0.25">
      <c r="A77" s="3"/>
      <c r="B77" s="38"/>
      <c r="C77" s="29" t="s">
        <v>116</v>
      </c>
      <c r="D77" s="84">
        <v>16</v>
      </c>
      <c r="E77" s="85">
        <v>3</v>
      </c>
      <c r="F77" s="86">
        <v>49</v>
      </c>
      <c r="G77" s="87">
        <v>3</v>
      </c>
      <c r="H77" s="86">
        <v>25</v>
      </c>
      <c r="I77" s="87">
        <v>22</v>
      </c>
      <c r="J77" s="86">
        <v>11</v>
      </c>
      <c r="K77" s="87">
        <v>20</v>
      </c>
      <c r="L77" s="88">
        <v>12</v>
      </c>
      <c r="M77" s="64">
        <f t="shared" si="8"/>
        <v>161</v>
      </c>
      <c r="N77" s="89"/>
      <c r="O77" s="89"/>
      <c r="P77" s="6"/>
      <c r="Q77" s="121"/>
      <c r="R77" s="29"/>
    </row>
    <row r="78" spans="1:19" x14ac:dyDescent="0.25">
      <c r="A78" s="3"/>
      <c r="B78" s="38"/>
      <c r="C78" s="29" t="s">
        <v>115</v>
      </c>
      <c r="D78" s="84">
        <v>11</v>
      </c>
      <c r="E78" s="85">
        <v>3</v>
      </c>
      <c r="F78" s="86">
        <v>37</v>
      </c>
      <c r="G78" s="87">
        <v>3</v>
      </c>
      <c r="H78" s="86">
        <v>14</v>
      </c>
      <c r="I78" s="87">
        <v>10</v>
      </c>
      <c r="J78" s="86">
        <v>9</v>
      </c>
      <c r="K78" s="87">
        <v>10</v>
      </c>
      <c r="L78" s="88">
        <v>6</v>
      </c>
      <c r="M78" s="64">
        <f t="shared" si="8"/>
        <v>103</v>
      </c>
      <c r="N78" s="89"/>
      <c r="O78" s="89"/>
      <c r="P78" s="6"/>
      <c r="Q78" s="121"/>
      <c r="R78" s="29"/>
    </row>
    <row r="79" spans="1:19" x14ac:dyDescent="0.25">
      <c r="A79" s="3"/>
      <c r="B79" s="38"/>
      <c r="C79" s="29"/>
      <c r="D79" s="84"/>
      <c r="E79" s="85"/>
      <c r="F79" s="86"/>
      <c r="G79" s="87"/>
      <c r="H79" s="86"/>
      <c r="I79" s="87"/>
      <c r="J79" s="86"/>
      <c r="K79" s="87"/>
      <c r="L79" s="88"/>
      <c r="M79" s="64"/>
      <c r="N79" s="89"/>
      <c r="O79" s="89"/>
      <c r="P79" s="6"/>
      <c r="Q79" s="121"/>
      <c r="R79" s="29"/>
    </row>
    <row r="80" spans="1:19" hidden="1" x14ac:dyDescent="0.25">
      <c r="A80" s="3"/>
      <c r="B80" s="38"/>
      <c r="C80" s="29" t="s">
        <v>77</v>
      </c>
      <c r="D80" s="84">
        <v>121</v>
      </c>
      <c r="E80" s="85">
        <v>19</v>
      </c>
      <c r="F80" s="86">
        <v>197</v>
      </c>
      <c r="G80" s="87">
        <v>53</v>
      </c>
      <c r="H80" s="86">
        <v>126</v>
      </c>
      <c r="I80" s="87">
        <v>326</v>
      </c>
      <c r="J80" s="86">
        <v>42</v>
      </c>
      <c r="K80" s="87">
        <v>62</v>
      </c>
      <c r="L80" s="88">
        <v>132</v>
      </c>
      <c r="M80" s="64">
        <f t="shared" si="8"/>
        <v>1078</v>
      </c>
      <c r="N80" s="89"/>
      <c r="O80" s="89"/>
      <c r="P80" s="6"/>
      <c r="Q80" s="121"/>
      <c r="R80" s="29"/>
    </row>
    <row r="81" spans="1:18" hidden="1" x14ac:dyDescent="0.25">
      <c r="A81" s="3"/>
      <c r="B81" s="38"/>
      <c r="C81" s="29" t="s">
        <v>78</v>
      </c>
      <c r="D81" s="84">
        <v>121</v>
      </c>
      <c r="E81" s="85">
        <v>19</v>
      </c>
      <c r="F81" s="86">
        <v>197</v>
      </c>
      <c r="G81" s="87">
        <v>54</v>
      </c>
      <c r="H81" s="86">
        <v>128</v>
      </c>
      <c r="I81" s="87">
        <v>321</v>
      </c>
      <c r="J81" s="86">
        <v>43</v>
      </c>
      <c r="K81" s="87">
        <v>65</v>
      </c>
      <c r="L81" s="88">
        <v>130</v>
      </c>
      <c r="M81" s="64">
        <f t="shared" si="8"/>
        <v>1078</v>
      </c>
      <c r="N81" s="89"/>
      <c r="O81" s="89"/>
      <c r="P81" s="6"/>
      <c r="Q81" s="121"/>
      <c r="R81" s="29"/>
    </row>
    <row r="82" spans="1:18" x14ac:dyDescent="0.25">
      <c r="B82" s="90" t="s">
        <v>79</v>
      </c>
    </row>
    <row r="84" spans="1:18" x14ac:dyDescent="0.25">
      <c r="G84" t="s">
        <v>80</v>
      </c>
    </row>
  </sheetData>
  <mergeCells count="1">
    <mergeCell ref="B2:C2"/>
  </mergeCells>
  <pageMargins left="0.25" right="0.25" top="0.75" bottom="0.75" header="0.3" footer="0.3"/>
  <pageSetup scale="4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3"/>
  <sheetViews>
    <sheetView workbookViewId="0">
      <pane xSplit="3" ySplit="9" topLeftCell="D35" activePane="bottomRight" state="frozen"/>
      <selection pane="topRight" activeCell="D1" sqref="D1"/>
      <selection pane="bottomLeft" activeCell="A8" sqref="A8"/>
      <selection pane="bottomRight" activeCell="C48" sqref="C48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6" width="12.7109375" customWidth="1"/>
    <col min="17" max="17" width="12.7109375" style="107" customWidth="1"/>
    <col min="18" max="18" width="12.7109375" customWidth="1"/>
  </cols>
  <sheetData>
    <row r="1" spans="1:18" x14ac:dyDescent="0.25">
      <c r="A1" s="94"/>
      <c r="B1" s="1" t="s">
        <v>0</v>
      </c>
    </row>
    <row r="2" spans="1:18" ht="31.5" customHeight="1" x14ac:dyDescent="0.25">
      <c r="B2" s="149" t="s">
        <v>127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14"/>
    </row>
    <row r="3" spans="1:18" x14ac:dyDescent="0.25">
      <c r="B3" s="125" t="s">
        <v>128</v>
      </c>
      <c r="C3" s="122">
        <v>42145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14"/>
    </row>
    <row r="4" spans="1:18" hidden="1" x14ac:dyDescent="0.25">
      <c r="B4" s="125"/>
      <c r="C4" s="95">
        <f>C3-DATE(YEAR(C3),1,0)</f>
        <v>141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14"/>
    </row>
    <row r="5" spans="1:18" x14ac:dyDescent="0.25">
      <c r="B5" s="125"/>
      <c r="C5" s="9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14"/>
    </row>
    <row r="6" spans="1:18" x14ac:dyDescent="0.25">
      <c r="B6" s="125"/>
      <c r="C6" s="12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114"/>
    </row>
    <row r="7" spans="1:18" x14ac:dyDescent="0.25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14"/>
    </row>
    <row r="8" spans="1:18" x14ac:dyDescent="0.25">
      <c r="A8" s="3"/>
      <c r="B8" s="3"/>
      <c r="C8" s="3" t="s">
        <v>1</v>
      </c>
      <c r="D8" s="4" t="s">
        <v>2</v>
      </c>
      <c r="E8" s="5" t="s">
        <v>3</v>
      </c>
      <c r="F8" s="4" t="s">
        <v>2</v>
      </c>
      <c r="G8" s="5" t="s">
        <v>4</v>
      </c>
      <c r="H8" s="4" t="s">
        <v>2</v>
      </c>
      <c r="I8" s="5" t="s">
        <v>5</v>
      </c>
      <c r="J8" s="4" t="s">
        <v>4</v>
      </c>
      <c r="K8" s="5" t="s">
        <v>6</v>
      </c>
      <c r="L8" s="4" t="s">
        <v>7</v>
      </c>
      <c r="M8" s="6" t="s">
        <v>8</v>
      </c>
      <c r="N8" s="7"/>
      <c r="O8" s="8">
        <v>2015</v>
      </c>
      <c r="P8" s="8">
        <v>2014</v>
      </c>
      <c r="Q8" s="115"/>
      <c r="R8" s="9" t="s">
        <v>9</v>
      </c>
    </row>
    <row r="9" spans="1:18" ht="30.75" customHeight="1" thickBot="1" x14ac:dyDescent="0.3">
      <c r="A9" s="10"/>
      <c r="B9" s="10" t="s">
        <v>10</v>
      </c>
      <c r="C9" s="10" t="s">
        <v>11</v>
      </c>
      <c r="D9" s="11" t="s">
        <v>12</v>
      </c>
      <c r="E9" s="12" t="s">
        <v>13</v>
      </c>
      <c r="F9" s="11" t="s">
        <v>14</v>
      </c>
      <c r="G9" s="13" t="s">
        <v>15</v>
      </c>
      <c r="H9" s="11" t="s">
        <v>16</v>
      </c>
      <c r="I9" s="12" t="s">
        <v>17</v>
      </c>
      <c r="J9" s="11" t="s">
        <v>18</v>
      </c>
      <c r="K9" s="12" t="s">
        <v>19</v>
      </c>
      <c r="L9" s="11" t="s">
        <v>20</v>
      </c>
      <c r="M9" s="14" t="s">
        <v>21</v>
      </c>
      <c r="N9" s="15" t="s">
        <v>22</v>
      </c>
      <c r="O9" s="16" t="s">
        <v>23</v>
      </c>
      <c r="P9" s="16" t="s">
        <v>23</v>
      </c>
      <c r="Q9" s="116" t="s">
        <v>126</v>
      </c>
      <c r="R9" s="17" t="s">
        <v>24</v>
      </c>
    </row>
    <row r="10" spans="1:18" ht="15.75" thickTop="1" x14ac:dyDescent="0.25">
      <c r="A10" s="3">
        <v>1</v>
      </c>
      <c r="B10" s="19" t="s">
        <v>25</v>
      </c>
      <c r="C10" s="29" t="s">
        <v>27</v>
      </c>
      <c r="D10" s="30">
        <v>1</v>
      </c>
      <c r="E10" s="31"/>
      <c r="F10" s="32">
        <v>4</v>
      </c>
      <c r="G10" s="31">
        <v>2</v>
      </c>
      <c r="H10" s="32">
        <v>4</v>
      </c>
      <c r="I10" s="31">
        <v>3</v>
      </c>
      <c r="J10" s="32"/>
      <c r="K10" s="31">
        <v>4</v>
      </c>
      <c r="L10" s="33">
        <v>3</v>
      </c>
      <c r="M10" s="34">
        <f t="shared" ref="M10:M22" si="0">SUM(D10:L10)</f>
        <v>21</v>
      </c>
      <c r="N10" s="26">
        <f t="shared" ref="N10:N19" si="1">SUM(O10-P10)/ABS(P10)</f>
        <v>-0.125</v>
      </c>
      <c r="O10" s="36">
        <v>21</v>
      </c>
      <c r="P10" s="36">
        <v>24</v>
      </c>
      <c r="Q10" s="117">
        <f>SUM(O10-((43/352)*C4))/ABS((43/352)*C4)</f>
        <v>0.21919841662543282</v>
      </c>
      <c r="R10" s="37">
        <v>43</v>
      </c>
    </row>
    <row r="11" spans="1:18" x14ac:dyDescent="0.25">
      <c r="A11" s="18">
        <v>2</v>
      </c>
      <c r="B11" s="38" t="s">
        <v>25</v>
      </c>
      <c r="C11" s="29" t="s">
        <v>28</v>
      </c>
      <c r="D11" s="30">
        <v>1</v>
      </c>
      <c r="E11" s="31"/>
      <c r="F11" s="32"/>
      <c r="G11" s="31">
        <v>1</v>
      </c>
      <c r="H11" s="32"/>
      <c r="I11" s="31">
        <v>2</v>
      </c>
      <c r="J11" s="32"/>
      <c r="K11" s="31">
        <v>2</v>
      </c>
      <c r="L11" s="33"/>
      <c r="M11" s="34">
        <f t="shared" si="0"/>
        <v>6</v>
      </c>
      <c r="N11" s="35">
        <f t="shared" si="1"/>
        <v>-0.45454545454545453</v>
      </c>
      <c r="O11" s="36">
        <v>6</v>
      </c>
      <c r="P11" s="36">
        <v>11</v>
      </c>
      <c r="Q11" s="117">
        <f>SUM((O11-((43/352)*C4))/ABS((43/352)*C4))</f>
        <v>-0.65165759524987632</v>
      </c>
      <c r="R11" s="37">
        <v>43</v>
      </c>
    </row>
    <row r="12" spans="1:18" x14ac:dyDescent="0.25">
      <c r="A12" s="3">
        <v>3</v>
      </c>
      <c r="B12" s="38" t="s">
        <v>30</v>
      </c>
      <c r="C12" s="29" t="s">
        <v>31</v>
      </c>
      <c r="D12" s="30">
        <v>2</v>
      </c>
      <c r="E12" s="31"/>
      <c r="F12" s="32">
        <v>5</v>
      </c>
      <c r="G12" s="31"/>
      <c r="H12" s="32">
        <v>7</v>
      </c>
      <c r="I12" s="31">
        <v>8</v>
      </c>
      <c r="J12" s="32">
        <v>2</v>
      </c>
      <c r="K12" s="31">
        <v>1</v>
      </c>
      <c r="L12" s="33">
        <v>4</v>
      </c>
      <c r="M12" s="34">
        <f t="shared" si="0"/>
        <v>29</v>
      </c>
      <c r="N12" s="35">
        <f t="shared" si="1"/>
        <v>0.3125</v>
      </c>
      <c r="O12" s="36">
        <v>21</v>
      </c>
      <c r="P12" s="36">
        <v>16</v>
      </c>
      <c r="Q12" s="117">
        <f>SUM((O12-((43/352)*C4))/ABS((43/352)*C4))</f>
        <v>0.21919841662543282</v>
      </c>
      <c r="R12" s="37">
        <v>43</v>
      </c>
    </row>
    <row r="13" spans="1:18" x14ac:dyDescent="0.25">
      <c r="A13" s="18">
        <v>4</v>
      </c>
      <c r="B13" s="38" t="s">
        <v>30</v>
      </c>
      <c r="C13" s="29" t="s">
        <v>32</v>
      </c>
      <c r="D13" s="30">
        <v>1</v>
      </c>
      <c r="E13" s="31"/>
      <c r="F13" s="32">
        <v>7</v>
      </c>
      <c r="G13" s="31"/>
      <c r="H13" s="32">
        <v>2</v>
      </c>
      <c r="I13" s="31">
        <v>3</v>
      </c>
      <c r="J13" s="32">
        <v>1</v>
      </c>
      <c r="K13" s="31"/>
      <c r="L13" s="33">
        <v>2</v>
      </c>
      <c r="M13" s="34">
        <f t="shared" si="0"/>
        <v>16</v>
      </c>
      <c r="N13" s="35">
        <f t="shared" si="1"/>
        <v>0.44444444444444442</v>
      </c>
      <c r="O13" s="36">
        <v>13</v>
      </c>
      <c r="P13" s="36">
        <v>9</v>
      </c>
      <c r="Q13" s="117">
        <f>SUM((O13-((43/352)*C4))/ABS((43/352)*C4))</f>
        <v>-0.24525812304139874</v>
      </c>
      <c r="R13" s="37">
        <v>43</v>
      </c>
    </row>
    <row r="14" spans="1:18" x14ac:dyDescent="0.25">
      <c r="A14" s="3">
        <v>5</v>
      </c>
      <c r="B14" s="38" t="s">
        <v>30</v>
      </c>
      <c r="C14" s="29" t="s">
        <v>33</v>
      </c>
      <c r="D14" s="30">
        <v>1</v>
      </c>
      <c r="E14" s="31"/>
      <c r="F14" s="32"/>
      <c r="G14" s="31"/>
      <c r="H14" s="32"/>
      <c r="I14" s="31">
        <v>1</v>
      </c>
      <c r="J14" s="32"/>
      <c r="K14" s="31">
        <v>1</v>
      </c>
      <c r="L14" s="33">
        <v>2</v>
      </c>
      <c r="M14" s="34">
        <f t="shared" si="0"/>
        <v>5</v>
      </c>
      <c r="N14" s="35">
        <f t="shared" si="1"/>
        <v>-0.6</v>
      </c>
      <c r="O14" s="36">
        <v>4</v>
      </c>
      <c r="P14" s="36">
        <v>10</v>
      </c>
      <c r="Q14" s="117">
        <f>SUM((O14-((43/352)*C4))/ABS((43/352)*C4))</f>
        <v>-0.76777173016658418</v>
      </c>
      <c r="R14" s="37">
        <v>43</v>
      </c>
    </row>
    <row r="15" spans="1:18" x14ac:dyDescent="0.25">
      <c r="A15" s="18">
        <v>6</v>
      </c>
      <c r="B15" s="38" t="s">
        <v>30</v>
      </c>
      <c r="C15" s="29" t="s">
        <v>34</v>
      </c>
      <c r="D15" s="30">
        <v>2</v>
      </c>
      <c r="E15" s="31"/>
      <c r="F15" s="32">
        <v>5</v>
      </c>
      <c r="G15" s="31"/>
      <c r="H15" s="32">
        <v>2</v>
      </c>
      <c r="I15" s="31">
        <v>1</v>
      </c>
      <c r="J15" s="32"/>
      <c r="K15" s="31"/>
      <c r="L15" s="33"/>
      <c r="M15" s="34">
        <f t="shared" si="0"/>
        <v>10</v>
      </c>
      <c r="N15" s="35">
        <f t="shared" si="1"/>
        <v>0</v>
      </c>
      <c r="O15" s="36">
        <v>10</v>
      </c>
      <c r="P15" s="36">
        <v>10</v>
      </c>
      <c r="Q15" s="117">
        <f>SUM(O15-((43/352)*C4))/ABS((43/352)*C4)</f>
        <v>-0.41942932541646055</v>
      </c>
      <c r="R15" s="37">
        <v>43</v>
      </c>
    </row>
    <row r="16" spans="1:18" x14ac:dyDescent="0.25">
      <c r="A16" s="3">
        <v>7</v>
      </c>
      <c r="B16" s="38" t="s">
        <v>30</v>
      </c>
      <c r="C16" s="29" t="s">
        <v>29</v>
      </c>
      <c r="D16" s="30">
        <v>1</v>
      </c>
      <c r="E16" s="31">
        <v>1</v>
      </c>
      <c r="F16" s="32"/>
      <c r="G16" s="31"/>
      <c r="H16" s="32"/>
      <c r="I16" s="31">
        <v>4</v>
      </c>
      <c r="J16" s="32">
        <v>2</v>
      </c>
      <c r="K16" s="31">
        <v>2</v>
      </c>
      <c r="L16" s="33">
        <v>1</v>
      </c>
      <c r="M16" s="34">
        <f t="shared" si="0"/>
        <v>11</v>
      </c>
      <c r="N16" s="35">
        <f t="shared" si="1"/>
        <v>0</v>
      </c>
      <c r="O16" s="36">
        <v>9</v>
      </c>
      <c r="P16" s="36">
        <v>9</v>
      </c>
      <c r="Q16" s="117">
        <f>SUM((O16-((43/352)*C4))/ABS((43/352)*C4))</f>
        <v>-0.47748639287481448</v>
      </c>
      <c r="R16" s="37">
        <v>43</v>
      </c>
    </row>
    <row r="17" spans="1:18" x14ac:dyDescent="0.25">
      <c r="A17" s="18">
        <v>8</v>
      </c>
      <c r="B17" s="38" t="s">
        <v>30</v>
      </c>
      <c r="C17" s="29" t="s">
        <v>36</v>
      </c>
      <c r="D17" s="30">
        <v>3</v>
      </c>
      <c r="E17" s="31">
        <v>1</v>
      </c>
      <c r="F17" s="32">
        <v>5</v>
      </c>
      <c r="G17" s="31"/>
      <c r="H17" s="32">
        <v>3</v>
      </c>
      <c r="I17" s="31">
        <v>1</v>
      </c>
      <c r="J17" s="32">
        <v>1</v>
      </c>
      <c r="K17" s="31">
        <v>2</v>
      </c>
      <c r="L17" s="33"/>
      <c r="M17" s="34">
        <f t="shared" si="0"/>
        <v>16</v>
      </c>
      <c r="N17" s="35">
        <f t="shared" si="1"/>
        <v>0</v>
      </c>
      <c r="O17" s="36">
        <v>14</v>
      </c>
      <c r="P17" s="36">
        <v>14</v>
      </c>
      <c r="Q17" s="117">
        <f>SUM((O17-((43/352)*C4))/ABS((43/352)*C4))</f>
        <v>-0.18720105558304478</v>
      </c>
      <c r="R17" s="37">
        <v>43</v>
      </c>
    </row>
    <row r="18" spans="1:18" x14ac:dyDescent="0.25">
      <c r="A18" s="3">
        <v>9</v>
      </c>
      <c r="B18" s="38" t="s">
        <v>30</v>
      </c>
      <c r="C18" s="29" t="s">
        <v>71</v>
      </c>
      <c r="D18" s="30"/>
      <c r="E18" s="31"/>
      <c r="F18" s="32">
        <v>4</v>
      </c>
      <c r="G18" s="31"/>
      <c r="H18" s="32"/>
      <c r="I18" s="31"/>
      <c r="J18" s="32"/>
      <c r="K18" s="31"/>
      <c r="L18" s="33"/>
      <c r="M18" s="34">
        <f t="shared" si="0"/>
        <v>4</v>
      </c>
      <c r="N18" s="35">
        <f t="shared" si="1"/>
        <v>-0.6</v>
      </c>
      <c r="O18" s="36">
        <v>4</v>
      </c>
      <c r="P18" s="36">
        <v>10</v>
      </c>
      <c r="Q18" s="117">
        <f>SUM((O18-((43/352)*C4))/ABS((43/352)*C4))</f>
        <v>-0.76777173016658418</v>
      </c>
      <c r="R18" s="37">
        <v>43</v>
      </c>
    </row>
    <row r="19" spans="1:18" x14ac:dyDescent="0.25">
      <c r="A19" s="18">
        <v>10</v>
      </c>
      <c r="B19" s="38" t="s">
        <v>30</v>
      </c>
      <c r="C19" s="29" t="s">
        <v>37</v>
      </c>
      <c r="D19" s="39"/>
      <c r="E19" s="31"/>
      <c r="F19" s="32"/>
      <c r="G19" s="31"/>
      <c r="H19" s="32">
        <v>1</v>
      </c>
      <c r="I19" s="31">
        <v>1</v>
      </c>
      <c r="J19" s="32"/>
      <c r="K19" s="31">
        <v>1</v>
      </c>
      <c r="L19" s="33"/>
      <c r="M19" s="34">
        <f t="shared" si="0"/>
        <v>3</v>
      </c>
      <c r="N19" s="35">
        <f t="shared" si="1"/>
        <v>-0.5</v>
      </c>
      <c r="O19" s="36">
        <v>3</v>
      </c>
      <c r="P19" s="36">
        <v>6</v>
      </c>
      <c r="Q19" s="117">
        <f>SUM((O19-((43/352)*C4))/ABS((43/352)*C4))</f>
        <v>-0.82582879762493822</v>
      </c>
      <c r="R19" s="37">
        <v>43</v>
      </c>
    </row>
    <row r="20" spans="1:18" x14ac:dyDescent="0.25">
      <c r="A20" s="3">
        <v>11</v>
      </c>
      <c r="B20" s="38" t="s">
        <v>38</v>
      </c>
      <c r="C20" s="29" t="s">
        <v>39</v>
      </c>
      <c r="D20" s="30">
        <v>3</v>
      </c>
      <c r="E20" s="31">
        <v>1</v>
      </c>
      <c r="F20" s="32">
        <v>5</v>
      </c>
      <c r="G20" s="31">
        <v>1</v>
      </c>
      <c r="H20" s="32">
        <v>6</v>
      </c>
      <c r="I20" s="31">
        <v>5</v>
      </c>
      <c r="J20" s="32">
        <v>7</v>
      </c>
      <c r="K20" s="31">
        <v>2</v>
      </c>
      <c r="L20" s="33">
        <v>4</v>
      </c>
      <c r="M20" s="34">
        <f t="shared" si="0"/>
        <v>34</v>
      </c>
      <c r="N20" s="35"/>
      <c r="O20" s="36">
        <v>34</v>
      </c>
      <c r="P20" s="36">
        <v>0</v>
      </c>
      <c r="Q20" s="117">
        <f>SUM((O20-((43/352)*C4))/ABS((43/352)*C4))</f>
        <v>0.97394029358403411</v>
      </c>
      <c r="R20" s="37">
        <v>43</v>
      </c>
    </row>
    <row r="21" spans="1:18" x14ac:dyDescent="0.25">
      <c r="A21" s="18">
        <v>12</v>
      </c>
      <c r="B21" s="38" t="s">
        <v>38</v>
      </c>
      <c r="C21" s="29" t="s">
        <v>121</v>
      </c>
      <c r="D21" s="30">
        <v>2</v>
      </c>
      <c r="E21" s="31"/>
      <c r="F21" s="32">
        <v>5</v>
      </c>
      <c r="G21" s="31">
        <v>1</v>
      </c>
      <c r="H21" s="32">
        <v>3</v>
      </c>
      <c r="I21" s="31">
        <v>5</v>
      </c>
      <c r="J21" s="32">
        <v>1</v>
      </c>
      <c r="K21" s="31">
        <v>2</v>
      </c>
      <c r="L21" s="33">
        <v>3</v>
      </c>
      <c r="M21" s="34"/>
      <c r="N21" s="35"/>
      <c r="O21" s="36">
        <v>7</v>
      </c>
      <c r="P21" s="36"/>
      <c r="Q21" s="117">
        <f>SUM((O21-((43/352)*C4))/ABS((43/352)*C4))</f>
        <v>-0.59360052779152239</v>
      </c>
      <c r="R21" s="37">
        <v>43</v>
      </c>
    </row>
    <row r="22" spans="1:18" x14ac:dyDescent="0.25">
      <c r="A22" s="3">
        <v>13</v>
      </c>
      <c r="B22" s="38" t="s">
        <v>38</v>
      </c>
      <c r="C22" s="29" t="s">
        <v>40</v>
      </c>
      <c r="D22" s="30">
        <v>4</v>
      </c>
      <c r="E22" s="31"/>
      <c r="F22" s="32">
        <v>9</v>
      </c>
      <c r="G22" s="31"/>
      <c r="H22" s="32">
        <v>5</v>
      </c>
      <c r="I22" s="31">
        <v>10</v>
      </c>
      <c r="J22" s="32"/>
      <c r="K22" s="31">
        <v>3</v>
      </c>
      <c r="L22" s="33">
        <v>4</v>
      </c>
      <c r="M22" s="34">
        <f t="shared" si="0"/>
        <v>35</v>
      </c>
      <c r="N22" s="35"/>
      <c r="O22" s="36">
        <v>29</v>
      </c>
      <c r="P22" s="36">
        <v>0</v>
      </c>
      <c r="Q22" s="117">
        <f>SUM((O22-((43/352)*C4))/ABS((43/352)*C4))</f>
        <v>0.68365495629226436</v>
      </c>
      <c r="R22" s="37">
        <v>43</v>
      </c>
    </row>
    <row r="23" spans="1:18" x14ac:dyDescent="0.25">
      <c r="A23" s="18">
        <v>14</v>
      </c>
      <c r="B23" s="38" t="s">
        <v>38</v>
      </c>
      <c r="C23" s="29" t="s">
        <v>129</v>
      </c>
      <c r="D23" s="30"/>
      <c r="E23" s="31"/>
      <c r="F23" s="32"/>
      <c r="G23" s="31"/>
      <c r="H23" s="32"/>
      <c r="I23" s="31"/>
      <c r="J23" s="32"/>
      <c r="K23" s="31"/>
      <c r="L23" s="33"/>
      <c r="M23" s="34"/>
      <c r="N23" s="35"/>
      <c r="O23" s="36"/>
      <c r="P23" s="36"/>
      <c r="Q23" s="117">
        <f>SUM((O23-((43/352)*C4))/ABS((43/352)*C4))</f>
        <v>-1</v>
      </c>
      <c r="R23" s="37">
        <v>43</v>
      </c>
    </row>
    <row r="24" spans="1:18" x14ac:dyDescent="0.25">
      <c r="A24" s="3">
        <v>15</v>
      </c>
      <c r="B24" s="38" t="s">
        <v>38</v>
      </c>
      <c r="C24" s="29" t="s">
        <v>41</v>
      </c>
      <c r="D24" s="30">
        <v>2</v>
      </c>
      <c r="E24" s="31"/>
      <c r="F24" s="32">
        <v>5</v>
      </c>
      <c r="G24" s="31"/>
      <c r="H24" s="32">
        <v>5</v>
      </c>
      <c r="I24" s="31">
        <v>7</v>
      </c>
      <c r="J24" s="32">
        <v>2</v>
      </c>
      <c r="K24" s="31">
        <v>2</v>
      </c>
      <c r="L24" s="33"/>
      <c r="M24" s="34">
        <f t="shared" ref="M24:M53" si="2">SUM(D24:L24)</f>
        <v>23</v>
      </c>
      <c r="N24" s="35">
        <f t="shared" ref="N24:N46" si="3">SUM(O24-P24)/ABS(P24)</f>
        <v>0.41666666666666669</v>
      </c>
      <c r="O24" s="36">
        <v>17</v>
      </c>
      <c r="P24" s="36">
        <v>12</v>
      </c>
      <c r="Q24" s="117">
        <f>SUM((O24-((43/352)*C4))/ABS((43/352)*C4))</f>
        <v>-1.3029853207982958E-2</v>
      </c>
      <c r="R24" s="37">
        <v>43</v>
      </c>
    </row>
    <row r="25" spans="1:18" x14ac:dyDescent="0.25">
      <c r="A25" s="18">
        <v>16</v>
      </c>
      <c r="B25" s="38" t="s">
        <v>42</v>
      </c>
      <c r="C25" s="29" t="s">
        <v>43</v>
      </c>
      <c r="D25" s="30">
        <v>2</v>
      </c>
      <c r="E25" s="31">
        <v>1</v>
      </c>
      <c r="F25" s="32">
        <v>5</v>
      </c>
      <c r="G25" s="31"/>
      <c r="H25" s="32">
        <v>1</v>
      </c>
      <c r="I25" s="31">
        <v>7</v>
      </c>
      <c r="J25" s="32"/>
      <c r="K25" s="31"/>
      <c r="L25" s="33"/>
      <c r="M25" s="34">
        <f t="shared" si="2"/>
        <v>16</v>
      </c>
      <c r="N25" s="35">
        <f t="shared" si="3"/>
        <v>-0.375</v>
      </c>
      <c r="O25" s="36">
        <v>10</v>
      </c>
      <c r="P25" s="36">
        <v>16</v>
      </c>
      <c r="Q25" s="117">
        <f>SUM((O25-((43/352)*C4))/ABS((43/352)*C4))</f>
        <v>-0.41942932541646055</v>
      </c>
      <c r="R25" s="37">
        <v>43</v>
      </c>
    </row>
    <row r="26" spans="1:18" x14ac:dyDescent="0.25">
      <c r="A26" s="3">
        <v>17</v>
      </c>
      <c r="B26" s="38" t="s">
        <v>42</v>
      </c>
      <c r="C26" s="29" t="s">
        <v>44</v>
      </c>
      <c r="D26" s="30"/>
      <c r="E26" s="31"/>
      <c r="F26" s="32"/>
      <c r="G26" s="31"/>
      <c r="H26" s="32"/>
      <c r="I26" s="31">
        <v>3</v>
      </c>
      <c r="J26" s="32">
        <v>2</v>
      </c>
      <c r="K26" s="31"/>
      <c r="L26" s="33"/>
      <c r="M26" s="34">
        <f t="shared" si="2"/>
        <v>5</v>
      </c>
      <c r="N26" s="35">
        <f t="shared" si="3"/>
        <v>-0.84375</v>
      </c>
      <c r="O26" s="36">
        <v>5</v>
      </c>
      <c r="P26" s="36">
        <v>32</v>
      </c>
      <c r="Q26" s="117">
        <f>SUM((O26-((43/352)*C4))/ABS((43/352)*C4))</f>
        <v>-0.70971466270823025</v>
      </c>
      <c r="R26" s="37">
        <v>43</v>
      </c>
    </row>
    <row r="27" spans="1:18" x14ac:dyDescent="0.25">
      <c r="A27" s="18">
        <v>18</v>
      </c>
      <c r="B27" s="38" t="s">
        <v>42</v>
      </c>
      <c r="C27" s="29" t="s">
        <v>45</v>
      </c>
      <c r="D27" s="30"/>
      <c r="E27" s="31"/>
      <c r="F27" s="32"/>
      <c r="G27" s="31"/>
      <c r="H27" s="32"/>
      <c r="I27" s="31">
        <v>3</v>
      </c>
      <c r="J27" s="32"/>
      <c r="K27" s="31"/>
      <c r="L27" s="33"/>
      <c r="M27" s="34">
        <f t="shared" si="2"/>
        <v>3</v>
      </c>
      <c r="N27" s="35">
        <f t="shared" si="3"/>
        <v>-0.83333333333333337</v>
      </c>
      <c r="O27" s="36">
        <v>3</v>
      </c>
      <c r="P27" s="36">
        <v>18</v>
      </c>
      <c r="Q27" s="117">
        <f>SUM((O27-((43/352)*C4))/ABS((43/352)*C4))</f>
        <v>-0.82582879762493822</v>
      </c>
      <c r="R27" s="37">
        <v>43</v>
      </c>
    </row>
    <row r="28" spans="1:18" x14ac:dyDescent="0.25">
      <c r="A28" s="3">
        <v>19</v>
      </c>
      <c r="B28" s="38" t="s">
        <v>42</v>
      </c>
      <c r="C28" s="29" t="s">
        <v>35</v>
      </c>
      <c r="D28" s="30">
        <v>1</v>
      </c>
      <c r="E28" s="31">
        <v>1</v>
      </c>
      <c r="F28" s="32">
        <v>7</v>
      </c>
      <c r="G28" s="31"/>
      <c r="H28" s="32">
        <v>5</v>
      </c>
      <c r="I28" s="31">
        <v>7</v>
      </c>
      <c r="J28" s="32">
        <v>2</v>
      </c>
      <c r="K28" s="31">
        <v>2</v>
      </c>
      <c r="L28" s="33">
        <v>4</v>
      </c>
      <c r="M28" s="34">
        <f t="shared" si="2"/>
        <v>29</v>
      </c>
      <c r="N28" s="35"/>
      <c r="O28" s="36">
        <v>10</v>
      </c>
      <c r="P28" s="36">
        <v>0</v>
      </c>
      <c r="Q28" s="117">
        <f>SUM((O28-((43/352)*C4))/ABS((43/352)*C4))</f>
        <v>-0.41942932541646055</v>
      </c>
      <c r="R28" s="37">
        <v>43</v>
      </c>
    </row>
    <row r="29" spans="1:18" x14ac:dyDescent="0.25">
      <c r="A29" s="18">
        <v>20</v>
      </c>
      <c r="B29" s="38" t="s">
        <v>42</v>
      </c>
      <c r="C29" s="29" t="s">
        <v>124</v>
      </c>
      <c r="D29" s="30">
        <v>2</v>
      </c>
      <c r="E29" s="31">
        <v>1</v>
      </c>
      <c r="F29" s="32"/>
      <c r="G29" s="31"/>
      <c r="H29" s="32">
        <v>3</v>
      </c>
      <c r="I29" s="31">
        <v>4</v>
      </c>
      <c r="J29" s="32">
        <v>2</v>
      </c>
      <c r="K29" s="31">
        <v>2</v>
      </c>
      <c r="L29" s="33">
        <v>2</v>
      </c>
      <c r="M29" s="34"/>
      <c r="N29" s="35"/>
      <c r="O29" s="36">
        <v>10</v>
      </c>
      <c r="P29" s="36"/>
      <c r="Q29" s="117">
        <f>SUM((O29-((43/352)*C4))/ABS((43/352)*C4))</f>
        <v>-0.41942932541646055</v>
      </c>
      <c r="R29" s="37">
        <v>43</v>
      </c>
    </row>
    <row r="30" spans="1:18" x14ac:dyDescent="0.25">
      <c r="A30" s="3">
        <v>21</v>
      </c>
      <c r="B30" s="38" t="s">
        <v>42</v>
      </c>
      <c r="C30" s="29" t="s">
        <v>46</v>
      </c>
      <c r="D30" s="30">
        <v>1</v>
      </c>
      <c r="E30" s="31"/>
      <c r="F30" s="32">
        <v>6</v>
      </c>
      <c r="G30" s="31"/>
      <c r="H30" s="32">
        <v>4</v>
      </c>
      <c r="I30" s="31"/>
      <c r="J30" s="32">
        <v>2</v>
      </c>
      <c r="K30" s="31">
        <v>3</v>
      </c>
      <c r="L30" s="33"/>
      <c r="M30" s="34">
        <f t="shared" si="2"/>
        <v>16</v>
      </c>
      <c r="N30" s="35">
        <f t="shared" si="3"/>
        <v>-0.44444444444444442</v>
      </c>
      <c r="O30" s="36">
        <v>5</v>
      </c>
      <c r="P30" s="36">
        <v>9</v>
      </c>
      <c r="Q30" s="117">
        <f>SUM((O30-((43/352)*C4))/ABS((43/352)*C4))</f>
        <v>-0.70971466270823025</v>
      </c>
      <c r="R30" s="37">
        <v>43</v>
      </c>
    </row>
    <row r="31" spans="1:18" x14ac:dyDescent="0.25">
      <c r="A31" s="18">
        <v>22</v>
      </c>
      <c r="B31" s="38" t="s">
        <v>48</v>
      </c>
      <c r="C31" s="29" t="s">
        <v>132</v>
      </c>
      <c r="D31" s="30"/>
      <c r="E31" s="31"/>
      <c r="F31" s="32"/>
      <c r="G31" s="31">
        <v>2</v>
      </c>
      <c r="H31" s="32"/>
      <c r="I31" s="31"/>
      <c r="J31" s="32"/>
      <c r="K31" s="31"/>
      <c r="L31" s="33"/>
      <c r="M31" s="34"/>
      <c r="N31" s="35"/>
      <c r="O31" s="36">
        <v>1</v>
      </c>
      <c r="P31" s="36"/>
      <c r="Q31" s="117"/>
      <c r="R31" s="37">
        <v>43</v>
      </c>
    </row>
    <row r="32" spans="1:18" x14ac:dyDescent="0.25">
      <c r="A32" s="3">
        <v>23</v>
      </c>
      <c r="B32" s="38" t="s">
        <v>48</v>
      </c>
      <c r="C32" s="29" t="s">
        <v>49</v>
      </c>
      <c r="D32" s="30">
        <v>1</v>
      </c>
      <c r="E32" s="31"/>
      <c r="F32" s="32"/>
      <c r="G32" s="31">
        <v>2</v>
      </c>
      <c r="H32" s="32">
        <v>2</v>
      </c>
      <c r="I32" s="31">
        <v>3</v>
      </c>
      <c r="J32" s="32"/>
      <c r="K32" s="31"/>
      <c r="L32" s="33">
        <v>1</v>
      </c>
      <c r="M32" s="34">
        <f t="shared" si="2"/>
        <v>9</v>
      </c>
      <c r="N32" s="35">
        <f t="shared" si="3"/>
        <v>-0.1111111111111111</v>
      </c>
      <c r="O32" s="36">
        <v>8</v>
      </c>
      <c r="P32" s="36">
        <v>9</v>
      </c>
      <c r="Q32" s="117">
        <f>SUM((O32-((43/352)*C4))/ABS((43/352)*C4))</f>
        <v>-0.53554346033316846</v>
      </c>
      <c r="R32" s="37">
        <v>43</v>
      </c>
    </row>
    <row r="33" spans="1:18" x14ac:dyDescent="0.25">
      <c r="A33" s="18">
        <v>24</v>
      </c>
      <c r="B33" s="38" t="s">
        <v>50</v>
      </c>
      <c r="C33" s="29" t="s">
        <v>51</v>
      </c>
      <c r="D33" s="30"/>
      <c r="E33" s="31"/>
      <c r="F33" s="32"/>
      <c r="G33" s="31"/>
      <c r="H33" s="32"/>
      <c r="I33" s="31">
        <v>1</v>
      </c>
      <c r="J33" s="32"/>
      <c r="K33" s="31"/>
      <c r="L33" s="33">
        <v>1</v>
      </c>
      <c r="M33" s="34">
        <f t="shared" si="2"/>
        <v>2</v>
      </c>
      <c r="N33" s="35">
        <f t="shared" si="3"/>
        <v>0</v>
      </c>
      <c r="O33" s="36">
        <v>2</v>
      </c>
      <c r="P33" s="36">
        <v>2</v>
      </c>
      <c r="Q33" s="117">
        <f>SUM((O33-((43/352)*C4))/ABS((43/352)*C4))</f>
        <v>-0.88388586508329214</v>
      </c>
      <c r="R33" s="37">
        <v>43</v>
      </c>
    </row>
    <row r="34" spans="1:18" x14ac:dyDescent="0.25">
      <c r="A34" s="3">
        <v>25</v>
      </c>
      <c r="B34" s="38" t="s">
        <v>50</v>
      </c>
      <c r="C34" s="29" t="s">
        <v>52</v>
      </c>
      <c r="D34" s="30">
        <v>2</v>
      </c>
      <c r="E34" s="31"/>
      <c r="F34" s="32">
        <v>8</v>
      </c>
      <c r="G34" s="31"/>
      <c r="H34" s="32">
        <v>2</v>
      </c>
      <c r="I34" s="31">
        <v>3</v>
      </c>
      <c r="J34" s="32"/>
      <c r="K34" s="31"/>
      <c r="L34" s="33">
        <v>2</v>
      </c>
      <c r="M34" s="34">
        <f t="shared" si="2"/>
        <v>17</v>
      </c>
      <c r="N34" s="35"/>
      <c r="O34" s="36">
        <v>16</v>
      </c>
      <c r="P34" s="36">
        <v>0</v>
      </c>
      <c r="Q34" s="117">
        <f>SUM((O34-((43/352)*C4))/ABS((43/352)*C4))</f>
        <v>-7.10869206663369E-2</v>
      </c>
      <c r="R34" s="37">
        <v>43</v>
      </c>
    </row>
    <row r="35" spans="1:18" x14ac:dyDescent="0.25">
      <c r="A35" s="18">
        <v>26</v>
      </c>
      <c r="B35" s="38" t="s">
        <v>50</v>
      </c>
      <c r="C35" s="29" t="s">
        <v>53</v>
      </c>
      <c r="D35" s="30">
        <v>2</v>
      </c>
      <c r="E35" s="31"/>
      <c r="F35" s="32"/>
      <c r="G35" s="31"/>
      <c r="H35" s="32">
        <v>2</v>
      </c>
      <c r="I35" s="31">
        <v>1</v>
      </c>
      <c r="J35" s="32"/>
      <c r="K35" s="31"/>
      <c r="L35" s="33"/>
      <c r="M35" s="34">
        <f t="shared" si="2"/>
        <v>5</v>
      </c>
      <c r="N35" s="35">
        <f t="shared" si="3"/>
        <v>-0.70588235294117652</v>
      </c>
      <c r="O35" s="36">
        <v>5</v>
      </c>
      <c r="P35" s="36">
        <v>17</v>
      </c>
      <c r="Q35" s="117">
        <f>SUM((O35-((43/352)*C4))/ABS((43/352)*C4))</f>
        <v>-0.70971466270823025</v>
      </c>
      <c r="R35" s="37">
        <v>43</v>
      </c>
    </row>
    <row r="36" spans="1:18" x14ac:dyDescent="0.25">
      <c r="A36" s="3">
        <v>27</v>
      </c>
      <c r="B36" s="38" t="s">
        <v>50</v>
      </c>
      <c r="C36" s="29" t="s">
        <v>54</v>
      </c>
      <c r="D36" s="30">
        <v>1</v>
      </c>
      <c r="E36" s="31"/>
      <c r="F36" s="32">
        <v>1</v>
      </c>
      <c r="G36" s="31"/>
      <c r="H36" s="32"/>
      <c r="I36" s="31"/>
      <c r="J36" s="32"/>
      <c r="K36" s="31">
        <v>2</v>
      </c>
      <c r="L36" s="33"/>
      <c r="M36" s="34">
        <f t="shared" si="2"/>
        <v>4</v>
      </c>
      <c r="N36" s="35">
        <f t="shared" si="3"/>
        <v>-0.625</v>
      </c>
      <c r="O36" s="36">
        <v>3</v>
      </c>
      <c r="P36" s="36">
        <v>8</v>
      </c>
      <c r="Q36" s="117">
        <f>SUM((O36-((43/352)*C4))/ABS((43/352)*C4))</f>
        <v>-0.82582879762493822</v>
      </c>
      <c r="R36" s="37">
        <v>43</v>
      </c>
    </row>
    <row r="37" spans="1:18" x14ac:dyDescent="0.25">
      <c r="A37" s="18">
        <v>28</v>
      </c>
      <c r="B37" s="38" t="s">
        <v>50</v>
      </c>
      <c r="C37" s="29" t="s">
        <v>55</v>
      </c>
      <c r="D37" s="30">
        <v>3</v>
      </c>
      <c r="E37" s="31"/>
      <c r="F37" s="32"/>
      <c r="G37" s="31"/>
      <c r="H37" s="32">
        <v>3</v>
      </c>
      <c r="I37" s="31">
        <v>6</v>
      </c>
      <c r="J37" s="32">
        <v>1</v>
      </c>
      <c r="K37" s="31"/>
      <c r="L37" s="33">
        <v>3</v>
      </c>
      <c r="M37" s="34">
        <f t="shared" si="2"/>
        <v>16</v>
      </c>
      <c r="N37" s="35">
        <f t="shared" si="3"/>
        <v>-0.11764705882352941</v>
      </c>
      <c r="O37" s="36">
        <v>15</v>
      </c>
      <c r="P37" s="36">
        <v>17</v>
      </c>
      <c r="Q37" s="117">
        <f>SUM((O37-((43/352)*C4))/ABS((43/352)*C4))</f>
        <v>-0.12914398812469086</v>
      </c>
      <c r="R37" s="37">
        <v>43</v>
      </c>
    </row>
    <row r="38" spans="1:18" x14ac:dyDescent="0.25">
      <c r="A38" s="3">
        <v>29</v>
      </c>
      <c r="B38" s="38" t="s">
        <v>50</v>
      </c>
      <c r="C38" s="29" t="s">
        <v>56</v>
      </c>
      <c r="D38" s="30">
        <v>1</v>
      </c>
      <c r="E38" s="31"/>
      <c r="F38" s="32">
        <v>5</v>
      </c>
      <c r="G38" s="31"/>
      <c r="H38" s="32"/>
      <c r="I38" s="31">
        <v>1</v>
      </c>
      <c r="J38" s="32"/>
      <c r="K38" s="31"/>
      <c r="L38" s="33">
        <v>3</v>
      </c>
      <c r="M38" s="34">
        <f t="shared" si="2"/>
        <v>10</v>
      </c>
      <c r="N38" s="35"/>
      <c r="O38" s="36">
        <v>10</v>
      </c>
      <c r="P38" s="36">
        <v>0</v>
      </c>
      <c r="Q38" s="117">
        <f>SUM((O38-((43/352)*C4))/ABS((43/352)*C4))</f>
        <v>-0.41942932541646055</v>
      </c>
      <c r="R38" s="37">
        <v>43</v>
      </c>
    </row>
    <row r="39" spans="1:18" x14ac:dyDescent="0.25">
      <c r="A39" s="18">
        <v>30</v>
      </c>
      <c r="B39" s="38" t="s">
        <v>50</v>
      </c>
      <c r="C39" s="29" t="s">
        <v>57</v>
      </c>
      <c r="D39" s="30">
        <v>3</v>
      </c>
      <c r="E39" s="31"/>
      <c r="F39" s="32">
        <v>8</v>
      </c>
      <c r="G39" s="31">
        <v>1</v>
      </c>
      <c r="H39" s="32">
        <v>5</v>
      </c>
      <c r="I39" s="31">
        <v>3</v>
      </c>
      <c r="J39" s="32"/>
      <c r="K39" s="31">
        <v>5</v>
      </c>
      <c r="L39" s="33">
        <v>2</v>
      </c>
      <c r="M39" s="34">
        <f t="shared" si="2"/>
        <v>27</v>
      </c>
      <c r="N39" s="35">
        <f t="shared" si="3"/>
        <v>0</v>
      </c>
      <c r="O39" s="36">
        <v>15</v>
      </c>
      <c r="P39" s="36">
        <v>15</v>
      </c>
      <c r="Q39" s="117">
        <f>SUM((O39-((43/352)*C4))/ABS((43/352)*C4))</f>
        <v>-0.12914398812469086</v>
      </c>
      <c r="R39" s="37">
        <v>43</v>
      </c>
    </row>
    <row r="40" spans="1:18" x14ac:dyDescent="0.25">
      <c r="A40" s="3">
        <v>31</v>
      </c>
      <c r="B40" s="38" t="s">
        <v>50</v>
      </c>
      <c r="C40" s="29" t="s">
        <v>58</v>
      </c>
      <c r="D40" s="30">
        <v>1</v>
      </c>
      <c r="E40" s="31"/>
      <c r="F40" s="32"/>
      <c r="G40" s="31"/>
      <c r="H40" s="32">
        <v>2</v>
      </c>
      <c r="I40" s="31">
        <v>5</v>
      </c>
      <c r="J40" s="32"/>
      <c r="K40" s="31">
        <v>2</v>
      </c>
      <c r="L40" s="33"/>
      <c r="M40" s="34">
        <f t="shared" si="2"/>
        <v>10</v>
      </c>
      <c r="N40" s="35">
        <f t="shared" si="3"/>
        <v>0.66666666666666663</v>
      </c>
      <c r="O40" s="36">
        <v>10</v>
      </c>
      <c r="P40" s="36">
        <v>6</v>
      </c>
      <c r="Q40" s="117">
        <f>SUM((O40-((43/352)*C4))/ABS((43/352)*C4))</f>
        <v>-0.41942932541646055</v>
      </c>
      <c r="R40" s="37">
        <v>43</v>
      </c>
    </row>
    <row r="41" spans="1:18" x14ac:dyDescent="0.25">
      <c r="A41" s="18">
        <v>32</v>
      </c>
      <c r="B41" s="38" t="s">
        <v>50</v>
      </c>
      <c r="C41" s="29" t="s">
        <v>59</v>
      </c>
      <c r="D41" s="30">
        <v>4</v>
      </c>
      <c r="E41" s="31"/>
      <c r="F41" s="32">
        <v>5</v>
      </c>
      <c r="G41" s="31">
        <v>2</v>
      </c>
      <c r="H41" s="32">
        <v>2</v>
      </c>
      <c r="I41" s="31">
        <v>3</v>
      </c>
      <c r="J41" s="32">
        <v>2</v>
      </c>
      <c r="K41" s="31">
        <v>1</v>
      </c>
      <c r="L41" s="33">
        <v>2</v>
      </c>
      <c r="M41" s="34">
        <f t="shared" si="2"/>
        <v>21</v>
      </c>
      <c r="N41" s="35">
        <f t="shared" si="3"/>
        <v>-0.30434782608695654</v>
      </c>
      <c r="O41" s="36">
        <v>16</v>
      </c>
      <c r="P41" s="36">
        <v>23</v>
      </c>
      <c r="Q41" s="117">
        <f>SUM((O41-((43/352)*C4))/ABS((43/352)*C4))</f>
        <v>-7.10869206663369E-2</v>
      </c>
      <c r="R41" s="37">
        <v>43</v>
      </c>
    </row>
    <row r="42" spans="1:18" x14ac:dyDescent="0.25">
      <c r="A42" s="3">
        <v>33</v>
      </c>
      <c r="B42" s="38" t="s">
        <v>50</v>
      </c>
      <c r="C42" s="29" t="s">
        <v>60</v>
      </c>
      <c r="D42" s="30">
        <v>3</v>
      </c>
      <c r="E42" s="31"/>
      <c r="F42" s="32"/>
      <c r="G42" s="31"/>
      <c r="H42" s="32">
        <v>4</v>
      </c>
      <c r="I42" s="31">
        <v>4</v>
      </c>
      <c r="J42" s="32"/>
      <c r="K42" s="31"/>
      <c r="L42" s="33">
        <v>2</v>
      </c>
      <c r="M42" s="34">
        <f t="shared" si="2"/>
        <v>13</v>
      </c>
      <c r="N42" s="35">
        <f t="shared" si="3"/>
        <v>-0.38095238095238093</v>
      </c>
      <c r="O42" s="36">
        <v>13</v>
      </c>
      <c r="P42" s="36">
        <v>21</v>
      </c>
      <c r="Q42" s="117">
        <f>SUM((O42-((43/352)*C4))/ABS((43/352)*C4))</f>
        <v>-0.24525812304139874</v>
      </c>
      <c r="R42" s="37">
        <v>43</v>
      </c>
    </row>
    <row r="43" spans="1:18" x14ac:dyDescent="0.25">
      <c r="A43" s="18">
        <v>34</v>
      </c>
      <c r="B43" s="38" t="s">
        <v>50</v>
      </c>
      <c r="C43" s="29" t="s">
        <v>61</v>
      </c>
      <c r="D43" s="30">
        <v>4</v>
      </c>
      <c r="E43" s="31"/>
      <c r="F43" s="32">
        <v>5</v>
      </c>
      <c r="G43" s="31"/>
      <c r="H43" s="32">
        <v>2</v>
      </c>
      <c r="I43" s="31">
        <v>5</v>
      </c>
      <c r="J43" s="32">
        <v>1</v>
      </c>
      <c r="K43" s="31">
        <v>2</v>
      </c>
      <c r="L43" s="33">
        <v>3</v>
      </c>
      <c r="M43" s="34">
        <f t="shared" si="2"/>
        <v>22</v>
      </c>
      <c r="N43" s="35">
        <f t="shared" si="3"/>
        <v>0</v>
      </c>
      <c r="O43" s="36">
        <v>20</v>
      </c>
      <c r="P43" s="36">
        <v>20</v>
      </c>
      <c r="Q43" s="117">
        <f>SUM((O43-((43/352)*C4))/ABS((43/352)*C4))</f>
        <v>0.16114134916707887</v>
      </c>
      <c r="R43" s="37">
        <v>43</v>
      </c>
    </row>
    <row r="44" spans="1:18" x14ac:dyDescent="0.25">
      <c r="A44" s="3">
        <v>35</v>
      </c>
      <c r="B44" s="38" t="s">
        <v>62</v>
      </c>
      <c r="C44" s="29" t="s">
        <v>63</v>
      </c>
      <c r="D44" s="30">
        <v>3</v>
      </c>
      <c r="E44" s="31"/>
      <c r="F44" s="32">
        <v>5</v>
      </c>
      <c r="G44" s="31"/>
      <c r="H44" s="32">
        <v>3</v>
      </c>
      <c r="I44" s="31">
        <v>3</v>
      </c>
      <c r="J44" s="32"/>
      <c r="K44" s="31"/>
      <c r="L44" s="33">
        <v>1</v>
      </c>
      <c r="M44" s="34">
        <f t="shared" si="2"/>
        <v>15</v>
      </c>
      <c r="N44" s="35">
        <f t="shared" si="3"/>
        <v>-0.1</v>
      </c>
      <c r="O44" s="36">
        <v>9</v>
      </c>
      <c r="P44" s="36">
        <v>10</v>
      </c>
      <c r="Q44" s="117">
        <f>SUM((O44-((43/352)*C4))/ABS((43/352)*C4))</f>
        <v>-0.47748639287481448</v>
      </c>
      <c r="R44" s="37">
        <v>43</v>
      </c>
    </row>
    <row r="45" spans="1:18" x14ac:dyDescent="0.25">
      <c r="A45" s="18">
        <v>36</v>
      </c>
      <c r="B45" s="38" t="s">
        <v>62</v>
      </c>
      <c r="C45" s="29" t="s">
        <v>64</v>
      </c>
      <c r="D45" s="30">
        <v>2</v>
      </c>
      <c r="E45" s="31"/>
      <c r="F45" s="32">
        <v>1</v>
      </c>
      <c r="G45" s="31"/>
      <c r="H45" s="32">
        <v>3</v>
      </c>
      <c r="I45" s="31">
        <v>9</v>
      </c>
      <c r="J45" s="32"/>
      <c r="K45" s="31"/>
      <c r="L45" s="33">
        <v>2</v>
      </c>
      <c r="M45" s="34">
        <f t="shared" si="2"/>
        <v>17</v>
      </c>
      <c r="N45" s="35">
        <f t="shared" si="3"/>
        <v>0.6</v>
      </c>
      <c r="O45" s="36">
        <v>16</v>
      </c>
      <c r="P45" s="36">
        <v>10</v>
      </c>
      <c r="Q45" s="117">
        <f>SUM((O45-((43/352)*C4))/ABS((43/352)*C4))</f>
        <v>-7.10869206663369E-2</v>
      </c>
      <c r="R45" s="37">
        <v>43</v>
      </c>
    </row>
    <row r="46" spans="1:18" x14ac:dyDescent="0.25">
      <c r="A46" s="3">
        <v>37</v>
      </c>
      <c r="B46" s="38" t="s">
        <v>62</v>
      </c>
      <c r="C46" s="29" t="s">
        <v>65</v>
      </c>
      <c r="D46" s="30">
        <v>1</v>
      </c>
      <c r="E46" s="31"/>
      <c r="F46" s="32"/>
      <c r="G46" s="31">
        <v>1</v>
      </c>
      <c r="H46" s="32">
        <v>2</v>
      </c>
      <c r="I46" s="31">
        <v>6</v>
      </c>
      <c r="J46" s="32"/>
      <c r="K46" s="31">
        <v>2</v>
      </c>
      <c r="L46" s="33"/>
      <c r="M46" s="34">
        <f t="shared" si="2"/>
        <v>12</v>
      </c>
      <c r="N46" s="35">
        <f t="shared" si="3"/>
        <v>-0.1</v>
      </c>
      <c r="O46" s="36">
        <v>9</v>
      </c>
      <c r="P46" s="36">
        <v>10</v>
      </c>
      <c r="Q46" s="117">
        <f>SUM((O46-((43/352)*C4))/ABS((43/352)*C4))</f>
        <v>-0.47748639287481448</v>
      </c>
      <c r="R46" s="37">
        <v>43</v>
      </c>
    </row>
    <row r="47" spans="1:18" x14ac:dyDescent="0.25">
      <c r="A47" s="18">
        <v>38</v>
      </c>
      <c r="B47" s="38" t="s">
        <v>62</v>
      </c>
      <c r="C47" s="29" t="s">
        <v>91</v>
      </c>
      <c r="D47" s="30">
        <v>3</v>
      </c>
      <c r="E47" s="31"/>
      <c r="F47" s="32">
        <v>10</v>
      </c>
      <c r="G47" s="31">
        <v>2</v>
      </c>
      <c r="H47" s="32">
        <v>4</v>
      </c>
      <c r="I47" s="31">
        <v>11</v>
      </c>
      <c r="J47" s="32">
        <v>1</v>
      </c>
      <c r="K47" s="31">
        <v>2</v>
      </c>
      <c r="L47" s="33">
        <v>3</v>
      </c>
      <c r="M47" s="34">
        <f t="shared" si="2"/>
        <v>36</v>
      </c>
      <c r="N47" s="35"/>
      <c r="O47" s="36">
        <v>24</v>
      </c>
      <c r="P47" s="36"/>
      <c r="Q47" s="117">
        <f>SUM((O47-((43/352)*C4))/ABS((43/352)*C4))</f>
        <v>0.39336961900049466</v>
      </c>
      <c r="R47" s="37">
        <v>43</v>
      </c>
    </row>
    <row r="48" spans="1:18" x14ac:dyDescent="0.25">
      <c r="A48" s="3">
        <v>39</v>
      </c>
      <c r="B48" s="38" t="s">
        <v>62</v>
      </c>
      <c r="C48" s="29" t="s">
        <v>66</v>
      </c>
      <c r="D48" s="30">
        <v>2</v>
      </c>
      <c r="E48" s="31"/>
      <c r="F48" s="32">
        <v>4</v>
      </c>
      <c r="G48" s="31"/>
      <c r="H48" s="32">
        <v>2</v>
      </c>
      <c r="I48" s="31">
        <v>1</v>
      </c>
      <c r="J48" s="32"/>
      <c r="K48" s="31">
        <v>2</v>
      </c>
      <c r="L48" s="33">
        <v>3</v>
      </c>
      <c r="M48" s="34">
        <f t="shared" si="2"/>
        <v>14</v>
      </c>
      <c r="N48" s="35">
        <f t="shared" ref="N48:N54" si="4">SUM(O48-P48)/ABS(P48)</f>
        <v>0</v>
      </c>
      <c r="O48" s="36">
        <v>14</v>
      </c>
      <c r="P48" s="36">
        <v>14</v>
      </c>
      <c r="Q48" s="117">
        <f>SUM((O48-((43/352)*C4))/ABS((43/352)*C4))</f>
        <v>-0.18720105558304478</v>
      </c>
      <c r="R48" s="37">
        <v>43</v>
      </c>
    </row>
    <row r="49" spans="1:18" x14ac:dyDescent="0.25">
      <c r="A49" s="18">
        <v>40</v>
      </c>
      <c r="B49" s="38" t="s">
        <v>62</v>
      </c>
      <c r="C49" s="29" t="s">
        <v>67</v>
      </c>
      <c r="D49" s="40"/>
      <c r="E49" s="41">
        <v>1</v>
      </c>
      <c r="F49" s="42"/>
      <c r="G49" s="41"/>
      <c r="H49" s="42"/>
      <c r="I49" s="41">
        <v>7</v>
      </c>
      <c r="J49" s="42"/>
      <c r="K49" s="41"/>
      <c r="L49" s="43">
        <v>2</v>
      </c>
      <c r="M49" s="34">
        <f t="shared" si="2"/>
        <v>10</v>
      </c>
      <c r="N49" s="35">
        <f t="shared" si="4"/>
        <v>-0.125</v>
      </c>
      <c r="O49" s="36">
        <v>7</v>
      </c>
      <c r="P49" s="36">
        <v>8</v>
      </c>
      <c r="Q49" s="117">
        <f>SUM((O49-((43/352)*C4))/ABS((43/352)*C4))</f>
        <v>-0.59360052779152239</v>
      </c>
      <c r="R49" s="37">
        <v>43</v>
      </c>
    </row>
    <row r="50" spans="1:18" x14ac:dyDescent="0.25">
      <c r="A50" s="3">
        <v>41</v>
      </c>
      <c r="B50" s="38" t="s">
        <v>62</v>
      </c>
      <c r="C50" s="29" t="s">
        <v>68</v>
      </c>
      <c r="D50" s="40">
        <v>2</v>
      </c>
      <c r="E50" s="41"/>
      <c r="F50" s="42">
        <v>6</v>
      </c>
      <c r="G50" s="41">
        <v>1</v>
      </c>
      <c r="H50" s="42">
        <v>2</v>
      </c>
      <c r="I50" s="41">
        <v>4</v>
      </c>
      <c r="J50" s="42">
        <v>1</v>
      </c>
      <c r="K50" s="41"/>
      <c r="L50" s="43">
        <v>2</v>
      </c>
      <c r="M50" s="34">
        <f t="shared" si="2"/>
        <v>18</v>
      </c>
      <c r="N50" s="35">
        <f t="shared" si="4"/>
        <v>-6.25E-2</v>
      </c>
      <c r="O50" s="36">
        <v>15</v>
      </c>
      <c r="P50" s="36">
        <v>16</v>
      </c>
      <c r="Q50" s="117">
        <f>SUM((O50-((43/352)*C4))/ABS((43/352)*C4))</f>
        <v>-0.12914398812469086</v>
      </c>
      <c r="R50" s="37">
        <v>43</v>
      </c>
    </row>
    <row r="51" spans="1:18" x14ac:dyDescent="0.25">
      <c r="A51" s="18">
        <v>42</v>
      </c>
      <c r="B51" s="38" t="s">
        <v>62</v>
      </c>
      <c r="C51" s="29" t="s">
        <v>69</v>
      </c>
      <c r="D51" s="40"/>
      <c r="E51" s="41"/>
      <c r="F51" s="42"/>
      <c r="G51" s="41"/>
      <c r="H51" s="42"/>
      <c r="I51" s="41">
        <v>1</v>
      </c>
      <c r="J51" s="42"/>
      <c r="K51" s="41"/>
      <c r="L51" s="43"/>
      <c r="M51" s="34">
        <f t="shared" si="2"/>
        <v>1</v>
      </c>
      <c r="N51" s="35"/>
      <c r="O51" s="36">
        <v>1</v>
      </c>
      <c r="P51" s="36">
        <v>0</v>
      </c>
      <c r="Q51" s="117">
        <f>SUM((O51-((43/352)*C4))/ABS((43/352)*C4))</f>
        <v>-0.94194293254164607</v>
      </c>
      <c r="R51" s="37">
        <v>43</v>
      </c>
    </row>
    <row r="52" spans="1:18" x14ac:dyDescent="0.25">
      <c r="A52" s="3">
        <v>43</v>
      </c>
      <c r="B52" s="38" t="s">
        <v>62</v>
      </c>
      <c r="C52" s="29" t="s">
        <v>70</v>
      </c>
      <c r="D52" s="40">
        <v>2</v>
      </c>
      <c r="E52" s="41"/>
      <c r="F52" s="42">
        <v>9</v>
      </c>
      <c r="G52" s="41"/>
      <c r="H52" s="42">
        <v>2</v>
      </c>
      <c r="I52" s="41">
        <v>1</v>
      </c>
      <c r="J52" s="42"/>
      <c r="K52" s="41">
        <v>3</v>
      </c>
      <c r="L52" s="43" t="s">
        <v>80</v>
      </c>
      <c r="M52" s="34">
        <f t="shared" si="2"/>
        <v>17</v>
      </c>
      <c r="N52" s="35">
        <f t="shared" si="4"/>
        <v>-0.21428571428571427</v>
      </c>
      <c r="O52" s="36">
        <v>11</v>
      </c>
      <c r="P52" s="36">
        <v>14</v>
      </c>
      <c r="Q52" s="117">
        <f>SUM((O52-((43/352)*C4))/ABS((43/352)*C4))</f>
        <v>-0.36137225795810662</v>
      </c>
      <c r="R52" s="37">
        <v>43</v>
      </c>
    </row>
    <row r="53" spans="1:18" x14ac:dyDescent="0.25">
      <c r="A53" s="18">
        <v>44</v>
      </c>
      <c r="B53" s="38" t="s">
        <v>62</v>
      </c>
      <c r="C53" s="29" t="s">
        <v>72</v>
      </c>
      <c r="D53" s="40">
        <v>3</v>
      </c>
      <c r="E53" s="41"/>
      <c r="F53" s="42">
        <v>5</v>
      </c>
      <c r="G53" s="41"/>
      <c r="H53" s="42">
        <v>2</v>
      </c>
      <c r="I53" s="41">
        <v>8</v>
      </c>
      <c r="J53" s="42">
        <v>2</v>
      </c>
      <c r="K53" s="41"/>
      <c r="L53" s="43">
        <v>4</v>
      </c>
      <c r="M53" s="34">
        <f t="shared" si="2"/>
        <v>24</v>
      </c>
      <c r="N53" s="35">
        <f t="shared" si="4"/>
        <v>0.05</v>
      </c>
      <c r="O53" s="36">
        <v>21</v>
      </c>
      <c r="P53" s="36">
        <v>20</v>
      </c>
      <c r="Q53" s="117">
        <f>SUM((O53-((43/352)*C4))/ABS((43/352)*C4))</f>
        <v>0.21919841662543282</v>
      </c>
      <c r="R53" s="37">
        <v>43</v>
      </c>
    </row>
    <row r="54" spans="1:18" ht="15.75" thickBot="1" x14ac:dyDescent="0.3">
      <c r="A54" s="3"/>
      <c r="B54" s="38"/>
      <c r="C54" s="29" t="s">
        <v>73</v>
      </c>
      <c r="D54" s="44">
        <f t="shared" ref="D54:L54" si="5">SUM(D10:D53)</f>
        <v>72</v>
      </c>
      <c r="E54" s="45">
        <f t="shared" si="5"/>
        <v>7</v>
      </c>
      <c r="F54" s="11">
        <f t="shared" si="5"/>
        <v>144</v>
      </c>
      <c r="G54" s="12">
        <f t="shared" si="5"/>
        <v>16</v>
      </c>
      <c r="H54" s="11">
        <f t="shared" si="5"/>
        <v>95</v>
      </c>
      <c r="I54" s="12">
        <f t="shared" si="5"/>
        <v>161</v>
      </c>
      <c r="J54" s="11">
        <f t="shared" si="5"/>
        <v>32</v>
      </c>
      <c r="K54" s="12">
        <f t="shared" si="5"/>
        <v>50</v>
      </c>
      <c r="L54" s="46">
        <f t="shared" si="5"/>
        <v>65</v>
      </c>
      <c r="M54" s="47">
        <f t="shared" ref="M54" si="6">SUM(D54:L54)</f>
        <v>642</v>
      </c>
      <c r="N54" s="48">
        <f t="shared" si="4"/>
        <v>0.11210762331838565</v>
      </c>
      <c r="O54" s="49">
        <f>SUM(O10:O53)</f>
        <v>496</v>
      </c>
      <c r="P54" s="49">
        <f>SUM(P10:P53)</f>
        <v>446</v>
      </c>
      <c r="Q54" s="48">
        <f>SUM((O54-((1892/352)*C4))/ABS((1849/352)*C4))</f>
        <v>-0.353574291643173</v>
      </c>
      <c r="R54" s="50">
        <f>SUM(R10:R53)</f>
        <v>1892</v>
      </c>
    </row>
    <row r="55" spans="1:18" ht="16.5" thickTop="1" thickBot="1" x14ac:dyDescent="0.3">
      <c r="A55" s="3"/>
      <c r="B55" s="38"/>
      <c r="C55" s="51" t="s">
        <v>74</v>
      </c>
      <c r="D55" s="110">
        <f>SUM((D56-D57)/ABS(D57))</f>
        <v>0.24489795918367346</v>
      </c>
      <c r="E55" s="111">
        <f>SUM((E56-E57)/ABS(E57))</f>
        <v>-0.6428571428571429</v>
      </c>
      <c r="F55" s="111">
        <f t="shared" ref="F55:M55" si="7">SUM((F56-F57)/ABS(F57))</f>
        <v>0.2</v>
      </c>
      <c r="G55" s="111">
        <f t="shared" si="7"/>
        <v>-0.36842105263157893</v>
      </c>
      <c r="H55" s="111">
        <f t="shared" si="7"/>
        <v>0.53488372093023251</v>
      </c>
      <c r="I55" s="111">
        <f t="shared" si="7"/>
        <v>5.3691275167785234E-2</v>
      </c>
      <c r="J55" s="111">
        <f t="shared" si="7"/>
        <v>-5.2631578947368418E-2</v>
      </c>
      <c r="K55" s="111">
        <f t="shared" si="7"/>
        <v>0.38461538461538464</v>
      </c>
      <c r="L55" s="111">
        <f t="shared" si="7"/>
        <v>-1.9230769230769232E-2</v>
      </c>
      <c r="M55" s="112">
        <f t="shared" si="7"/>
        <v>0.11210762331838565</v>
      </c>
      <c r="N55" s="55"/>
      <c r="O55" s="56"/>
      <c r="P55" s="57"/>
      <c r="Q55" s="118"/>
      <c r="R55" s="58"/>
    </row>
    <row r="56" spans="1:18" ht="15.75" thickTop="1" x14ac:dyDescent="0.25">
      <c r="A56" s="3"/>
      <c r="B56" s="38"/>
      <c r="C56" s="51" t="s">
        <v>81</v>
      </c>
      <c r="D56" s="59">
        <v>61</v>
      </c>
      <c r="E56" s="60">
        <v>5</v>
      </c>
      <c r="F56" s="60">
        <v>90</v>
      </c>
      <c r="G56" s="60">
        <v>12</v>
      </c>
      <c r="H56" s="60">
        <v>66</v>
      </c>
      <c r="I56" s="60">
        <v>157</v>
      </c>
      <c r="J56" s="60">
        <v>18</v>
      </c>
      <c r="K56" s="60">
        <v>36</v>
      </c>
      <c r="L56" s="60">
        <v>51</v>
      </c>
      <c r="M56" s="61">
        <f>SUM(D56:L56)</f>
        <v>496</v>
      </c>
      <c r="N56" s="62"/>
      <c r="O56" s="63"/>
      <c r="P56" s="64"/>
      <c r="Q56" s="119"/>
      <c r="R56" s="20"/>
    </row>
    <row r="57" spans="1:18" ht="15.75" thickBot="1" x14ac:dyDescent="0.3">
      <c r="A57" s="3"/>
      <c r="B57" s="38"/>
      <c r="C57" s="51" t="s">
        <v>75</v>
      </c>
      <c r="D57" s="65">
        <v>49</v>
      </c>
      <c r="E57" s="16">
        <v>14</v>
      </c>
      <c r="F57" s="16">
        <v>75</v>
      </c>
      <c r="G57" s="16">
        <v>19</v>
      </c>
      <c r="H57" s="16">
        <v>43</v>
      </c>
      <c r="I57" s="16">
        <v>149</v>
      </c>
      <c r="J57" s="16">
        <v>19</v>
      </c>
      <c r="K57" s="16">
        <v>26</v>
      </c>
      <c r="L57" s="16">
        <v>52</v>
      </c>
      <c r="M57" s="66">
        <f>SUM(D57:L57)</f>
        <v>446</v>
      </c>
      <c r="N57" s="67"/>
      <c r="O57" s="68"/>
      <c r="P57" s="9"/>
      <c r="Q57" s="113"/>
      <c r="R57" s="69"/>
    </row>
    <row r="58" spans="1:18" s="107" customFormat="1" ht="16.5" thickTop="1" thickBot="1" x14ac:dyDescent="0.3">
      <c r="A58" s="96"/>
      <c r="B58" s="97"/>
      <c r="C58" s="98" t="s">
        <v>126</v>
      </c>
      <c r="D58" s="99">
        <f>SUM((D56-((D59/352)*C4))/ABS((D59/352)*C4))</f>
        <v>-0.30780141843971631</v>
      </c>
      <c r="E58" s="100">
        <f>SUM(E56-((E59/352)*C4))/ABS((E59/352)*C4)</f>
        <v>-0.71631205673758869</v>
      </c>
      <c r="F58" s="101">
        <f>SUM(F56-((F59/352)*C4))/ABS((D59/352)*C4)</f>
        <v>2.1276595744680851E-2</v>
      </c>
      <c r="G58" s="101">
        <f>SUM(G56-((G59/352)*C4))/ABS((G59/352)*C4)</f>
        <v>-0.65957446808510634</v>
      </c>
      <c r="H58" s="101">
        <f>SUM(H56-((H59/352)*C4))/ABS((H59/352)*C4)</f>
        <v>-0.25106382978723402</v>
      </c>
      <c r="I58" s="101">
        <f>SUM(I56-((I59/352)*C4))/ABS((I59/352)*C4)</f>
        <v>-0.36372847011144882</v>
      </c>
      <c r="J58" s="101">
        <f>SUM(J56-((J59/352)*C4))/ABS((D59/352)*C4)</f>
        <v>-0.19574468085106383</v>
      </c>
      <c r="K58" s="101">
        <f>SUM(K56-((K59/352)*C4))/ABS((D59/352)*C4)</f>
        <v>-0.19148936170212766</v>
      </c>
      <c r="L58" s="100">
        <f>SUM(L56-((L59/352)*C4))/ABS((L59/352)*C4)</f>
        <v>-0.51773049645390068</v>
      </c>
      <c r="M58" s="102">
        <f>SUM(M56-((M59/352)*C4))/ABS((M59/352)*C4)</f>
        <v>-0.34553851228764637</v>
      </c>
      <c r="N58" s="103"/>
      <c r="O58" s="104"/>
      <c r="P58" s="105"/>
      <c r="Q58" s="113"/>
      <c r="R58" s="106"/>
    </row>
    <row r="59" spans="1:18" s="83" customFormat="1" ht="16.5" thickTop="1" thickBot="1" x14ac:dyDescent="0.3">
      <c r="A59" s="70"/>
      <c r="B59" s="71"/>
      <c r="C59" s="72" t="s">
        <v>76</v>
      </c>
      <c r="D59" s="73">
        <v>220</v>
      </c>
      <c r="E59" s="74">
        <v>44</v>
      </c>
      <c r="F59" s="75">
        <v>220</v>
      </c>
      <c r="G59" s="76">
        <v>88</v>
      </c>
      <c r="H59" s="75">
        <v>220</v>
      </c>
      <c r="I59" s="76">
        <v>616</v>
      </c>
      <c r="J59" s="75">
        <v>88</v>
      </c>
      <c r="K59" s="76">
        <v>132</v>
      </c>
      <c r="L59" s="77">
        <v>264</v>
      </c>
      <c r="M59" s="78">
        <f t="shared" ref="M59:M80" si="8">SUM(D59:L59)</f>
        <v>1892</v>
      </c>
      <c r="N59" s="79"/>
      <c r="O59" s="80"/>
      <c r="P59" s="81"/>
      <c r="Q59" s="120"/>
      <c r="R59" s="82"/>
    </row>
    <row r="60" spans="1:18" ht="15.75" thickTop="1" x14ac:dyDescent="0.25">
      <c r="A60" s="3"/>
      <c r="B60" s="38"/>
      <c r="C60" s="29" t="s">
        <v>133</v>
      </c>
      <c r="D60" s="84">
        <v>71</v>
      </c>
      <c r="E60" s="85">
        <v>7</v>
      </c>
      <c r="F60" s="86">
        <v>145</v>
      </c>
      <c r="G60" s="87">
        <v>16</v>
      </c>
      <c r="H60" s="86">
        <v>95</v>
      </c>
      <c r="I60" s="87">
        <v>160</v>
      </c>
      <c r="J60" s="86">
        <v>29</v>
      </c>
      <c r="K60" s="87">
        <v>47</v>
      </c>
      <c r="L60" s="88">
        <v>63</v>
      </c>
      <c r="M60" s="64">
        <f t="shared" ref="M60:M63" si="9">SUM(D60:L60)</f>
        <v>633</v>
      </c>
      <c r="N60" s="89"/>
      <c r="O60" s="89"/>
      <c r="P60" s="6"/>
      <c r="Q60" s="121"/>
      <c r="R60" s="29"/>
    </row>
    <row r="61" spans="1:18" x14ac:dyDescent="0.25">
      <c r="A61" s="3"/>
      <c r="B61" s="38"/>
      <c r="C61" s="29" t="s">
        <v>131</v>
      </c>
      <c r="D61" s="84">
        <v>67</v>
      </c>
      <c r="E61" s="85">
        <v>7</v>
      </c>
      <c r="F61" s="86">
        <v>136</v>
      </c>
      <c r="G61" s="87">
        <v>9</v>
      </c>
      <c r="H61" s="86">
        <v>90</v>
      </c>
      <c r="I61" s="87">
        <v>154</v>
      </c>
      <c r="J61" s="86">
        <v>25</v>
      </c>
      <c r="K61" s="87">
        <v>48</v>
      </c>
      <c r="L61" s="88">
        <v>69</v>
      </c>
      <c r="M61" s="64">
        <f t="shared" si="9"/>
        <v>605</v>
      </c>
      <c r="N61" s="89"/>
      <c r="O61" s="89"/>
      <c r="P61" s="6"/>
      <c r="Q61" s="121"/>
      <c r="R61" s="29"/>
    </row>
    <row r="62" spans="1:18" x14ac:dyDescent="0.25">
      <c r="A62" s="3"/>
      <c r="B62" s="38"/>
      <c r="C62" s="29" t="s">
        <v>130</v>
      </c>
      <c r="D62" s="84">
        <v>65</v>
      </c>
      <c r="E62" s="85">
        <v>6</v>
      </c>
      <c r="F62" s="86">
        <v>140</v>
      </c>
      <c r="G62" s="87">
        <v>9</v>
      </c>
      <c r="H62" s="86">
        <v>86</v>
      </c>
      <c r="I62" s="87">
        <v>145</v>
      </c>
      <c r="J62" s="86">
        <v>22</v>
      </c>
      <c r="K62" s="87">
        <v>43</v>
      </c>
      <c r="L62" s="88">
        <v>71</v>
      </c>
      <c r="M62" s="64">
        <f t="shared" si="9"/>
        <v>587</v>
      </c>
      <c r="N62" s="89"/>
      <c r="O62" s="89"/>
      <c r="P62" s="6"/>
      <c r="Q62" s="121"/>
      <c r="R62" s="29"/>
    </row>
    <row r="63" spans="1:18" x14ac:dyDescent="0.25">
      <c r="A63" s="3"/>
      <c r="B63" s="38"/>
      <c r="C63" s="29" t="s">
        <v>125</v>
      </c>
      <c r="D63" s="84">
        <v>62</v>
      </c>
      <c r="E63" s="85">
        <v>6</v>
      </c>
      <c r="F63" s="86">
        <v>129</v>
      </c>
      <c r="G63" s="87">
        <v>9</v>
      </c>
      <c r="H63" s="86">
        <v>66</v>
      </c>
      <c r="I63" s="87">
        <v>134</v>
      </c>
      <c r="J63" s="86">
        <v>18</v>
      </c>
      <c r="K63" s="87">
        <v>38</v>
      </c>
      <c r="L63" s="88">
        <v>60</v>
      </c>
      <c r="M63" s="64">
        <f t="shared" si="9"/>
        <v>522</v>
      </c>
      <c r="N63" s="89"/>
      <c r="O63" s="89"/>
      <c r="P63" s="6"/>
      <c r="Q63" s="121"/>
      <c r="R63" s="29"/>
    </row>
    <row r="64" spans="1:18" hidden="1" x14ac:dyDescent="0.25">
      <c r="A64" s="3"/>
      <c r="B64" s="38"/>
      <c r="C64" s="29" t="s">
        <v>123</v>
      </c>
      <c r="D64" s="84">
        <v>61</v>
      </c>
      <c r="E64" s="85">
        <v>6</v>
      </c>
      <c r="F64" s="86">
        <v>123</v>
      </c>
      <c r="G64" s="87">
        <v>9</v>
      </c>
      <c r="H64" s="86">
        <v>64</v>
      </c>
      <c r="I64" s="87">
        <v>131</v>
      </c>
      <c r="J64" s="86">
        <v>18</v>
      </c>
      <c r="K64" s="87">
        <v>38</v>
      </c>
      <c r="L64" s="88">
        <v>60</v>
      </c>
      <c r="M64" s="64">
        <f t="shared" si="8"/>
        <v>510</v>
      </c>
      <c r="N64" s="89"/>
      <c r="O64" s="89"/>
      <c r="P64" s="6"/>
      <c r="Q64" s="121"/>
      <c r="R64" s="29"/>
    </row>
    <row r="65" spans="1:19" hidden="1" x14ac:dyDescent="0.25">
      <c r="A65" s="3"/>
      <c r="B65" s="38"/>
      <c r="C65" s="29" t="s">
        <v>119</v>
      </c>
      <c r="D65" s="84">
        <v>59</v>
      </c>
      <c r="E65" s="85">
        <v>5</v>
      </c>
      <c r="F65" s="86">
        <v>111</v>
      </c>
      <c r="G65" s="87">
        <v>8</v>
      </c>
      <c r="H65" s="86">
        <v>57</v>
      </c>
      <c r="I65" s="87">
        <v>123</v>
      </c>
      <c r="J65" s="86">
        <v>18</v>
      </c>
      <c r="K65" s="87">
        <v>36</v>
      </c>
      <c r="L65" s="88">
        <v>64</v>
      </c>
      <c r="M65" s="64">
        <f t="shared" si="8"/>
        <v>481</v>
      </c>
      <c r="N65" s="89"/>
      <c r="O65" s="89"/>
      <c r="P65" s="6"/>
      <c r="Q65" s="121"/>
      <c r="R65" s="29"/>
    </row>
    <row r="66" spans="1:19" x14ac:dyDescent="0.25">
      <c r="A66" s="3"/>
      <c r="B66" s="38"/>
      <c r="C66" s="29" t="s">
        <v>117</v>
      </c>
      <c r="D66" s="84">
        <v>57</v>
      </c>
      <c r="E66" s="85">
        <v>4</v>
      </c>
      <c r="F66" s="86">
        <v>110</v>
      </c>
      <c r="G66" s="87">
        <v>8</v>
      </c>
      <c r="H66" s="86">
        <v>55</v>
      </c>
      <c r="I66" s="87">
        <v>112</v>
      </c>
      <c r="J66" s="86">
        <v>16</v>
      </c>
      <c r="K66" s="87">
        <v>35</v>
      </c>
      <c r="L66" s="88">
        <v>46</v>
      </c>
      <c r="M66" s="64">
        <f t="shared" si="8"/>
        <v>443</v>
      </c>
      <c r="N66" s="89"/>
      <c r="O66" s="89"/>
      <c r="P66" s="6"/>
      <c r="Q66" s="121"/>
      <c r="R66" s="29"/>
    </row>
    <row r="67" spans="1:19" x14ac:dyDescent="0.25">
      <c r="A67" s="3"/>
      <c r="B67" s="38"/>
      <c r="C67" s="29" t="s">
        <v>106</v>
      </c>
      <c r="D67" s="84">
        <v>56</v>
      </c>
      <c r="E67" s="85">
        <v>4</v>
      </c>
      <c r="F67" s="86">
        <v>110</v>
      </c>
      <c r="G67" s="87">
        <v>8</v>
      </c>
      <c r="H67" s="86">
        <v>54</v>
      </c>
      <c r="I67" s="87">
        <v>108</v>
      </c>
      <c r="J67" s="86">
        <v>16</v>
      </c>
      <c r="K67" s="87">
        <v>37</v>
      </c>
      <c r="L67" s="88">
        <v>47</v>
      </c>
      <c r="M67" s="64">
        <f t="shared" si="8"/>
        <v>440</v>
      </c>
      <c r="N67" s="89"/>
      <c r="O67" s="89"/>
      <c r="P67" s="6"/>
      <c r="Q67" s="121"/>
      <c r="R67" s="29"/>
      <c r="S67" t="s">
        <v>80</v>
      </c>
    </row>
    <row r="68" spans="1:19" hidden="1" x14ac:dyDescent="0.25">
      <c r="A68" s="3"/>
      <c r="B68" s="38"/>
      <c r="C68" s="29" t="s">
        <v>107</v>
      </c>
      <c r="D68" s="84">
        <v>50</v>
      </c>
      <c r="E68" s="85">
        <v>4</v>
      </c>
      <c r="F68" s="86">
        <v>108</v>
      </c>
      <c r="G68" s="87">
        <v>8</v>
      </c>
      <c r="H68" s="86">
        <v>55</v>
      </c>
      <c r="I68" s="87">
        <v>97</v>
      </c>
      <c r="J68" s="86">
        <v>17</v>
      </c>
      <c r="K68" s="87">
        <v>37</v>
      </c>
      <c r="L68" s="88">
        <v>40</v>
      </c>
      <c r="M68" s="64">
        <f t="shared" si="8"/>
        <v>416</v>
      </c>
      <c r="N68" s="89"/>
      <c r="O68" s="89"/>
      <c r="P68" s="6"/>
      <c r="Q68" s="121"/>
      <c r="R68" s="29"/>
    </row>
    <row r="69" spans="1:19" hidden="1" x14ac:dyDescent="0.25">
      <c r="A69" s="3"/>
      <c r="B69" s="38"/>
      <c r="C69" s="29" t="s">
        <v>108</v>
      </c>
      <c r="D69" s="84">
        <v>43</v>
      </c>
      <c r="E69" s="85">
        <v>4</v>
      </c>
      <c r="F69" s="86">
        <v>108</v>
      </c>
      <c r="G69" s="87">
        <v>6</v>
      </c>
      <c r="H69" s="86">
        <v>48</v>
      </c>
      <c r="I69" s="87">
        <v>80</v>
      </c>
      <c r="J69" s="86">
        <v>17</v>
      </c>
      <c r="K69" s="87">
        <v>31</v>
      </c>
      <c r="L69" s="88">
        <v>32</v>
      </c>
      <c r="M69" s="64">
        <f t="shared" si="8"/>
        <v>369</v>
      </c>
      <c r="N69" s="89"/>
      <c r="O69" s="89"/>
      <c r="P69" s="6"/>
      <c r="Q69" s="121"/>
      <c r="R69" s="29"/>
    </row>
    <row r="70" spans="1:19" x14ac:dyDescent="0.25">
      <c r="A70" s="3"/>
      <c r="B70" s="38"/>
      <c r="C70" s="29" t="s">
        <v>109</v>
      </c>
      <c r="D70" s="84">
        <v>34</v>
      </c>
      <c r="E70" s="85">
        <v>4</v>
      </c>
      <c r="F70" s="86">
        <v>109</v>
      </c>
      <c r="G70" s="87">
        <v>8</v>
      </c>
      <c r="H70" s="86">
        <v>48</v>
      </c>
      <c r="I70" s="87">
        <v>69</v>
      </c>
      <c r="J70" s="86">
        <v>17</v>
      </c>
      <c r="K70" s="87">
        <v>28</v>
      </c>
      <c r="L70" s="88">
        <v>25</v>
      </c>
      <c r="M70" s="64">
        <f t="shared" si="8"/>
        <v>342</v>
      </c>
      <c r="N70" s="89"/>
      <c r="O70" s="89"/>
      <c r="P70" s="6"/>
      <c r="Q70" s="121"/>
      <c r="R70" s="29"/>
    </row>
    <row r="71" spans="1:19" x14ac:dyDescent="0.25">
      <c r="A71" s="3"/>
      <c r="B71" s="38"/>
      <c r="C71" s="29" t="s">
        <v>110</v>
      </c>
      <c r="D71" s="84">
        <v>31</v>
      </c>
      <c r="E71" s="85">
        <v>4</v>
      </c>
      <c r="F71" s="86">
        <v>108</v>
      </c>
      <c r="G71" s="87">
        <v>4</v>
      </c>
      <c r="H71" s="86">
        <v>48</v>
      </c>
      <c r="I71" s="87">
        <v>63</v>
      </c>
      <c r="J71" s="86">
        <v>15</v>
      </c>
      <c r="K71" s="87">
        <v>27</v>
      </c>
      <c r="L71" s="88">
        <v>23</v>
      </c>
      <c r="M71" s="64">
        <f t="shared" si="8"/>
        <v>323</v>
      </c>
      <c r="N71" s="89"/>
      <c r="O71" s="89"/>
      <c r="P71" s="6"/>
      <c r="Q71" s="121"/>
      <c r="R71" s="29"/>
    </row>
    <row r="72" spans="1:19" x14ac:dyDescent="0.25">
      <c r="A72" s="3"/>
      <c r="B72" s="38"/>
      <c r="C72" s="29" t="s">
        <v>111</v>
      </c>
      <c r="D72" s="84">
        <v>28</v>
      </c>
      <c r="E72" s="85">
        <v>4</v>
      </c>
      <c r="F72" s="86">
        <v>91</v>
      </c>
      <c r="G72" s="87">
        <v>3</v>
      </c>
      <c r="H72" s="86">
        <v>51</v>
      </c>
      <c r="I72" s="87">
        <v>55</v>
      </c>
      <c r="J72" s="86">
        <v>14</v>
      </c>
      <c r="K72" s="87">
        <v>27</v>
      </c>
      <c r="L72" s="88">
        <v>22</v>
      </c>
      <c r="M72" s="64">
        <f t="shared" si="8"/>
        <v>295</v>
      </c>
      <c r="N72" s="89"/>
      <c r="O72" s="89"/>
      <c r="P72" s="6"/>
      <c r="Q72" s="121"/>
      <c r="R72" s="29"/>
    </row>
    <row r="73" spans="1:19" x14ac:dyDescent="0.25">
      <c r="A73" s="3"/>
      <c r="B73" s="38"/>
      <c r="C73" s="29" t="s">
        <v>112</v>
      </c>
      <c r="D73" s="84">
        <v>26</v>
      </c>
      <c r="E73" s="85">
        <v>4</v>
      </c>
      <c r="F73" s="86">
        <v>89</v>
      </c>
      <c r="G73" s="87">
        <v>4</v>
      </c>
      <c r="H73" s="86">
        <v>51</v>
      </c>
      <c r="I73" s="87">
        <v>51</v>
      </c>
      <c r="J73" s="86">
        <v>12</v>
      </c>
      <c r="K73" s="87">
        <v>26</v>
      </c>
      <c r="L73" s="88">
        <v>20</v>
      </c>
      <c r="M73" s="64">
        <f t="shared" si="8"/>
        <v>283</v>
      </c>
      <c r="N73" s="89"/>
      <c r="O73" s="89"/>
      <c r="P73" s="6"/>
      <c r="Q73" s="121"/>
      <c r="R73" s="29"/>
    </row>
    <row r="74" spans="1:19" x14ac:dyDescent="0.25">
      <c r="A74" s="3"/>
      <c r="B74" s="38"/>
      <c r="C74" s="29" t="s">
        <v>114</v>
      </c>
      <c r="D74" s="84">
        <v>25</v>
      </c>
      <c r="E74" s="85">
        <v>3</v>
      </c>
      <c r="F74" s="86">
        <v>78</v>
      </c>
      <c r="G74" s="87">
        <v>3</v>
      </c>
      <c r="H74" s="86">
        <v>44</v>
      </c>
      <c r="I74" s="87">
        <v>41</v>
      </c>
      <c r="J74" s="86">
        <v>12</v>
      </c>
      <c r="K74" s="87">
        <v>22</v>
      </c>
      <c r="L74" s="88">
        <v>16</v>
      </c>
      <c r="M74" s="64">
        <f t="shared" si="8"/>
        <v>244</v>
      </c>
      <c r="N74" s="89"/>
      <c r="O74" s="89"/>
      <c r="P74" s="6"/>
      <c r="Q74" s="121"/>
      <c r="R74" s="29"/>
    </row>
    <row r="75" spans="1:19" x14ac:dyDescent="0.25">
      <c r="A75" s="3"/>
      <c r="B75" s="38"/>
      <c r="C75" s="29" t="s">
        <v>113</v>
      </c>
      <c r="D75" s="84">
        <v>21</v>
      </c>
      <c r="E75" s="85">
        <v>3</v>
      </c>
      <c r="F75" s="86">
        <v>66</v>
      </c>
      <c r="G75" s="87">
        <v>3</v>
      </c>
      <c r="H75" s="86">
        <v>43</v>
      </c>
      <c r="I75" s="87">
        <v>31</v>
      </c>
      <c r="J75" s="86">
        <v>11</v>
      </c>
      <c r="K75" s="87">
        <v>22</v>
      </c>
      <c r="L75" s="88">
        <v>16</v>
      </c>
      <c r="M75" s="64">
        <f t="shared" si="8"/>
        <v>216</v>
      </c>
      <c r="N75" s="89"/>
      <c r="O75" s="89"/>
      <c r="P75" s="6"/>
      <c r="Q75" s="121"/>
      <c r="R75" s="29"/>
    </row>
    <row r="76" spans="1:19" x14ac:dyDescent="0.25">
      <c r="A76" s="3"/>
      <c r="B76" s="38"/>
      <c r="C76" s="29" t="s">
        <v>116</v>
      </c>
      <c r="D76" s="84">
        <v>16</v>
      </c>
      <c r="E76" s="85">
        <v>3</v>
      </c>
      <c r="F76" s="86">
        <v>49</v>
      </c>
      <c r="G76" s="87">
        <v>3</v>
      </c>
      <c r="H76" s="86">
        <v>25</v>
      </c>
      <c r="I76" s="87">
        <v>22</v>
      </c>
      <c r="J76" s="86">
        <v>11</v>
      </c>
      <c r="K76" s="87">
        <v>20</v>
      </c>
      <c r="L76" s="88">
        <v>12</v>
      </c>
      <c r="M76" s="64">
        <f t="shared" si="8"/>
        <v>161</v>
      </c>
      <c r="N76" s="89"/>
      <c r="O76" s="89"/>
      <c r="P76" s="6"/>
      <c r="Q76" s="121"/>
      <c r="R76" s="29"/>
    </row>
    <row r="77" spans="1:19" x14ac:dyDescent="0.25">
      <c r="A77" s="3"/>
      <c r="B77" s="38"/>
      <c r="C77" s="29" t="s">
        <v>115</v>
      </c>
      <c r="D77" s="84">
        <v>11</v>
      </c>
      <c r="E77" s="85">
        <v>3</v>
      </c>
      <c r="F77" s="86">
        <v>37</v>
      </c>
      <c r="G77" s="87">
        <v>3</v>
      </c>
      <c r="H77" s="86">
        <v>14</v>
      </c>
      <c r="I77" s="87">
        <v>10</v>
      </c>
      <c r="J77" s="86">
        <v>9</v>
      </c>
      <c r="K77" s="87">
        <v>10</v>
      </c>
      <c r="L77" s="88">
        <v>6</v>
      </c>
      <c r="M77" s="64">
        <f t="shared" si="8"/>
        <v>103</v>
      </c>
      <c r="N77" s="89"/>
      <c r="O77" s="89"/>
      <c r="P77" s="6"/>
      <c r="Q77" s="121"/>
      <c r="R77" s="29"/>
    </row>
    <row r="78" spans="1:19" x14ac:dyDescent="0.25">
      <c r="A78" s="3"/>
      <c r="B78" s="38"/>
      <c r="C78" s="29"/>
      <c r="D78" s="84"/>
      <c r="E78" s="85"/>
      <c r="F78" s="86"/>
      <c r="G78" s="87"/>
      <c r="H78" s="86"/>
      <c r="I78" s="87"/>
      <c r="J78" s="86"/>
      <c r="K78" s="87"/>
      <c r="L78" s="88"/>
      <c r="M78" s="64"/>
      <c r="N78" s="89"/>
      <c r="O78" s="89"/>
      <c r="P78" s="6"/>
      <c r="Q78" s="121"/>
      <c r="R78" s="29"/>
    </row>
    <row r="79" spans="1:19" hidden="1" x14ac:dyDescent="0.25">
      <c r="A79" s="3"/>
      <c r="B79" s="38"/>
      <c r="C79" s="29" t="s">
        <v>77</v>
      </c>
      <c r="D79" s="84">
        <v>121</v>
      </c>
      <c r="E79" s="85">
        <v>19</v>
      </c>
      <c r="F79" s="86">
        <v>197</v>
      </c>
      <c r="G79" s="87">
        <v>53</v>
      </c>
      <c r="H79" s="86">
        <v>126</v>
      </c>
      <c r="I79" s="87">
        <v>326</v>
      </c>
      <c r="J79" s="86">
        <v>42</v>
      </c>
      <c r="K79" s="87">
        <v>62</v>
      </c>
      <c r="L79" s="88">
        <v>132</v>
      </c>
      <c r="M79" s="64">
        <f t="shared" si="8"/>
        <v>1078</v>
      </c>
      <c r="N79" s="89"/>
      <c r="O79" s="89"/>
      <c r="P79" s="6"/>
      <c r="Q79" s="121"/>
      <c r="R79" s="29"/>
    </row>
    <row r="80" spans="1:19" hidden="1" x14ac:dyDescent="0.25">
      <c r="A80" s="3"/>
      <c r="B80" s="38"/>
      <c r="C80" s="29" t="s">
        <v>78</v>
      </c>
      <c r="D80" s="84">
        <v>121</v>
      </c>
      <c r="E80" s="85">
        <v>19</v>
      </c>
      <c r="F80" s="86">
        <v>197</v>
      </c>
      <c r="G80" s="87">
        <v>54</v>
      </c>
      <c r="H80" s="86">
        <v>128</v>
      </c>
      <c r="I80" s="87">
        <v>321</v>
      </c>
      <c r="J80" s="86">
        <v>43</v>
      </c>
      <c r="K80" s="87">
        <v>65</v>
      </c>
      <c r="L80" s="88">
        <v>130</v>
      </c>
      <c r="M80" s="64">
        <f t="shared" si="8"/>
        <v>1078</v>
      </c>
      <c r="N80" s="89"/>
      <c r="O80" s="89"/>
      <c r="P80" s="6"/>
      <c r="Q80" s="121"/>
      <c r="R80" s="29"/>
    </row>
    <row r="81" spans="2:7" x14ac:dyDescent="0.25">
      <c r="B81" s="90" t="s">
        <v>79</v>
      </c>
    </row>
    <row r="83" spans="2:7" x14ac:dyDescent="0.25">
      <c r="G83" t="s">
        <v>80</v>
      </c>
    </row>
  </sheetData>
  <mergeCells count="1">
    <mergeCell ref="B2:C2"/>
  </mergeCells>
  <pageMargins left="0.25" right="0.25" top="0.75" bottom="0.75" header="0.3" footer="0.3"/>
  <pageSetup scale="4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3"/>
  <sheetViews>
    <sheetView workbookViewId="0">
      <pane xSplit="3" ySplit="9" topLeftCell="D35" activePane="bottomRight" state="frozen"/>
      <selection pane="topRight" activeCell="D1" sqref="D1"/>
      <selection pane="bottomLeft" activeCell="A8" sqref="A8"/>
      <selection pane="bottomRight" activeCell="D3" sqref="D3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6" width="12.7109375" customWidth="1"/>
    <col min="17" max="17" width="12.7109375" style="107" customWidth="1"/>
    <col min="18" max="18" width="12.7109375" customWidth="1"/>
  </cols>
  <sheetData>
    <row r="1" spans="1:18" x14ac:dyDescent="0.25">
      <c r="A1" s="94"/>
      <c r="B1" s="1" t="s">
        <v>0</v>
      </c>
    </row>
    <row r="2" spans="1:18" ht="31.5" customHeight="1" x14ac:dyDescent="0.25">
      <c r="B2" s="149" t="s">
        <v>127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14"/>
    </row>
    <row r="3" spans="1:18" x14ac:dyDescent="0.25">
      <c r="B3" s="123" t="s">
        <v>128</v>
      </c>
      <c r="C3" s="122">
        <v>42145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14"/>
    </row>
    <row r="4" spans="1:18" hidden="1" x14ac:dyDescent="0.25">
      <c r="B4" s="123"/>
      <c r="C4" s="95">
        <f>C3-DATE(YEAR(C3),1,0)</f>
        <v>141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14"/>
    </row>
    <row r="5" spans="1:18" x14ac:dyDescent="0.25">
      <c r="B5" s="123"/>
      <c r="C5" s="9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14"/>
    </row>
    <row r="6" spans="1:18" x14ac:dyDescent="0.25">
      <c r="B6" s="123"/>
      <c r="C6" s="12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114"/>
    </row>
    <row r="7" spans="1:18" x14ac:dyDescent="0.25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14"/>
    </row>
    <row r="8" spans="1:18" x14ac:dyDescent="0.25">
      <c r="A8" s="3"/>
      <c r="B8" s="3"/>
      <c r="C8" s="3" t="s">
        <v>1</v>
      </c>
      <c r="D8" s="4" t="s">
        <v>2</v>
      </c>
      <c r="E8" s="5" t="s">
        <v>3</v>
      </c>
      <c r="F8" s="4" t="s">
        <v>2</v>
      </c>
      <c r="G8" s="5" t="s">
        <v>4</v>
      </c>
      <c r="H8" s="4" t="s">
        <v>2</v>
      </c>
      <c r="I8" s="5" t="s">
        <v>5</v>
      </c>
      <c r="J8" s="4" t="s">
        <v>4</v>
      </c>
      <c r="K8" s="5" t="s">
        <v>6</v>
      </c>
      <c r="L8" s="4" t="s">
        <v>7</v>
      </c>
      <c r="M8" s="6" t="s">
        <v>8</v>
      </c>
      <c r="N8" s="7"/>
      <c r="O8" s="8">
        <v>2015</v>
      </c>
      <c r="P8" s="8">
        <v>2014</v>
      </c>
      <c r="Q8" s="115"/>
      <c r="R8" s="9" t="s">
        <v>9</v>
      </c>
    </row>
    <row r="9" spans="1:18" ht="30.75" customHeight="1" thickBot="1" x14ac:dyDescent="0.3">
      <c r="A9" s="10"/>
      <c r="B9" s="10" t="s">
        <v>10</v>
      </c>
      <c r="C9" s="10" t="s">
        <v>11</v>
      </c>
      <c r="D9" s="11" t="s">
        <v>12</v>
      </c>
      <c r="E9" s="12" t="s">
        <v>13</v>
      </c>
      <c r="F9" s="11" t="s">
        <v>14</v>
      </c>
      <c r="G9" s="13" t="s">
        <v>15</v>
      </c>
      <c r="H9" s="11" t="s">
        <v>16</v>
      </c>
      <c r="I9" s="12" t="s">
        <v>17</v>
      </c>
      <c r="J9" s="11" t="s">
        <v>18</v>
      </c>
      <c r="K9" s="12" t="s">
        <v>19</v>
      </c>
      <c r="L9" s="11" t="s">
        <v>20</v>
      </c>
      <c r="M9" s="14" t="s">
        <v>21</v>
      </c>
      <c r="N9" s="15" t="s">
        <v>22</v>
      </c>
      <c r="O9" s="16" t="s">
        <v>23</v>
      </c>
      <c r="P9" s="16" t="s">
        <v>23</v>
      </c>
      <c r="Q9" s="116" t="s">
        <v>126</v>
      </c>
      <c r="R9" s="17" t="s">
        <v>24</v>
      </c>
    </row>
    <row r="10" spans="1:18" ht="15.75" thickTop="1" x14ac:dyDescent="0.25">
      <c r="A10" s="3">
        <v>1</v>
      </c>
      <c r="B10" s="19" t="s">
        <v>25</v>
      </c>
      <c r="C10" s="29" t="s">
        <v>27</v>
      </c>
      <c r="D10" s="30">
        <v>1</v>
      </c>
      <c r="E10" s="31"/>
      <c r="F10" s="32">
        <v>4</v>
      </c>
      <c r="G10" s="31">
        <v>2</v>
      </c>
      <c r="H10" s="32">
        <v>4</v>
      </c>
      <c r="I10" s="31">
        <v>3</v>
      </c>
      <c r="J10" s="32"/>
      <c r="K10" s="31">
        <v>4</v>
      </c>
      <c r="L10" s="33">
        <v>3</v>
      </c>
      <c r="M10" s="34">
        <f t="shared" ref="M10:M22" si="0">SUM(D10:L10)</f>
        <v>21</v>
      </c>
      <c r="N10" s="26">
        <f t="shared" ref="N10:N19" si="1">SUM(O10-P10)/ABS(P10)</f>
        <v>-0.125</v>
      </c>
      <c r="O10" s="36">
        <v>21</v>
      </c>
      <c r="P10" s="36">
        <v>24</v>
      </c>
      <c r="Q10" s="117">
        <f>SUM(O10-((43/352)*C4))/ABS((43/352)*C4)</f>
        <v>0.21919841662543282</v>
      </c>
      <c r="R10" s="37">
        <v>43</v>
      </c>
    </row>
    <row r="11" spans="1:18" x14ac:dyDescent="0.25">
      <c r="A11" s="18">
        <v>2</v>
      </c>
      <c r="B11" s="38" t="s">
        <v>25</v>
      </c>
      <c r="C11" s="29" t="s">
        <v>28</v>
      </c>
      <c r="D11" s="30">
        <v>1</v>
      </c>
      <c r="E11" s="31"/>
      <c r="F11" s="32"/>
      <c r="G11" s="31">
        <v>1</v>
      </c>
      <c r="H11" s="32"/>
      <c r="I11" s="31">
        <v>2</v>
      </c>
      <c r="J11" s="32"/>
      <c r="K11" s="31">
        <v>2</v>
      </c>
      <c r="L11" s="33"/>
      <c r="M11" s="34">
        <f t="shared" si="0"/>
        <v>6</v>
      </c>
      <c r="N11" s="35">
        <f t="shared" si="1"/>
        <v>-0.45454545454545453</v>
      </c>
      <c r="O11" s="36">
        <v>6</v>
      </c>
      <c r="P11" s="36">
        <v>11</v>
      </c>
      <c r="Q11" s="117">
        <f>SUM((O11-((43/352)*C4))/ABS((43/352)*C4))</f>
        <v>-0.65165759524987632</v>
      </c>
      <c r="R11" s="37">
        <v>43</v>
      </c>
    </row>
    <row r="12" spans="1:18" x14ac:dyDescent="0.25">
      <c r="A12" s="3">
        <v>3</v>
      </c>
      <c r="B12" s="38" t="s">
        <v>30</v>
      </c>
      <c r="C12" s="29" t="s">
        <v>31</v>
      </c>
      <c r="D12" s="30">
        <v>2</v>
      </c>
      <c r="E12" s="31"/>
      <c r="F12" s="32">
        <v>5</v>
      </c>
      <c r="G12" s="31"/>
      <c r="H12" s="32">
        <v>7</v>
      </c>
      <c r="I12" s="31">
        <v>8</v>
      </c>
      <c r="J12" s="32">
        <v>2</v>
      </c>
      <c r="K12" s="31">
        <v>1</v>
      </c>
      <c r="L12" s="33">
        <v>4</v>
      </c>
      <c r="M12" s="34">
        <f t="shared" si="0"/>
        <v>29</v>
      </c>
      <c r="N12" s="35">
        <f t="shared" si="1"/>
        <v>0.3125</v>
      </c>
      <c r="O12" s="36">
        <v>21</v>
      </c>
      <c r="P12" s="36">
        <v>16</v>
      </c>
      <c r="Q12" s="117">
        <f>SUM((O12-((43/352)*C4))/ABS((43/352)*C4))</f>
        <v>0.21919841662543282</v>
      </c>
      <c r="R12" s="37">
        <v>43</v>
      </c>
    </row>
    <row r="13" spans="1:18" x14ac:dyDescent="0.25">
      <c r="A13" s="18">
        <v>4</v>
      </c>
      <c r="B13" s="38" t="s">
        <v>30</v>
      </c>
      <c r="C13" s="29" t="s">
        <v>32</v>
      </c>
      <c r="D13" s="30">
        <v>1</v>
      </c>
      <c r="E13" s="31"/>
      <c r="F13" s="32">
        <v>7</v>
      </c>
      <c r="G13" s="31"/>
      <c r="H13" s="32">
        <v>2</v>
      </c>
      <c r="I13" s="31">
        <v>3</v>
      </c>
      <c r="J13" s="32">
        <v>1</v>
      </c>
      <c r="K13" s="31"/>
      <c r="L13" s="33">
        <v>2</v>
      </c>
      <c r="M13" s="34">
        <f t="shared" si="0"/>
        <v>16</v>
      </c>
      <c r="N13" s="35">
        <f t="shared" si="1"/>
        <v>0.44444444444444442</v>
      </c>
      <c r="O13" s="36">
        <v>13</v>
      </c>
      <c r="P13" s="36">
        <v>9</v>
      </c>
      <c r="Q13" s="117">
        <f>SUM((O13-((43/352)*C4))/ABS((43/352)*C4))</f>
        <v>-0.24525812304139874</v>
      </c>
      <c r="R13" s="37">
        <v>43</v>
      </c>
    </row>
    <row r="14" spans="1:18" x14ac:dyDescent="0.25">
      <c r="A14" s="3">
        <v>5</v>
      </c>
      <c r="B14" s="38" t="s">
        <v>30</v>
      </c>
      <c r="C14" s="29" t="s">
        <v>33</v>
      </c>
      <c r="D14" s="30">
        <v>1</v>
      </c>
      <c r="E14" s="31"/>
      <c r="F14" s="32"/>
      <c r="G14" s="31"/>
      <c r="H14" s="32"/>
      <c r="I14" s="31">
        <v>1</v>
      </c>
      <c r="J14" s="32"/>
      <c r="K14" s="31">
        <v>1</v>
      </c>
      <c r="L14" s="33">
        <v>2</v>
      </c>
      <c r="M14" s="34">
        <f t="shared" si="0"/>
        <v>5</v>
      </c>
      <c r="N14" s="35">
        <f t="shared" si="1"/>
        <v>-0.6</v>
      </c>
      <c r="O14" s="36">
        <v>4</v>
      </c>
      <c r="P14" s="36">
        <v>10</v>
      </c>
      <c r="Q14" s="117">
        <f>SUM((O14-((43/352)*C4))/ABS((43/352)*C4))</f>
        <v>-0.76777173016658418</v>
      </c>
      <c r="R14" s="37">
        <v>43</v>
      </c>
    </row>
    <row r="15" spans="1:18" x14ac:dyDescent="0.25">
      <c r="A15" s="18">
        <v>6</v>
      </c>
      <c r="B15" s="38" t="s">
        <v>30</v>
      </c>
      <c r="C15" s="29" t="s">
        <v>34</v>
      </c>
      <c r="D15" s="30">
        <v>2</v>
      </c>
      <c r="E15" s="31"/>
      <c r="F15" s="32">
        <v>5</v>
      </c>
      <c r="G15" s="31"/>
      <c r="H15" s="32">
        <v>2</v>
      </c>
      <c r="I15" s="31">
        <v>1</v>
      </c>
      <c r="J15" s="32"/>
      <c r="K15" s="31"/>
      <c r="L15" s="33"/>
      <c r="M15" s="34">
        <f t="shared" si="0"/>
        <v>10</v>
      </c>
      <c r="N15" s="35">
        <f t="shared" si="1"/>
        <v>0</v>
      </c>
      <c r="O15" s="36">
        <v>10</v>
      </c>
      <c r="P15" s="36">
        <v>10</v>
      </c>
      <c r="Q15" s="117">
        <f>SUM(O15-((43/352)*C4))/ABS((43/352)*C4)</f>
        <v>-0.41942932541646055</v>
      </c>
      <c r="R15" s="37">
        <v>43</v>
      </c>
    </row>
    <row r="16" spans="1:18" x14ac:dyDescent="0.25">
      <c r="A16" s="3">
        <v>7</v>
      </c>
      <c r="B16" s="38" t="s">
        <v>30</v>
      </c>
      <c r="C16" s="29" t="s">
        <v>29</v>
      </c>
      <c r="D16" s="30">
        <v>1</v>
      </c>
      <c r="E16" s="31">
        <v>1</v>
      </c>
      <c r="F16" s="32"/>
      <c r="G16" s="31"/>
      <c r="H16" s="32"/>
      <c r="I16" s="31">
        <v>4</v>
      </c>
      <c r="J16" s="32">
        <v>2</v>
      </c>
      <c r="K16" s="31">
        <v>2</v>
      </c>
      <c r="L16" s="33">
        <v>1</v>
      </c>
      <c r="M16" s="34">
        <f t="shared" si="0"/>
        <v>11</v>
      </c>
      <c r="N16" s="35">
        <f t="shared" si="1"/>
        <v>0</v>
      </c>
      <c r="O16" s="36">
        <v>9</v>
      </c>
      <c r="P16" s="36">
        <v>9</v>
      </c>
      <c r="Q16" s="117">
        <f>SUM((O16-((43/352)*C4))/ABS((43/352)*C4))</f>
        <v>-0.47748639287481448</v>
      </c>
      <c r="R16" s="37">
        <v>43</v>
      </c>
    </row>
    <row r="17" spans="1:18" x14ac:dyDescent="0.25">
      <c r="A17" s="18">
        <v>8</v>
      </c>
      <c r="B17" s="38" t="s">
        <v>30</v>
      </c>
      <c r="C17" s="29" t="s">
        <v>36</v>
      </c>
      <c r="D17" s="30">
        <v>3</v>
      </c>
      <c r="E17" s="31">
        <v>1</v>
      </c>
      <c r="F17" s="32">
        <v>5</v>
      </c>
      <c r="G17" s="31"/>
      <c r="H17" s="32">
        <v>3</v>
      </c>
      <c r="I17" s="31">
        <v>1</v>
      </c>
      <c r="J17" s="32">
        <v>1</v>
      </c>
      <c r="K17" s="31">
        <v>2</v>
      </c>
      <c r="L17" s="33"/>
      <c r="M17" s="34">
        <f t="shared" si="0"/>
        <v>16</v>
      </c>
      <c r="N17" s="35">
        <f t="shared" si="1"/>
        <v>0</v>
      </c>
      <c r="O17" s="36">
        <v>14</v>
      </c>
      <c r="P17" s="36">
        <v>14</v>
      </c>
      <c r="Q17" s="117">
        <f>SUM((O17-((43/352)*C4))/ABS((43/352)*C4))</f>
        <v>-0.18720105558304478</v>
      </c>
      <c r="R17" s="37">
        <v>43</v>
      </c>
    </row>
    <row r="18" spans="1:18" x14ac:dyDescent="0.25">
      <c r="A18" s="3">
        <v>9</v>
      </c>
      <c r="B18" s="38" t="s">
        <v>30</v>
      </c>
      <c r="C18" s="29" t="s">
        <v>71</v>
      </c>
      <c r="D18" s="30"/>
      <c r="E18" s="31"/>
      <c r="F18" s="32">
        <v>4</v>
      </c>
      <c r="G18" s="31"/>
      <c r="H18" s="32"/>
      <c r="I18" s="31"/>
      <c r="J18" s="32"/>
      <c r="K18" s="31"/>
      <c r="L18" s="33"/>
      <c r="M18" s="34">
        <f t="shared" si="0"/>
        <v>4</v>
      </c>
      <c r="N18" s="35">
        <f t="shared" si="1"/>
        <v>-0.6</v>
      </c>
      <c r="O18" s="36">
        <v>4</v>
      </c>
      <c r="P18" s="36">
        <v>10</v>
      </c>
      <c r="Q18" s="117">
        <f>SUM((O18-((43/352)*C4))/ABS((43/352)*C4))</f>
        <v>-0.76777173016658418</v>
      </c>
      <c r="R18" s="37">
        <v>43</v>
      </c>
    </row>
    <row r="19" spans="1:18" x14ac:dyDescent="0.25">
      <c r="A19" s="18">
        <v>10</v>
      </c>
      <c r="B19" s="38" t="s">
        <v>30</v>
      </c>
      <c r="C19" s="29" t="s">
        <v>37</v>
      </c>
      <c r="D19" s="39"/>
      <c r="E19" s="31"/>
      <c r="F19" s="32"/>
      <c r="G19" s="31"/>
      <c r="H19" s="32">
        <v>1</v>
      </c>
      <c r="I19" s="31">
        <v>1</v>
      </c>
      <c r="J19" s="32"/>
      <c r="K19" s="31">
        <v>1</v>
      </c>
      <c r="L19" s="33"/>
      <c r="M19" s="34">
        <f t="shared" si="0"/>
        <v>3</v>
      </c>
      <c r="N19" s="35">
        <f t="shared" si="1"/>
        <v>-0.5</v>
      </c>
      <c r="O19" s="36">
        <v>3</v>
      </c>
      <c r="P19" s="36">
        <v>6</v>
      </c>
      <c r="Q19" s="117">
        <f>SUM((O19-((43/352)*C4))/ABS((43/352)*C4))</f>
        <v>-0.82582879762493822</v>
      </c>
      <c r="R19" s="37">
        <v>43</v>
      </c>
    </row>
    <row r="20" spans="1:18" x14ac:dyDescent="0.25">
      <c r="A20" s="3">
        <v>11</v>
      </c>
      <c r="B20" s="38" t="s">
        <v>38</v>
      </c>
      <c r="C20" s="29" t="s">
        <v>39</v>
      </c>
      <c r="D20" s="30">
        <v>3</v>
      </c>
      <c r="E20" s="31">
        <v>1</v>
      </c>
      <c r="F20" s="32">
        <v>5</v>
      </c>
      <c r="G20" s="31">
        <v>1</v>
      </c>
      <c r="H20" s="32">
        <v>6</v>
      </c>
      <c r="I20" s="31">
        <v>5</v>
      </c>
      <c r="J20" s="32">
        <v>7</v>
      </c>
      <c r="K20" s="31">
        <v>2</v>
      </c>
      <c r="L20" s="33">
        <v>4</v>
      </c>
      <c r="M20" s="34">
        <f t="shared" si="0"/>
        <v>34</v>
      </c>
      <c r="N20" s="35"/>
      <c r="O20" s="36">
        <v>34</v>
      </c>
      <c r="P20" s="36">
        <v>0</v>
      </c>
      <c r="Q20" s="117">
        <f>SUM((O20-((43/352)*C4))/ABS((43/352)*C4))</f>
        <v>0.97394029358403411</v>
      </c>
      <c r="R20" s="37">
        <v>43</v>
      </c>
    </row>
    <row r="21" spans="1:18" x14ac:dyDescent="0.25">
      <c r="A21" s="18">
        <v>12</v>
      </c>
      <c r="B21" s="38" t="s">
        <v>38</v>
      </c>
      <c r="C21" s="29" t="s">
        <v>121</v>
      </c>
      <c r="D21" s="30">
        <v>2</v>
      </c>
      <c r="E21" s="31"/>
      <c r="F21" s="32">
        <v>5</v>
      </c>
      <c r="G21" s="31">
        <v>1</v>
      </c>
      <c r="H21" s="32">
        <v>3</v>
      </c>
      <c r="I21" s="31">
        <v>5</v>
      </c>
      <c r="J21" s="32">
        <v>1</v>
      </c>
      <c r="K21" s="31">
        <v>2</v>
      </c>
      <c r="L21" s="33">
        <v>3</v>
      </c>
      <c r="M21" s="34"/>
      <c r="N21" s="35"/>
      <c r="O21" s="36">
        <v>7</v>
      </c>
      <c r="P21" s="36"/>
      <c r="Q21" s="117">
        <f>SUM((O21-((43/352)*C4))/ABS((43/352)*C4))</f>
        <v>-0.59360052779152239</v>
      </c>
      <c r="R21" s="37">
        <v>43</v>
      </c>
    </row>
    <row r="22" spans="1:18" x14ac:dyDescent="0.25">
      <c r="A22" s="3">
        <v>13</v>
      </c>
      <c r="B22" s="38" t="s">
        <v>38</v>
      </c>
      <c r="C22" s="29" t="s">
        <v>40</v>
      </c>
      <c r="D22" s="30">
        <v>4</v>
      </c>
      <c r="E22" s="31"/>
      <c r="F22" s="32">
        <v>9</v>
      </c>
      <c r="G22" s="31"/>
      <c r="H22" s="32">
        <v>5</v>
      </c>
      <c r="I22" s="31">
        <v>10</v>
      </c>
      <c r="J22" s="32"/>
      <c r="K22" s="31">
        <v>3</v>
      </c>
      <c r="L22" s="33">
        <v>4</v>
      </c>
      <c r="M22" s="34">
        <f t="shared" si="0"/>
        <v>35</v>
      </c>
      <c r="N22" s="35"/>
      <c r="O22" s="36">
        <v>29</v>
      </c>
      <c r="P22" s="36">
        <v>0</v>
      </c>
      <c r="Q22" s="117">
        <f>SUM((O22-((43/352)*C4))/ABS((43/352)*C4))</f>
        <v>0.68365495629226436</v>
      </c>
      <c r="R22" s="37">
        <v>43</v>
      </c>
    </row>
    <row r="23" spans="1:18" x14ac:dyDescent="0.25">
      <c r="A23" s="18">
        <v>14</v>
      </c>
      <c r="B23" s="38" t="s">
        <v>38</v>
      </c>
      <c r="C23" s="29" t="s">
        <v>129</v>
      </c>
      <c r="D23" s="30"/>
      <c r="E23" s="31"/>
      <c r="F23" s="32"/>
      <c r="G23" s="31"/>
      <c r="H23" s="32"/>
      <c r="I23" s="31"/>
      <c r="J23" s="32"/>
      <c r="K23" s="31"/>
      <c r="L23" s="33"/>
      <c r="M23" s="34"/>
      <c r="N23" s="35"/>
      <c r="O23" s="36"/>
      <c r="P23" s="36"/>
      <c r="Q23" s="117">
        <f>SUM((O23-((43/352)*C4))/ABS((43/352)*C4))</f>
        <v>-1</v>
      </c>
      <c r="R23" s="37">
        <v>43</v>
      </c>
    </row>
    <row r="24" spans="1:18" x14ac:dyDescent="0.25">
      <c r="A24" s="3">
        <v>15</v>
      </c>
      <c r="B24" s="38" t="s">
        <v>38</v>
      </c>
      <c r="C24" s="29" t="s">
        <v>41</v>
      </c>
      <c r="D24" s="30">
        <v>2</v>
      </c>
      <c r="E24" s="31"/>
      <c r="F24" s="32">
        <v>5</v>
      </c>
      <c r="G24" s="31"/>
      <c r="H24" s="32">
        <v>5</v>
      </c>
      <c r="I24" s="31">
        <v>7</v>
      </c>
      <c r="J24" s="32">
        <v>2</v>
      </c>
      <c r="K24" s="31">
        <v>2</v>
      </c>
      <c r="L24" s="33"/>
      <c r="M24" s="34">
        <f t="shared" ref="M24:M53" si="2">SUM(D24:L24)</f>
        <v>23</v>
      </c>
      <c r="N24" s="35">
        <f t="shared" ref="N24:N46" si="3">SUM(O24-P24)/ABS(P24)</f>
        <v>0.41666666666666669</v>
      </c>
      <c r="O24" s="36">
        <v>17</v>
      </c>
      <c r="P24" s="36">
        <v>12</v>
      </c>
      <c r="Q24" s="117">
        <f>SUM((O24-((43/352)*C4))/ABS((43/352)*C4))</f>
        <v>-1.3029853207982958E-2</v>
      </c>
      <c r="R24" s="37">
        <v>43</v>
      </c>
    </row>
    <row r="25" spans="1:18" x14ac:dyDescent="0.25">
      <c r="A25" s="18">
        <v>16</v>
      </c>
      <c r="B25" s="38" t="s">
        <v>42</v>
      </c>
      <c r="C25" s="29" t="s">
        <v>43</v>
      </c>
      <c r="D25" s="30">
        <v>2</v>
      </c>
      <c r="E25" s="31">
        <v>1</v>
      </c>
      <c r="F25" s="32">
        <v>5</v>
      </c>
      <c r="G25" s="31"/>
      <c r="H25" s="32">
        <v>1</v>
      </c>
      <c r="I25" s="31">
        <v>7</v>
      </c>
      <c r="J25" s="32"/>
      <c r="K25" s="31"/>
      <c r="L25" s="33"/>
      <c r="M25" s="34">
        <f t="shared" si="2"/>
        <v>16</v>
      </c>
      <c r="N25" s="35">
        <f t="shared" si="3"/>
        <v>-0.375</v>
      </c>
      <c r="O25" s="36">
        <v>10</v>
      </c>
      <c r="P25" s="36">
        <v>16</v>
      </c>
      <c r="Q25" s="117">
        <f>SUM((O25-((43/352)*C4))/ABS((43/352)*C4))</f>
        <v>-0.41942932541646055</v>
      </c>
      <c r="R25" s="37">
        <v>43</v>
      </c>
    </row>
    <row r="26" spans="1:18" x14ac:dyDescent="0.25">
      <c r="A26" s="3">
        <v>17</v>
      </c>
      <c r="B26" s="38" t="s">
        <v>42</v>
      </c>
      <c r="C26" s="29" t="s">
        <v>44</v>
      </c>
      <c r="D26" s="30"/>
      <c r="E26" s="31"/>
      <c r="F26" s="32"/>
      <c r="G26" s="31"/>
      <c r="H26" s="32"/>
      <c r="I26" s="31">
        <v>3</v>
      </c>
      <c r="J26" s="32">
        <v>2</v>
      </c>
      <c r="K26" s="31"/>
      <c r="L26" s="33"/>
      <c r="M26" s="34">
        <f t="shared" si="2"/>
        <v>5</v>
      </c>
      <c r="N26" s="35">
        <f t="shared" si="3"/>
        <v>-0.84375</v>
      </c>
      <c r="O26" s="36">
        <v>5</v>
      </c>
      <c r="P26" s="36">
        <v>32</v>
      </c>
      <c r="Q26" s="117">
        <f>SUM((O26-((43/352)*C4))/ABS((43/352)*C4))</f>
        <v>-0.70971466270823025</v>
      </c>
      <c r="R26" s="37">
        <v>43</v>
      </c>
    </row>
    <row r="27" spans="1:18" x14ac:dyDescent="0.25">
      <c r="A27" s="18">
        <v>18</v>
      </c>
      <c r="B27" s="38" t="s">
        <v>42</v>
      </c>
      <c r="C27" s="29" t="s">
        <v>45</v>
      </c>
      <c r="D27" s="30"/>
      <c r="E27" s="31"/>
      <c r="F27" s="32"/>
      <c r="G27" s="31"/>
      <c r="H27" s="32"/>
      <c r="I27" s="31">
        <v>3</v>
      </c>
      <c r="J27" s="32"/>
      <c r="K27" s="31"/>
      <c r="L27" s="33"/>
      <c r="M27" s="34">
        <f t="shared" si="2"/>
        <v>3</v>
      </c>
      <c r="N27" s="35">
        <f t="shared" si="3"/>
        <v>-0.83333333333333337</v>
      </c>
      <c r="O27" s="36">
        <v>3</v>
      </c>
      <c r="P27" s="36">
        <v>18</v>
      </c>
      <c r="Q27" s="117">
        <f>SUM((O27-((43/352)*C4))/ABS((43/352)*C4))</f>
        <v>-0.82582879762493822</v>
      </c>
      <c r="R27" s="37">
        <v>43</v>
      </c>
    </row>
    <row r="28" spans="1:18" x14ac:dyDescent="0.25">
      <c r="A28" s="3">
        <v>19</v>
      </c>
      <c r="B28" s="38" t="s">
        <v>42</v>
      </c>
      <c r="C28" s="29" t="s">
        <v>35</v>
      </c>
      <c r="D28" s="30">
        <v>1</v>
      </c>
      <c r="E28" s="31">
        <v>1</v>
      </c>
      <c r="F28" s="32">
        <v>7</v>
      </c>
      <c r="G28" s="31"/>
      <c r="H28" s="32">
        <v>5</v>
      </c>
      <c r="I28" s="31">
        <v>7</v>
      </c>
      <c r="J28" s="32">
        <v>2</v>
      </c>
      <c r="K28" s="31">
        <v>2</v>
      </c>
      <c r="L28" s="33">
        <v>4</v>
      </c>
      <c r="M28" s="34">
        <f t="shared" si="2"/>
        <v>29</v>
      </c>
      <c r="N28" s="35"/>
      <c r="O28" s="36">
        <v>10</v>
      </c>
      <c r="P28" s="36">
        <v>0</v>
      </c>
      <c r="Q28" s="117">
        <f>SUM((O28-((43/352)*C4))/ABS((43/352)*C4))</f>
        <v>-0.41942932541646055</v>
      </c>
      <c r="R28" s="37">
        <v>43</v>
      </c>
    </row>
    <row r="29" spans="1:18" x14ac:dyDescent="0.25">
      <c r="A29" s="18">
        <v>20</v>
      </c>
      <c r="B29" s="38" t="s">
        <v>42</v>
      </c>
      <c r="C29" s="29" t="s">
        <v>124</v>
      </c>
      <c r="D29" s="30">
        <v>2</v>
      </c>
      <c r="E29" s="31">
        <v>1</v>
      </c>
      <c r="F29" s="32"/>
      <c r="G29" s="31"/>
      <c r="H29" s="32">
        <v>3</v>
      </c>
      <c r="I29" s="31">
        <v>4</v>
      </c>
      <c r="J29" s="32">
        <v>2</v>
      </c>
      <c r="K29" s="31">
        <v>2</v>
      </c>
      <c r="L29" s="33">
        <v>2</v>
      </c>
      <c r="M29" s="34"/>
      <c r="N29" s="35"/>
      <c r="O29" s="36">
        <v>10</v>
      </c>
      <c r="P29" s="36"/>
      <c r="Q29" s="117">
        <f>SUM((O29-((43/352)*C4))/ABS((43/352)*C4))</f>
        <v>-0.41942932541646055</v>
      </c>
      <c r="R29" s="37">
        <v>43</v>
      </c>
    </row>
    <row r="30" spans="1:18" x14ac:dyDescent="0.25">
      <c r="A30" s="3">
        <v>21</v>
      </c>
      <c r="B30" s="38" t="s">
        <v>42</v>
      </c>
      <c r="C30" s="29" t="s">
        <v>46</v>
      </c>
      <c r="D30" s="30">
        <v>1</v>
      </c>
      <c r="E30" s="31"/>
      <c r="F30" s="32">
        <v>6</v>
      </c>
      <c r="G30" s="31"/>
      <c r="H30" s="32">
        <v>4</v>
      </c>
      <c r="I30" s="31"/>
      <c r="J30" s="32">
        <v>2</v>
      </c>
      <c r="K30" s="31">
        <v>3</v>
      </c>
      <c r="L30" s="33"/>
      <c r="M30" s="34">
        <f t="shared" si="2"/>
        <v>16</v>
      </c>
      <c r="N30" s="35">
        <f t="shared" si="3"/>
        <v>-0.44444444444444442</v>
      </c>
      <c r="O30" s="36">
        <v>5</v>
      </c>
      <c r="P30" s="36">
        <v>9</v>
      </c>
      <c r="Q30" s="117">
        <f>SUM((O30-((43/352)*C4))/ABS((43/352)*C4))</f>
        <v>-0.70971466270823025</v>
      </c>
      <c r="R30" s="37">
        <v>43</v>
      </c>
    </row>
    <row r="31" spans="1:18" x14ac:dyDescent="0.25">
      <c r="A31" s="18">
        <v>22</v>
      </c>
      <c r="B31" s="38" t="s">
        <v>48</v>
      </c>
      <c r="C31" s="29" t="s">
        <v>132</v>
      </c>
      <c r="D31" s="30"/>
      <c r="E31" s="31"/>
      <c r="F31" s="32"/>
      <c r="G31" s="31">
        <v>2</v>
      </c>
      <c r="H31" s="32"/>
      <c r="I31" s="31"/>
      <c r="J31" s="32"/>
      <c r="K31" s="31"/>
      <c r="L31" s="33"/>
      <c r="M31" s="34"/>
      <c r="N31" s="35"/>
      <c r="O31" s="36">
        <v>1</v>
      </c>
      <c r="P31" s="36"/>
      <c r="Q31" s="117"/>
      <c r="R31" s="37">
        <v>43</v>
      </c>
    </row>
    <row r="32" spans="1:18" x14ac:dyDescent="0.25">
      <c r="A32" s="3">
        <v>23</v>
      </c>
      <c r="B32" s="38" t="s">
        <v>48</v>
      </c>
      <c r="C32" s="29" t="s">
        <v>49</v>
      </c>
      <c r="D32" s="30">
        <v>1</v>
      </c>
      <c r="E32" s="31"/>
      <c r="F32" s="32"/>
      <c r="G32" s="31">
        <v>2</v>
      </c>
      <c r="H32" s="32">
        <v>2</v>
      </c>
      <c r="I32" s="31">
        <v>3</v>
      </c>
      <c r="J32" s="32"/>
      <c r="K32" s="31"/>
      <c r="L32" s="33">
        <v>1</v>
      </c>
      <c r="M32" s="34">
        <f t="shared" si="2"/>
        <v>9</v>
      </c>
      <c r="N32" s="35">
        <f t="shared" si="3"/>
        <v>-0.1111111111111111</v>
      </c>
      <c r="O32" s="36">
        <v>8</v>
      </c>
      <c r="P32" s="36">
        <v>9</v>
      </c>
      <c r="Q32" s="117">
        <f>SUM((O32-((43/352)*C4))/ABS((43/352)*C4))</f>
        <v>-0.53554346033316846</v>
      </c>
      <c r="R32" s="37">
        <v>43</v>
      </c>
    </row>
    <row r="33" spans="1:18" x14ac:dyDescent="0.25">
      <c r="A33" s="18">
        <v>24</v>
      </c>
      <c r="B33" s="38" t="s">
        <v>50</v>
      </c>
      <c r="C33" s="29" t="s">
        <v>51</v>
      </c>
      <c r="D33" s="30"/>
      <c r="E33" s="31"/>
      <c r="F33" s="32"/>
      <c r="G33" s="31"/>
      <c r="H33" s="32"/>
      <c r="I33" s="31">
        <v>1</v>
      </c>
      <c r="J33" s="32"/>
      <c r="K33" s="31"/>
      <c r="L33" s="33">
        <v>1</v>
      </c>
      <c r="M33" s="34">
        <f t="shared" si="2"/>
        <v>2</v>
      </c>
      <c r="N33" s="35">
        <f t="shared" si="3"/>
        <v>0</v>
      </c>
      <c r="O33" s="36">
        <v>2</v>
      </c>
      <c r="P33" s="36">
        <v>2</v>
      </c>
      <c r="Q33" s="117">
        <f>SUM((O33-((43/352)*C4))/ABS((43/352)*C4))</f>
        <v>-0.88388586508329214</v>
      </c>
      <c r="R33" s="37">
        <v>43</v>
      </c>
    </row>
    <row r="34" spans="1:18" x14ac:dyDescent="0.25">
      <c r="A34" s="3">
        <v>25</v>
      </c>
      <c r="B34" s="38" t="s">
        <v>50</v>
      </c>
      <c r="C34" s="29" t="s">
        <v>52</v>
      </c>
      <c r="D34" s="30">
        <v>2</v>
      </c>
      <c r="E34" s="31"/>
      <c r="F34" s="32">
        <v>8</v>
      </c>
      <c r="G34" s="31"/>
      <c r="H34" s="32">
        <v>2</v>
      </c>
      <c r="I34" s="31">
        <v>3</v>
      </c>
      <c r="J34" s="32"/>
      <c r="K34" s="31"/>
      <c r="L34" s="33">
        <v>2</v>
      </c>
      <c r="M34" s="34">
        <f t="shared" si="2"/>
        <v>17</v>
      </c>
      <c r="N34" s="35"/>
      <c r="O34" s="36">
        <v>16</v>
      </c>
      <c r="P34" s="36">
        <v>0</v>
      </c>
      <c r="Q34" s="117">
        <f>SUM((O34-((43/352)*C4))/ABS((43/352)*C4))</f>
        <v>-7.10869206663369E-2</v>
      </c>
      <c r="R34" s="37">
        <v>43</v>
      </c>
    </row>
    <row r="35" spans="1:18" x14ac:dyDescent="0.25">
      <c r="A35" s="18">
        <v>26</v>
      </c>
      <c r="B35" s="38" t="s">
        <v>50</v>
      </c>
      <c r="C35" s="29" t="s">
        <v>53</v>
      </c>
      <c r="D35" s="30">
        <v>2</v>
      </c>
      <c r="E35" s="31"/>
      <c r="F35" s="32"/>
      <c r="G35" s="31"/>
      <c r="H35" s="32">
        <v>2</v>
      </c>
      <c r="I35" s="31">
        <v>1</v>
      </c>
      <c r="J35" s="32"/>
      <c r="K35" s="31"/>
      <c r="L35" s="33"/>
      <c r="M35" s="34">
        <f t="shared" si="2"/>
        <v>5</v>
      </c>
      <c r="N35" s="35">
        <f t="shared" si="3"/>
        <v>-0.70588235294117652</v>
      </c>
      <c r="O35" s="36">
        <v>5</v>
      </c>
      <c r="P35" s="36">
        <v>17</v>
      </c>
      <c r="Q35" s="117">
        <f>SUM((O35-((43/352)*C4))/ABS((43/352)*C4))</f>
        <v>-0.70971466270823025</v>
      </c>
      <c r="R35" s="37">
        <v>43</v>
      </c>
    </row>
    <row r="36" spans="1:18" x14ac:dyDescent="0.25">
      <c r="A36" s="3">
        <v>27</v>
      </c>
      <c r="B36" s="38" t="s">
        <v>50</v>
      </c>
      <c r="C36" s="29" t="s">
        <v>54</v>
      </c>
      <c r="D36" s="30">
        <v>1</v>
      </c>
      <c r="E36" s="31"/>
      <c r="F36" s="32">
        <v>1</v>
      </c>
      <c r="G36" s="31"/>
      <c r="H36" s="32"/>
      <c r="I36" s="31"/>
      <c r="J36" s="32"/>
      <c r="K36" s="31">
        <v>2</v>
      </c>
      <c r="L36" s="33"/>
      <c r="M36" s="34">
        <f t="shared" si="2"/>
        <v>4</v>
      </c>
      <c r="N36" s="35">
        <f t="shared" si="3"/>
        <v>-0.625</v>
      </c>
      <c r="O36" s="36">
        <v>3</v>
      </c>
      <c r="P36" s="36">
        <v>8</v>
      </c>
      <c r="Q36" s="117">
        <f>SUM((O36-((43/352)*C4))/ABS((43/352)*C4))</f>
        <v>-0.82582879762493822</v>
      </c>
      <c r="R36" s="37">
        <v>43</v>
      </c>
    </row>
    <row r="37" spans="1:18" x14ac:dyDescent="0.25">
      <c r="A37" s="18">
        <v>28</v>
      </c>
      <c r="B37" s="38" t="s">
        <v>50</v>
      </c>
      <c r="C37" s="29" t="s">
        <v>55</v>
      </c>
      <c r="D37" s="30">
        <v>3</v>
      </c>
      <c r="E37" s="31"/>
      <c r="F37" s="32"/>
      <c r="G37" s="31"/>
      <c r="H37" s="32">
        <v>3</v>
      </c>
      <c r="I37" s="31">
        <v>6</v>
      </c>
      <c r="J37" s="32">
        <v>1</v>
      </c>
      <c r="K37" s="31"/>
      <c r="L37" s="33">
        <v>3</v>
      </c>
      <c r="M37" s="34">
        <f t="shared" si="2"/>
        <v>16</v>
      </c>
      <c r="N37" s="35">
        <f t="shared" si="3"/>
        <v>-0.11764705882352941</v>
      </c>
      <c r="O37" s="36">
        <v>15</v>
      </c>
      <c r="P37" s="36">
        <v>17</v>
      </c>
      <c r="Q37" s="117">
        <f>SUM((O37-((43/352)*C4))/ABS((43/352)*C4))</f>
        <v>-0.12914398812469086</v>
      </c>
      <c r="R37" s="37">
        <v>43</v>
      </c>
    </row>
    <row r="38" spans="1:18" x14ac:dyDescent="0.25">
      <c r="A38" s="3">
        <v>29</v>
      </c>
      <c r="B38" s="38" t="s">
        <v>50</v>
      </c>
      <c r="C38" s="29" t="s">
        <v>56</v>
      </c>
      <c r="D38" s="30">
        <v>1</v>
      </c>
      <c r="E38" s="31"/>
      <c r="F38" s="32">
        <v>5</v>
      </c>
      <c r="G38" s="31"/>
      <c r="H38" s="32"/>
      <c r="I38" s="31">
        <v>1</v>
      </c>
      <c r="J38" s="32"/>
      <c r="K38" s="31"/>
      <c r="L38" s="33">
        <v>3</v>
      </c>
      <c r="M38" s="34">
        <f t="shared" si="2"/>
        <v>10</v>
      </c>
      <c r="N38" s="35"/>
      <c r="O38" s="36">
        <v>10</v>
      </c>
      <c r="P38" s="36">
        <v>0</v>
      </c>
      <c r="Q38" s="117">
        <f>SUM((O38-((43/352)*C4))/ABS((43/352)*C4))</f>
        <v>-0.41942932541646055</v>
      </c>
      <c r="R38" s="37">
        <v>43</v>
      </c>
    </row>
    <row r="39" spans="1:18" x14ac:dyDescent="0.25">
      <c r="A39" s="18">
        <v>30</v>
      </c>
      <c r="B39" s="38" t="s">
        <v>50</v>
      </c>
      <c r="C39" s="29" t="s">
        <v>57</v>
      </c>
      <c r="D39" s="30">
        <v>3</v>
      </c>
      <c r="E39" s="31"/>
      <c r="F39" s="32">
        <v>8</v>
      </c>
      <c r="G39" s="31">
        <v>1</v>
      </c>
      <c r="H39" s="32">
        <v>5</v>
      </c>
      <c r="I39" s="31">
        <v>3</v>
      </c>
      <c r="J39" s="32"/>
      <c r="K39" s="31">
        <v>5</v>
      </c>
      <c r="L39" s="33">
        <v>2</v>
      </c>
      <c r="M39" s="34">
        <f t="shared" si="2"/>
        <v>27</v>
      </c>
      <c r="N39" s="35">
        <f t="shared" si="3"/>
        <v>0</v>
      </c>
      <c r="O39" s="36">
        <v>15</v>
      </c>
      <c r="P39" s="36">
        <v>15</v>
      </c>
      <c r="Q39" s="117">
        <f>SUM((O39-((43/352)*C4))/ABS((43/352)*C4))</f>
        <v>-0.12914398812469086</v>
      </c>
      <c r="R39" s="37">
        <v>43</v>
      </c>
    </row>
    <row r="40" spans="1:18" x14ac:dyDescent="0.25">
      <c r="A40" s="3">
        <v>31</v>
      </c>
      <c r="B40" s="38" t="s">
        <v>50</v>
      </c>
      <c r="C40" s="29" t="s">
        <v>58</v>
      </c>
      <c r="D40" s="30">
        <v>1</v>
      </c>
      <c r="E40" s="31"/>
      <c r="F40" s="32"/>
      <c r="G40" s="31"/>
      <c r="H40" s="32">
        <v>2</v>
      </c>
      <c r="I40" s="31">
        <v>5</v>
      </c>
      <c r="J40" s="32"/>
      <c r="K40" s="31">
        <v>2</v>
      </c>
      <c r="L40" s="33"/>
      <c r="M40" s="34">
        <f t="shared" si="2"/>
        <v>10</v>
      </c>
      <c r="N40" s="35">
        <f t="shared" si="3"/>
        <v>0.66666666666666663</v>
      </c>
      <c r="O40" s="36">
        <v>10</v>
      </c>
      <c r="P40" s="36">
        <v>6</v>
      </c>
      <c r="Q40" s="117">
        <f>SUM((O40-((43/352)*C4))/ABS((43/352)*C4))</f>
        <v>-0.41942932541646055</v>
      </c>
      <c r="R40" s="37">
        <v>43</v>
      </c>
    </row>
    <row r="41" spans="1:18" x14ac:dyDescent="0.25">
      <c r="A41" s="18">
        <v>32</v>
      </c>
      <c r="B41" s="38" t="s">
        <v>50</v>
      </c>
      <c r="C41" s="29" t="s">
        <v>59</v>
      </c>
      <c r="D41" s="30">
        <v>4</v>
      </c>
      <c r="E41" s="31"/>
      <c r="F41" s="32">
        <v>5</v>
      </c>
      <c r="G41" s="31">
        <v>2</v>
      </c>
      <c r="H41" s="32">
        <v>2</v>
      </c>
      <c r="I41" s="31">
        <v>3</v>
      </c>
      <c r="J41" s="32">
        <v>2</v>
      </c>
      <c r="K41" s="31">
        <v>1</v>
      </c>
      <c r="L41" s="33">
        <v>2</v>
      </c>
      <c r="M41" s="34">
        <f t="shared" si="2"/>
        <v>21</v>
      </c>
      <c r="N41" s="35">
        <f t="shared" si="3"/>
        <v>-0.30434782608695654</v>
      </c>
      <c r="O41" s="36">
        <v>16</v>
      </c>
      <c r="P41" s="36">
        <v>23</v>
      </c>
      <c r="Q41" s="117">
        <f>SUM((O41-((43/352)*C4))/ABS((43/352)*C4))</f>
        <v>-7.10869206663369E-2</v>
      </c>
      <c r="R41" s="37">
        <v>43</v>
      </c>
    </row>
    <row r="42" spans="1:18" x14ac:dyDescent="0.25">
      <c r="A42" s="3">
        <v>33</v>
      </c>
      <c r="B42" s="38" t="s">
        <v>50</v>
      </c>
      <c r="C42" s="29" t="s">
        <v>60</v>
      </c>
      <c r="D42" s="30">
        <v>3</v>
      </c>
      <c r="E42" s="31"/>
      <c r="F42" s="32"/>
      <c r="G42" s="31"/>
      <c r="H42" s="32">
        <v>4</v>
      </c>
      <c r="I42" s="31">
        <v>4</v>
      </c>
      <c r="J42" s="32"/>
      <c r="K42" s="31"/>
      <c r="L42" s="33">
        <v>2</v>
      </c>
      <c r="M42" s="34">
        <f t="shared" si="2"/>
        <v>13</v>
      </c>
      <c r="N42" s="35">
        <f t="shared" si="3"/>
        <v>-0.38095238095238093</v>
      </c>
      <c r="O42" s="36">
        <v>13</v>
      </c>
      <c r="P42" s="36">
        <v>21</v>
      </c>
      <c r="Q42" s="117">
        <f>SUM((O42-((43/352)*C4))/ABS((43/352)*C4))</f>
        <v>-0.24525812304139874</v>
      </c>
      <c r="R42" s="37">
        <v>43</v>
      </c>
    </row>
    <row r="43" spans="1:18" x14ac:dyDescent="0.25">
      <c r="A43" s="18">
        <v>34</v>
      </c>
      <c r="B43" s="38" t="s">
        <v>50</v>
      </c>
      <c r="C43" s="29" t="s">
        <v>61</v>
      </c>
      <c r="D43" s="30">
        <v>4</v>
      </c>
      <c r="E43" s="31"/>
      <c r="F43" s="32">
        <v>5</v>
      </c>
      <c r="G43" s="31"/>
      <c r="H43" s="32">
        <v>2</v>
      </c>
      <c r="I43" s="31">
        <v>5</v>
      </c>
      <c r="J43" s="32">
        <v>1</v>
      </c>
      <c r="K43" s="31">
        <v>2</v>
      </c>
      <c r="L43" s="33">
        <v>3</v>
      </c>
      <c r="M43" s="34">
        <f t="shared" si="2"/>
        <v>22</v>
      </c>
      <c r="N43" s="35">
        <f t="shared" si="3"/>
        <v>0</v>
      </c>
      <c r="O43" s="36">
        <v>20</v>
      </c>
      <c r="P43" s="36">
        <v>20</v>
      </c>
      <c r="Q43" s="117">
        <f>SUM((O43-((43/352)*C4))/ABS((43/352)*C4))</f>
        <v>0.16114134916707887</v>
      </c>
      <c r="R43" s="37">
        <v>43</v>
      </c>
    </row>
    <row r="44" spans="1:18" x14ac:dyDescent="0.25">
      <c r="A44" s="3">
        <v>35</v>
      </c>
      <c r="B44" s="38" t="s">
        <v>62</v>
      </c>
      <c r="C44" s="29" t="s">
        <v>63</v>
      </c>
      <c r="D44" s="30">
        <v>3</v>
      </c>
      <c r="E44" s="31"/>
      <c r="F44" s="32">
        <v>5</v>
      </c>
      <c r="G44" s="31"/>
      <c r="H44" s="32">
        <v>3</v>
      </c>
      <c r="I44" s="31">
        <v>3</v>
      </c>
      <c r="J44" s="32"/>
      <c r="K44" s="31"/>
      <c r="L44" s="33">
        <v>1</v>
      </c>
      <c r="M44" s="34">
        <f t="shared" si="2"/>
        <v>15</v>
      </c>
      <c r="N44" s="35">
        <f t="shared" si="3"/>
        <v>-0.1</v>
      </c>
      <c r="O44" s="36">
        <v>9</v>
      </c>
      <c r="P44" s="36">
        <v>10</v>
      </c>
      <c r="Q44" s="117">
        <f>SUM((O44-((43/352)*C4))/ABS((43/352)*C4))</f>
        <v>-0.47748639287481448</v>
      </c>
      <c r="R44" s="37">
        <v>43</v>
      </c>
    </row>
    <row r="45" spans="1:18" x14ac:dyDescent="0.25">
      <c r="A45" s="18">
        <v>36</v>
      </c>
      <c r="B45" s="38" t="s">
        <v>62</v>
      </c>
      <c r="C45" s="29" t="s">
        <v>64</v>
      </c>
      <c r="D45" s="30">
        <v>2</v>
      </c>
      <c r="E45" s="31"/>
      <c r="F45" s="32">
        <v>1</v>
      </c>
      <c r="G45" s="31"/>
      <c r="H45" s="32">
        <v>3</v>
      </c>
      <c r="I45" s="31">
        <v>9</v>
      </c>
      <c r="J45" s="32"/>
      <c r="K45" s="31"/>
      <c r="L45" s="33">
        <v>2</v>
      </c>
      <c r="M45" s="34">
        <f t="shared" si="2"/>
        <v>17</v>
      </c>
      <c r="N45" s="35">
        <f t="shared" si="3"/>
        <v>0.6</v>
      </c>
      <c r="O45" s="36">
        <v>16</v>
      </c>
      <c r="P45" s="36">
        <v>10</v>
      </c>
      <c r="Q45" s="117">
        <f>SUM((O45-((43/352)*C4))/ABS((43/352)*C4))</f>
        <v>-7.10869206663369E-2</v>
      </c>
      <c r="R45" s="37">
        <v>43</v>
      </c>
    </row>
    <row r="46" spans="1:18" x14ac:dyDescent="0.25">
      <c r="A46" s="3">
        <v>37</v>
      </c>
      <c r="B46" s="38" t="s">
        <v>62</v>
      </c>
      <c r="C46" s="29" t="s">
        <v>65</v>
      </c>
      <c r="D46" s="30">
        <v>1</v>
      </c>
      <c r="E46" s="31"/>
      <c r="F46" s="32"/>
      <c r="G46" s="31">
        <v>1</v>
      </c>
      <c r="H46" s="32">
        <v>2</v>
      </c>
      <c r="I46" s="31">
        <v>6</v>
      </c>
      <c r="J46" s="32"/>
      <c r="K46" s="31">
        <v>2</v>
      </c>
      <c r="L46" s="33"/>
      <c r="M46" s="34">
        <f t="shared" si="2"/>
        <v>12</v>
      </c>
      <c r="N46" s="35">
        <f t="shared" si="3"/>
        <v>-0.1</v>
      </c>
      <c r="O46" s="36">
        <v>9</v>
      </c>
      <c r="P46" s="36">
        <v>10</v>
      </c>
      <c r="Q46" s="117">
        <f>SUM((O46-((43/352)*C4))/ABS((43/352)*C4))</f>
        <v>-0.47748639287481448</v>
      </c>
      <c r="R46" s="37">
        <v>43</v>
      </c>
    </row>
    <row r="47" spans="1:18" x14ac:dyDescent="0.25">
      <c r="A47" s="18">
        <v>38</v>
      </c>
      <c r="B47" s="38" t="s">
        <v>62</v>
      </c>
      <c r="C47" s="29" t="s">
        <v>91</v>
      </c>
      <c r="D47" s="30">
        <v>3</v>
      </c>
      <c r="E47" s="31"/>
      <c r="F47" s="32">
        <v>10</v>
      </c>
      <c r="G47" s="31">
        <v>2</v>
      </c>
      <c r="H47" s="32">
        <v>4</v>
      </c>
      <c r="I47" s="31">
        <v>11</v>
      </c>
      <c r="J47" s="32">
        <v>1</v>
      </c>
      <c r="K47" s="31">
        <v>2</v>
      </c>
      <c r="L47" s="33">
        <v>3</v>
      </c>
      <c r="M47" s="34">
        <f t="shared" si="2"/>
        <v>36</v>
      </c>
      <c r="N47" s="35"/>
      <c r="O47" s="36">
        <v>24</v>
      </c>
      <c r="P47" s="36"/>
      <c r="Q47" s="117">
        <f>SUM((O47-((43/352)*C4))/ABS((43/352)*C4))</f>
        <v>0.39336961900049466</v>
      </c>
      <c r="R47" s="37">
        <v>43</v>
      </c>
    </row>
    <row r="48" spans="1:18" x14ac:dyDescent="0.25">
      <c r="A48" s="3">
        <v>39</v>
      </c>
      <c r="B48" s="38" t="s">
        <v>62</v>
      </c>
      <c r="C48" s="29" t="s">
        <v>66</v>
      </c>
      <c r="D48" s="30">
        <v>2</v>
      </c>
      <c r="E48" s="31"/>
      <c r="F48" s="32">
        <v>4</v>
      </c>
      <c r="G48" s="31"/>
      <c r="H48" s="32">
        <v>2</v>
      </c>
      <c r="I48" s="31">
        <v>1</v>
      </c>
      <c r="J48" s="32"/>
      <c r="K48" s="31">
        <v>2</v>
      </c>
      <c r="L48" s="33">
        <v>3</v>
      </c>
      <c r="M48" s="34">
        <f t="shared" si="2"/>
        <v>14</v>
      </c>
      <c r="N48" s="35">
        <f t="shared" ref="N48:N54" si="4">SUM(O48-P48)/ABS(P48)</f>
        <v>0</v>
      </c>
      <c r="O48" s="36">
        <v>14</v>
      </c>
      <c r="P48" s="36">
        <v>14</v>
      </c>
      <c r="Q48" s="117">
        <f>SUM((O48-((43/352)*C4))/ABS((43/352)*C4))</f>
        <v>-0.18720105558304478</v>
      </c>
      <c r="R48" s="37">
        <v>43</v>
      </c>
    </row>
    <row r="49" spans="1:18" x14ac:dyDescent="0.25">
      <c r="A49" s="18">
        <v>40</v>
      </c>
      <c r="B49" s="38" t="s">
        <v>62</v>
      </c>
      <c r="C49" s="29" t="s">
        <v>67</v>
      </c>
      <c r="D49" s="40"/>
      <c r="E49" s="41">
        <v>1</v>
      </c>
      <c r="F49" s="42"/>
      <c r="G49" s="41"/>
      <c r="H49" s="42"/>
      <c r="I49" s="41">
        <v>7</v>
      </c>
      <c r="J49" s="42"/>
      <c r="K49" s="41"/>
      <c r="L49" s="43">
        <v>2</v>
      </c>
      <c r="M49" s="34">
        <f t="shared" si="2"/>
        <v>10</v>
      </c>
      <c r="N49" s="35">
        <f t="shared" si="4"/>
        <v>-0.125</v>
      </c>
      <c r="O49" s="36">
        <v>7</v>
      </c>
      <c r="P49" s="36">
        <v>8</v>
      </c>
      <c r="Q49" s="117">
        <f>SUM((O49-((43/352)*C4))/ABS((43/352)*C4))</f>
        <v>-0.59360052779152239</v>
      </c>
      <c r="R49" s="37">
        <v>43</v>
      </c>
    </row>
    <row r="50" spans="1:18" x14ac:dyDescent="0.25">
      <c r="A50" s="3">
        <v>41</v>
      </c>
      <c r="B50" s="38" t="s">
        <v>62</v>
      </c>
      <c r="C50" s="29" t="s">
        <v>68</v>
      </c>
      <c r="D50" s="40">
        <v>2</v>
      </c>
      <c r="E50" s="41"/>
      <c r="F50" s="42">
        <v>6</v>
      </c>
      <c r="G50" s="41">
        <v>1</v>
      </c>
      <c r="H50" s="42">
        <v>2</v>
      </c>
      <c r="I50" s="41">
        <v>4</v>
      </c>
      <c r="J50" s="42">
        <v>1</v>
      </c>
      <c r="K50" s="41"/>
      <c r="L50" s="43">
        <v>2</v>
      </c>
      <c r="M50" s="34">
        <f t="shared" si="2"/>
        <v>18</v>
      </c>
      <c r="N50" s="35">
        <f t="shared" si="4"/>
        <v>-6.25E-2</v>
      </c>
      <c r="O50" s="36">
        <v>15</v>
      </c>
      <c r="P50" s="36">
        <v>16</v>
      </c>
      <c r="Q50" s="117">
        <f>SUM((O50-((43/352)*C4))/ABS((43/352)*C4))</f>
        <v>-0.12914398812469086</v>
      </c>
      <c r="R50" s="37">
        <v>43</v>
      </c>
    </row>
    <row r="51" spans="1:18" x14ac:dyDescent="0.25">
      <c r="A51" s="18">
        <v>42</v>
      </c>
      <c r="B51" s="38" t="s">
        <v>62</v>
      </c>
      <c r="C51" s="29" t="s">
        <v>69</v>
      </c>
      <c r="D51" s="40"/>
      <c r="E51" s="41"/>
      <c r="F51" s="42"/>
      <c r="G51" s="41"/>
      <c r="H51" s="42"/>
      <c r="I51" s="41">
        <v>1</v>
      </c>
      <c r="J51" s="42"/>
      <c r="K51" s="41"/>
      <c r="L51" s="43"/>
      <c r="M51" s="34">
        <f t="shared" si="2"/>
        <v>1</v>
      </c>
      <c r="N51" s="35"/>
      <c r="O51" s="36">
        <v>1</v>
      </c>
      <c r="P51" s="36">
        <v>0</v>
      </c>
      <c r="Q51" s="117">
        <f>SUM((O51-((43/352)*C4))/ABS((43/352)*C4))</f>
        <v>-0.94194293254164607</v>
      </c>
      <c r="R51" s="37">
        <v>43</v>
      </c>
    </row>
    <row r="52" spans="1:18" x14ac:dyDescent="0.25">
      <c r="A52" s="3">
        <v>43</v>
      </c>
      <c r="B52" s="38" t="s">
        <v>62</v>
      </c>
      <c r="C52" s="29" t="s">
        <v>70</v>
      </c>
      <c r="D52" s="40">
        <v>2</v>
      </c>
      <c r="E52" s="41"/>
      <c r="F52" s="42">
        <v>9</v>
      </c>
      <c r="G52" s="41"/>
      <c r="H52" s="42">
        <v>2</v>
      </c>
      <c r="I52" s="41">
        <v>1</v>
      </c>
      <c r="J52" s="42"/>
      <c r="K52" s="41">
        <v>3</v>
      </c>
      <c r="L52" s="43" t="s">
        <v>80</v>
      </c>
      <c r="M52" s="34">
        <f t="shared" si="2"/>
        <v>17</v>
      </c>
      <c r="N52" s="35">
        <f t="shared" si="4"/>
        <v>-0.21428571428571427</v>
      </c>
      <c r="O52" s="36">
        <v>11</v>
      </c>
      <c r="P52" s="36">
        <v>14</v>
      </c>
      <c r="Q52" s="117">
        <f>SUM((O52-((43/352)*C4))/ABS((43/352)*C4))</f>
        <v>-0.36137225795810662</v>
      </c>
      <c r="R52" s="37">
        <v>43</v>
      </c>
    </row>
    <row r="53" spans="1:18" x14ac:dyDescent="0.25">
      <c r="A53" s="18">
        <v>44</v>
      </c>
      <c r="B53" s="38" t="s">
        <v>62</v>
      </c>
      <c r="C53" s="29" t="s">
        <v>72</v>
      </c>
      <c r="D53" s="40">
        <v>3</v>
      </c>
      <c r="E53" s="41"/>
      <c r="F53" s="42">
        <v>5</v>
      </c>
      <c r="G53" s="41"/>
      <c r="H53" s="42">
        <v>2</v>
      </c>
      <c r="I53" s="41">
        <v>8</v>
      </c>
      <c r="J53" s="42">
        <v>2</v>
      </c>
      <c r="K53" s="41"/>
      <c r="L53" s="43">
        <v>4</v>
      </c>
      <c r="M53" s="34">
        <f t="shared" si="2"/>
        <v>24</v>
      </c>
      <c r="N53" s="35">
        <f t="shared" si="4"/>
        <v>0.05</v>
      </c>
      <c r="O53" s="36">
        <v>21</v>
      </c>
      <c r="P53" s="36">
        <v>20</v>
      </c>
      <c r="Q53" s="117">
        <f>SUM((O53-((43/352)*C4))/ABS((43/352)*C4))</f>
        <v>0.21919841662543282</v>
      </c>
      <c r="R53" s="37">
        <v>43</v>
      </c>
    </row>
    <row r="54" spans="1:18" ht="15.75" thickBot="1" x14ac:dyDescent="0.3">
      <c r="A54" s="3"/>
      <c r="B54" s="38"/>
      <c r="C54" s="29" t="s">
        <v>73</v>
      </c>
      <c r="D54" s="44">
        <f t="shared" ref="D54:L54" si="5">SUM(D10:D53)</f>
        <v>72</v>
      </c>
      <c r="E54" s="45">
        <f t="shared" si="5"/>
        <v>7</v>
      </c>
      <c r="F54" s="11">
        <f t="shared" si="5"/>
        <v>144</v>
      </c>
      <c r="G54" s="12">
        <f t="shared" si="5"/>
        <v>16</v>
      </c>
      <c r="H54" s="11">
        <f t="shared" si="5"/>
        <v>95</v>
      </c>
      <c r="I54" s="12">
        <f t="shared" si="5"/>
        <v>161</v>
      </c>
      <c r="J54" s="11">
        <f t="shared" si="5"/>
        <v>32</v>
      </c>
      <c r="K54" s="12">
        <f t="shared" si="5"/>
        <v>50</v>
      </c>
      <c r="L54" s="46">
        <f t="shared" si="5"/>
        <v>65</v>
      </c>
      <c r="M54" s="47">
        <f t="shared" ref="M54" si="6">SUM(D54:L54)</f>
        <v>642</v>
      </c>
      <c r="N54" s="48">
        <f t="shared" si="4"/>
        <v>0.11210762331838565</v>
      </c>
      <c r="O54" s="49">
        <f>SUM(O10:O53)</f>
        <v>496</v>
      </c>
      <c r="P54" s="49">
        <f>SUM(P10:P53)</f>
        <v>446</v>
      </c>
      <c r="Q54" s="48">
        <f>SUM((O54-((1892/352)*C4))/ABS((1849/352)*C4))</f>
        <v>-0.353574291643173</v>
      </c>
      <c r="R54" s="50">
        <f>SUM(R10:R53)</f>
        <v>1892</v>
      </c>
    </row>
    <row r="55" spans="1:18" ht="16.5" thickTop="1" thickBot="1" x14ac:dyDescent="0.3">
      <c r="A55" s="3"/>
      <c r="B55" s="38"/>
      <c r="C55" s="51" t="s">
        <v>74</v>
      </c>
      <c r="D55" s="110">
        <f>SUM((D56-D57)/ABS(D57))</f>
        <v>0.24489795918367346</v>
      </c>
      <c r="E55" s="111">
        <f>SUM((E56-E57)/ABS(E57))</f>
        <v>-0.6428571428571429</v>
      </c>
      <c r="F55" s="111">
        <f t="shared" ref="F55:M55" si="7">SUM((F56-F57)/ABS(F57))</f>
        <v>0.2</v>
      </c>
      <c r="G55" s="111">
        <f t="shared" si="7"/>
        <v>-0.36842105263157893</v>
      </c>
      <c r="H55" s="111">
        <f t="shared" si="7"/>
        <v>0.53488372093023251</v>
      </c>
      <c r="I55" s="111">
        <f t="shared" si="7"/>
        <v>5.3691275167785234E-2</v>
      </c>
      <c r="J55" s="111">
        <f t="shared" si="7"/>
        <v>-5.2631578947368418E-2</v>
      </c>
      <c r="K55" s="111">
        <f t="shared" si="7"/>
        <v>0.38461538461538464</v>
      </c>
      <c r="L55" s="111">
        <f t="shared" si="7"/>
        <v>-1.9230769230769232E-2</v>
      </c>
      <c r="M55" s="112">
        <f t="shared" si="7"/>
        <v>0.11210762331838565</v>
      </c>
      <c r="N55" s="55"/>
      <c r="O55" s="56"/>
      <c r="P55" s="57"/>
      <c r="Q55" s="118"/>
      <c r="R55" s="58"/>
    </row>
    <row r="56" spans="1:18" ht="15.75" thickTop="1" x14ac:dyDescent="0.25">
      <c r="A56" s="3"/>
      <c r="B56" s="38"/>
      <c r="C56" s="51" t="s">
        <v>81</v>
      </c>
      <c r="D56" s="59">
        <v>61</v>
      </c>
      <c r="E56" s="60">
        <v>5</v>
      </c>
      <c r="F56" s="60">
        <v>90</v>
      </c>
      <c r="G56" s="60">
        <v>12</v>
      </c>
      <c r="H56" s="60">
        <v>66</v>
      </c>
      <c r="I56" s="60">
        <v>157</v>
      </c>
      <c r="J56" s="60">
        <v>18</v>
      </c>
      <c r="K56" s="60">
        <v>36</v>
      </c>
      <c r="L56" s="60">
        <v>51</v>
      </c>
      <c r="M56" s="61">
        <f>SUM(D56:L56)</f>
        <v>496</v>
      </c>
      <c r="N56" s="62"/>
      <c r="O56" s="63"/>
      <c r="P56" s="64"/>
      <c r="Q56" s="119"/>
      <c r="R56" s="20"/>
    </row>
    <row r="57" spans="1:18" ht="15.75" thickBot="1" x14ac:dyDescent="0.3">
      <c r="A57" s="3"/>
      <c r="B57" s="38"/>
      <c r="C57" s="51" t="s">
        <v>75</v>
      </c>
      <c r="D57" s="65">
        <v>49</v>
      </c>
      <c r="E57" s="16">
        <v>14</v>
      </c>
      <c r="F57" s="16">
        <v>75</v>
      </c>
      <c r="G57" s="16">
        <v>19</v>
      </c>
      <c r="H57" s="16">
        <v>43</v>
      </c>
      <c r="I57" s="16">
        <v>149</v>
      </c>
      <c r="J57" s="16">
        <v>19</v>
      </c>
      <c r="K57" s="16">
        <v>26</v>
      </c>
      <c r="L57" s="16">
        <v>52</v>
      </c>
      <c r="M57" s="66">
        <f>SUM(D57:L57)</f>
        <v>446</v>
      </c>
      <c r="N57" s="67"/>
      <c r="O57" s="68"/>
      <c r="P57" s="9"/>
      <c r="Q57" s="113"/>
      <c r="R57" s="69"/>
    </row>
    <row r="58" spans="1:18" s="107" customFormat="1" ht="16.5" thickTop="1" thickBot="1" x14ac:dyDescent="0.3">
      <c r="A58" s="96"/>
      <c r="B58" s="97"/>
      <c r="C58" s="98" t="s">
        <v>126</v>
      </c>
      <c r="D58" s="99">
        <f>SUM((D56-((D59/352)*C4))/ABS((D59/352)*C4))</f>
        <v>-0.30780141843971631</v>
      </c>
      <c r="E58" s="100">
        <f>SUM(E56-((E59/352)*C4))/ABS((E59/352)*C4)</f>
        <v>-0.71631205673758869</v>
      </c>
      <c r="F58" s="101">
        <f>SUM(F56-((F59/352)*C4))/ABS((D59/352)*C4)</f>
        <v>2.1276595744680851E-2</v>
      </c>
      <c r="G58" s="101">
        <f>SUM(G56-((G59/352)*C4))/ABS((G59/352)*C4)</f>
        <v>-0.65957446808510634</v>
      </c>
      <c r="H58" s="101">
        <f>SUM(H56-((H59/352)*C4))/ABS((H59/352)*C4)</f>
        <v>-0.25106382978723402</v>
      </c>
      <c r="I58" s="101">
        <f>SUM(I56-((I59/352)*C4))/ABS((I59/352)*C4)</f>
        <v>-0.36372847011144882</v>
      </c>
      <c r="J58" s="101">
        <f>SUM(J56-((J59/352)*C4))/ABS((D59/352)*C4)</f>
        <v>-0.19574468085106383</v>
      </c>
      <c r="K58" s="101">
        <f>SUM(K56-((K59/352)*C4))/ABS((D59/352)*C4)</f>
        <v>-0.19148936170212766</v>
      </c>
      <c r="L58" s="100">
        <f>SUM(L56-((L59/352)*C4))/ABS((L59/352)*C4)</f>
        <v>-0.51773049645390068</v>
      </c>
      <c r="M58" s="102">
        <f>SUM(M56-((M59/352)*C4))/ABS((M59/352)*C4)</f>
        <v>-0.34553851228764637</v>
      </c>
      <c r="N58" s="103"/>
      <c r="O58" s="104"/>
      <c r="P58" s="105"/>
      <c r="Q58" s="113"/>
      <c r="R58" s="106"/>
    </row>
    <row r="59" spans="1:18" s="83" customFormat="1" ht="16.5" thickTop="1" thickBot="1" x14ac:dyDescent="0.3">
      <c r="A59" s="70"/>
      <c r="B59" s="71"/>
      <c r="C59" s="72" t="s">
        <v>76</v>
      </c>
      <c r="D59" s="73">
        <v>220</v>
      </c>
      <c r="E59" s="74">
        <v>44</v>
      </c>
      <c r="F59" s="75">
        <v>220</v>
      </c>
      <c r="G59" s="76">
        <v>88</v>
      </c>
      <c r="H59" s="75">
        <v>220</v>
      </c>
      <c r="I59" s="76">
        <v>616</v>
      </c>
      <c r="J59" s="75">
        <v>88</v>
      </c>
      <c r="K59" s="76">
        <v>132</v>
      </c>
      <c r="L59" s="77">
        <v>264</v>
      </c>
      <c r="M59" s="78">
        <f t="shared" ref="M59:M80" si="8">SUM(D59:L59)</f>
        <v>1892</v>
      </c>
      <c r="N59" s="79"/>
      <c r="O59" s="80"/>
      <c r="P59" s="81"/>
      <c r="Q59" s="120"/>
      <c r="R59" s="82"/>
    </row>
    <row r="60" spans="1:18" ht="15.75" thickTop="1" x14ac:dyDescent="0.25">
      <c r="A60" s="3"/>
      <c r="B60" s="38"/>
      <c r="C60" s="29" t="s">
        <v>133</v>
      </c>
      <c r="D60" s="84">
        <v>71</v>
      </c>
      <c r="E60" s="85">
        <v>7</v>
      </c>
      <c r="F60" s="86">
        <v>145</v>
      </c>
      <c r="G60" s="87">
        <v>16</v>
      </c>
      <c r="H60" s="86">
        <v>95</v>
      </c>
      <c r="I60" s="87">
        <v>160</v>
      </c>
      <c r="J60" s="86">
        <v>29</v>
      </c>
      <c r="K60" s="87">
        <v>47</v>
      </c>
      <c r="L60" s="88">
        <v>63</v>
      </c>
      <c r="M60" s="64">
        <f t="shared" ref="M60" si="9">SUM(D60:L60)</f>
        <v>633</v>
      </c>
      <c r="N60" s="89"/>
      <c r="O60" s="89"/>
      <c r="P60" s="6"/>
      <c r="Q60" s="121"/>
      <c r="R60" s="29"/>
    </row>
    <row r="61" spans="1:18" x14ac:dyDescent="0.25">
      <c r="A61" s="3"/>
      <c r="B61" s="38"/>
      <c r="C61" s="29" t="s">
        <v>131</v>
      </c>
      <c r="D61" s="84">
        <v>67</v>
      </c>
      <c r="E61" s="85">
        <v>7</v>
      </c>
      <c r="F61" s="86">
        <v>136</v>
      </c>
      <c r="G61" s="87">
        <v>9</v>
      </c>
      <c r="H61" s="86">
        <v>90</v>
      </c>
      <c r="I61" s="87">
        <v>154</v>
      </c>
      <c r="J61" s="86">
        <v>25</v>
      </c>
      <c r="K61" s="87">
        <v>48</v>
      </c>
      <c r="L61" s="88">
        <v>69</v>
      </c>
      <c r="M61" s="64">
        <f t="shared" ref="M61" si="10">SUM(D61:L61)</f>
        <v>605</v>
      </c>
      <c r="N61" s="89"/>
      <c r="O61" s="89"/>
      <c r="P61" s="6"/>
      <c r="Q61" s="121"/>
      <c r="R61" s="29"/>
    </row>
    <row r="62" spans="1:18" x14ac:dyDescent="0.25">
      <c r="A62" s="3"/>
      <c r="B62" s="38"/>
      <c r="C62" s="29" t="s">
        <v>130</v>
      </c>
      <c r="D62" s="84">
        <v>65</v>
      </c>
      <c r="E62" s="85">
        <v>6</v>
      </c>
      <c r="F62" s="86">
        <v>140</v>
      </c>
      <c r="G62" s="87">
        <v>9</v>
      </c>
      <c r="H62" s="86">
        <v>86</v>
      </c>
      <c r="I62" s="87">
        <v>145</v>
      </c>
      <c r="J62" s="86">
        <v>22</v>
      </c>
      <c r="K62" s="87">
        <v>43</v>
      </c>
      <c r="L62" s="88">
        <v>71</v>
      </c>
      <c r="M62" s="64">
        <f t="shared" ref="M62:M63" si="11">SUM(D62:L62)</f>
        <v>587</v>
      </c>
      <c r="N62" s="89"/>
      <c r="O62" s="89"/>
      <c r="P62" s="6"/>
      <c r="Q62" s="121"/>
      <c r="R62" s="29"/>
    </row>
    <row r="63" spans="1:18" x14ac:dyDescent="0.25">
      <c r="A63" s="3"/>
      <c r="B63" s="38"/>
      <c r="C63" s="29" t="s">
        <v>125</v>
      </c>
      <c r="D63" s="84">
        <v>62</v>
      </c>
      <c r="E63" s="85">
        <v>6</v>
      </c>
      <c r="F63" s="86">
        <v>129</v>
      </c>
      <c r="G63" s="87">
        <v>9</v>
      </c>
      <c r="H63" s="86">
        <v>66</v>
      </c>
      <c r="I63" s="87">
        <v>134</v>
      </c>
      <c r="J63" s="86">
        <v>18</v>
      </c>
      <c r="K63" s="87">
        <v>38</v>
      </c>
      <c r="L63" s="88">
        <v>60</v>
      </c>
      <c r="M63" s="64">
        <f t="shared" si="11"/>
        <v>522</v>
      </c>
      <c r="N63" s="89"/>
      <c r="O63" s="89"/>
      <c r="P63" s="6"/>
      <c r="Q63" s="121"/>
      <c r="R63" s="29"/>
    </row>
    <row r="64" spans="1:18" hidden="1" x14ac:dyDescent="0.25">
      <c r="A64" s="3"/>
      <c r="B64" s="38"/>
      <c r="C64" s="29" t="s">
        <v>123</v>
      </c>
      <c r="D64" s="84">
        <v>61</v>
      </c>
      <c r="E64" s="85">
        <v>6</v>
      </c>
      <c r="F64" s="86">
        <v>123</v>
      </c>
      <c r="G64" s="87">
        <v>9</v>
      </c>
      <c r="H64" s="86">
        <v>64</v>
      </c>
      <c r="I64" s="87">
        <v>131</v>
      </c>
      <c r="J64" s="86">
        <v>18</v>
      </c>
      <c r="K64" s="87">
        <v>38</v>
      </c>
      <c r="L64" s="88">
        <v>60</v>
      </c>
      <c r="M64" s="64">
        <f t="shared" si="8"/>
        <v>510</v>
      </c>
      <c r="N64" s="89"/>
      <c r="O64" s="89"/>
      <c r="P64" s="6"/>
      <c r="Q64" s="121"/>
      <c r="R64" s="29"/>
    </row>
    <row r="65" spans="1:19" hidden="1" x14ac:dyDescent="0.25">
      <c r="A65" s="3"/>
      <c r="B65" s="38"/>
      <c r="C65" s="29" t="s">
        <v>119</v>
      </c>
      <c r="D65" s="84">
        <v>59</v>
      </c>
      <c r="E65" s="85">
        <v>5</v>
      </c>
      <c r="F65" s="86">
        <v>111</v>
      </c>
      <c r="G65" s="87">
        <v>8</v>
      </c>
      <c r="H65" s="86">
        <v>57</v>
      </c>
      <c r="I65" s="87">
        <v>123</v>
      </c>
      <c r="J65" s="86">
        <v>18</v>
      </c>
      <c r="K65" s="87">
        <v>36</v>
      </c>
      <c r="L65" s="88">
        <v>64</v>
      </c>
      <c r="M65" s="64">
        <f t="shared" si="8"/>
        <v>481</v>
      </c>
      <c r="N65" s="89"/>
      <c r="O65" s="89"/>
      <c r="P65" s="6"/>
      <c r="Q65" s="121"/>
      <c r="R65" s="29"/>
    </row>
    <row r="66" spans="1:19" x14ac:dyDescent="0.25">
      <c r="A66" s="3"/>
      <c r="B66" s="38"/>
      <c r="C66" s="29" t="s">
        <v>117</v>
      </c>
      <c r="D66" s="84">
        <v>57</v>
      </c>
      <c r="E66" s="85">
        <v>4</v>
      </c>
      <c r="F66" s="86">
        <v>110</v>
      </c>
      <c r="G66" s="87">
        <v>8</v>
      </c>
      <c r="H66" s="86">
        <v>55</v>
      </c>
      <c r="I66" s="87">
        <v>112</v>
      </c>
      <c r="J66" s="86">
        <v>16</v>
      </c>
      <c r="K66" s="87">
        <v>35</v>
      </c>
      <c r="L66" s="88">
        <v>46</v>
      </c>
      <c r="M66" s="64">
        <f t="shared" si="8"/>
        <v>443</v>
      </c>
      <c r="N66" s="89"/>
      <c r="O66" s="89"/>
      <c r="P66" s="6"/>
      <c r="Q66" s="121"/>
      <c r="R66" s="29"/>
    </row>
    <row r="67" spans="1:19" x14ac:dyDescent="0.25">
      <c r="A67" s="3"/>
      <c r="B67" s="38"/>
      <c r="C67" s="29" t="s">
        <v>106</v>
      </c>
      <c r="D67" s="84">
        <v>56</v>
      </c>
      <c r="E67" s="85">
        <v>4</v>
      </c>
      <c r="F67" s="86">
        <v>110</v>
      </c>
      <c r="G67" s="87">
        <v>8</v>
      </c>
      <c r="H67" s="86">
        <v>54</v>
      </c>
      <c r="I67" s="87">
        <v>108</v>
      </c>
      <c r="J67" s="86">
        <v>16</v>
      </c>
      <c r="K67" s="87">
        <v>37</v>
      </c>
      <c r="L67" s="88">
        <v>47</v>
      </c>
      <c r="M67" s="64">
        <f t="shared" si="8"/>
        <v>440</v>
      </c>
      <c r="N67" s="89"/>
      <c r="O67" s="89"/>
      <c r="P67" s="6"/>
      <c r="Q67" s="121"/>
      <c r="R67" s="29"/>
      <c r="S67" t="s">
        <v>80</v>
      </c>
    </row>
    <row r="68" spans="1:19" hidden="1" x14ac:dyDescent="0.25">
      <c r="A68" s="3"/>
      <c r="B68" s="38"/>
      <c r="C68" s="29" t="s">
        <v>107</v>
      </c>
      <c r="D68" s="84">
        <v>50</v>
      </c>
      <c r="E68" s="85">
        <v>4</v>
      </c>
      <c r="F68" s="86">
        <v>108</v>
      </c>
      <c r="G68" s="87">
        <v>8</v>
      </c>
      <c r="H68" s="86">
        <v>55</v>
      </c>
      <c r="I68" s="87">
        <v>97</v>
      </c>
      <c r="J68" s="86">
        <v>17</v>
      </c>
      <c r="K68" s="87">
        <v>37</v>
      </c>
      <c r="L68" s="88">
        <v>40</v>
      </c>
      <c r="M68" s="64">
        <f t="shared" si="8"/>
        <v>416</v>
      </c>
      <c r="N68" s="89"/>
      <c r="O68" s="89"/>
      <c r="P68" s="6"/>
      <c r="Q68" s="121"/>
      <c r="R68" s="29"/>
    </row>
    <row r="69" spans="1:19" hidden="1" x14ac:dyDescent="0.25">
      <c r="A69" s="3"/>
      <c r="B69" s="38"/>
      <c r="C69" s="29" t="s">
        <v>108</v>
      </c>
      <c r="D69" s="84">
        <v>43</v>
      </c>
      <c r="E69" s="85">
        <v>4</v>
      </c>
      <c r="F69" s="86">
        <v>108</v>
      </c>
      <c r="G69" s="87">
        <v>6</v>
      </c>
      <c r="H69" s="86">
        <v>48</v>
      </c>
      <c r="I69" s="87">
        <v>80</v>
      </c>
      <c r="J69" s="86">
        <v>17</v>
      </c>
      <c r="K69" s="87">
        <v>31</v>
      </c>
      <c r="L69" s="88">
        <v>32</v>
      </c>
      <c r="M69" s="64">
        <f t="shared" si="8"/>
        <v>369</v>
      </c>
      <c r="N69" s="89"/>
      <c r="O69" s="89"/>
      <c r="P69" s="6"/>
      <c r="Q69" s="121"/>
      <c r="R69" s="29"/>
    </row>
    <row r="70" spans="1:19" x14ac:dyDescent="0.25">
      <c r="A70" s="3"/>
      <c r="B70" s="38"/>
      <c r="C70" s="29" t="s">
        <v>109</v>
      </c>
      <c r="D70" s="84">
        <v>34</v>
      </c>
      <c r="E70" s="85">
        <v>4</v>
      </c>
      <c r="F70" s="86">
        <v>109</v>
      </c>
      <c r="G70" s="87">
        <v>8</v>
      </c>
      <c r="H70" s="86">
        <v>48</v>
      </c>
      <c r="I70" s="87">
        <v>69</v>
      </c>
      <c r="J70" s="86">
        <v>17</v>
      </c>
      <c r="K70" s="87">
        <v>28</v>
      </c>
      <c r="L70" s="88">
        <v>25</v>
      </c>
      <c r="M70" s="64">
        <f t="shared" si="8"/>
        <v>342</v>
      </c>
      <c r="N70" s="89"/>
      <c r="O70" s="89"/>
      <c r="P70" s="6"/>
      <c r="Q70" s="121"/>
      <c r="R70" s="29"/>
    </row>
    <row r="71" spans="1:19" x14ac:dyDescent="0.25">
      <c r="A71" s="3"/>
      <c r="B71" s="38"/>
      <c r="C71" s="29" t="s">
        <v>110</v>
      </c>
      <c r="D71" s="84">
        <v>31</v>
      </c>
      <c r="E71" s="85">
        <v>4</v>
      </c>
      <c r="F71" s="86">
        <v>108</v>
      </c>
      <c r="G71" s="87">
        <v>4</v>
      </c>
      <c r="H71" s="86">
        <v>48</v>
      </c>
      <c r="I71" s="87">
        <v>63</v>
      </c>
      <c r="J71" s="86">
        <v>15</v>
      </c>
      <c r="K71" s="87">
        <v>27</v>
      </c>
      <c r="L71" s="88">
        <v>23</v>
      </c>
      <c r="M71" s="64">
        <f t="shared" si="8"/>
        <v>323</v>
      </c>
      <c r="N71" s="89"/>
      <c r="O71" s="89"/>
      <c r="P71" s="6"/>
      <c r="Q71" s="121"/>
      <c r="R71" s="29"/>
    </row>
    <row r="72" spans="1:19" x14ac:dyDescent="0.25">
      <c r="A72" s="3"/>
      <c r="B72" s="38"/>
      <c r="C72" s="29" t="s">
        <v>111</v>
      </c>
      <c r="D72" s="84">
        <v>28</v>
      </c>
      <c r="E72" s="85">
        <v>4</v>
      </c>
      <c r="F72" s="86">
        <v>91</v>
      </c>
      <c r="G72" s="87">
        <v>3</v>
      </c>
      <c r="H72" s="86">
        <v>51</v>
      </c>
      <c r="I72" s="87">
        <v>55</v>
      </c>
      <c r="J72" s="86">
        <v>14</v>
      </c>
      <c r="K72" s="87">
        <v>27</v>
      </c>
      <c r="L72" s="88">
        <v>22</v>
      </c>
      <c r="M72" s="64">
        <f t="shared" si="8"/>
        <v>295</v>
      </c>
      <c r="N72" s="89"/>
      <c r="O72" s="89"/>
      <c r="P72" s="6"/>
      <c r="Q72" s="121"/>
      <c r="R72" s="29"/>
    </row>
    <row r="73" spans="1:19" x14ac:dyDescent="0.25">
      <c r="A73" s="3"/>
      <c r="B73" s="38"/>
      <c r="C73" s="29" t="s">
        <v>112</v>
      </c>
      <c r="D73" s="84">
        <v>26</v>
      </c>
      <c r="E73" s="85">
        <v>4</v>
      </c>
      <c r="F73" s="86">
        <v>89</v>
      </c>
      <c r="G73" s="87">
        <v>4</v>
      </c>
      <c r="H73" s="86">
        <v>51</v>
      </c>
      <c r="I73" s="87">
        <v>51</v>
      </c>
      <c r="J73" s="86">
        <v>12</v>
      </c>
      <c r="K73" s="87">
        <v>26</v>
      </c>
      <c r="L73" s="88">
        <v>20</v>
      </c>
      <c r="M73" s="64">
        <f t="shared" si="8"/>
        <v>283</v>
      </c>
      <c r="N73" s="89"/>
      <c r="O73" s="89"/>
      <c r="P73" s="6"/>
      <c r="Q73" s="121"/>
      <c r="R73" s="29"/>
    </row>
    <row r="74" spans="1:19" x14ac:dyDescent="0.25">
      <c r="A74" s="3"/>
      <c r="B74" s="38"/>
      <c r="C74" s="29" t="s">
        <v>114</v>
      </c>
      <c r="D74" s="84">
        <v>25</v>
      </c>
      <c r="E74" s="85">
        <v>3</v>
      </c>
      <c r="F74" s="86">
        <v>78</v>
      </c>
      <c r="G74" s="87">
        <v>3</v>
      </c>
      <c r="H74" s="86">
        <v>44</v>
      </c>
      <c r="I74" s="87">
        <v>41</v>
      </c>
      <c r="J74" s="86">
        <v>12</v>
      </c>
      <c r="K74" s="87">
        <v>22</v>
      </c>
      <c r="L74" s="88">
        <v>16</v>
      </c>
      <c r="M74" s="64">
        <f t="shared" si="8"/>
        <v>244</v>
      </c>
      <c r="N74" s="89"/>
      <c r="O74" s="89"/>
      <c r="P74" s="6"/>
      <c r="Q74" s="121"/>
      <c r="R74" s="29"/>
    </row>
    <row r="75" spans="1:19" x14ac:dyDescent="0.25">
      <c r="A75" s="3"/>
      <c r="B75" s="38"/>
      <c r="C75" s="29" t="s">
        <v>113</v>
      </c>
      <c r="D75" s="84">
        <v>21</v>
      </c>
      <c r="E75" s="85">
        <v>3</v>
      </c>
      <c r="F75" s="86">
        <v>66</v>
      </c>
      <c r="G75" s="87">
        <v>3</v>
      </c>
      <c r="H75" s="86">
        <v>43</v>
      </c>
      <c r="I75" s="87">
        <v>31</v>
      </c>
      <c r="J75" s="86">
        <v>11</v>
      </c>
      <c r="K75" s="87">
        <v>22</v>
      </c>
      <c r="L75" s="88">
        <v>16</v>
      </c>
      <c r="M75" s="64">
        <f t="shared" si="8"/>
        <v>216</v>
      </c>
      <c r="N75" s="89"/>
      <c r="O75" s="89"/>
      <c r="P75" s="6"/>
      <c r="Q75" s="121"/>
      <c r="R75" s="29"/>
    </row>
    <row r="76" spans="1:19" x14ac:dyDescent="0.25">
      <c r="A76" s="3"/>
      <c r="B76" s="38"/>
      <c r="C76" s="29" t="s">
        <v>116</v>
      </c>
      <c r="D76" s="84">
        <v>16</v>
      </c>
      <c r="E76" s="85">
        <v>3</v>
      </c>
      <c r="F76" s="86">
        <v>49</v>
      </c>
      <c r="G76" s="87">
        <v>3</v>
      </c>
      <c r="H76" s="86">
        <v>25</v>
      </c>
      <c r="I76" s="87">
        <v>22</v>
      </c>
      <c r="J76" s="86">
        <v>11</v>
      </c>
      <c r="K76" s="87">
        <v>20</v>
      </c>
      <c r="L76" s="88">
        <v>12</v>
      </c>
      <c r="M76" s="64">
        <f t="shared" si="8"/>
        <v>161</v>
      </c>
      <c r="N76" s="89"/>
      <c r="O76" s="89"/>
      <c r="P76" s="6"/>
      <c r="Q76" s="121"/>
      <c r="R76" s="29"/>
    </row>
    <row r="77" spans="1:19" x14ac:dyDescent="0.25">
      <c r="A77" s="3"/>
      <c r="B77" s="38"/>
      <c r="C77" s="29" t="s">
        <v>115</v>
      </c>
      <c r="D77" s="84">
        <v>11</v>
      </c>
      <c r="E77" s="85">
        <v>3</v>
      </c>
      <c r="F77" s="86">
        <v>37</v>
      </c>
      <c r="G77" s="87">
        <v>3</v>
      </c>
      <c r="H77" s="86">
        <v>14</v>
      </c>
      <c r="I77" s="87">
        <v>10</v>
      </c>
      <c r="J77" s="86">
        <v>9</v>
      </c>
      <c r="K77" s="87">
        <v>10</v>
      </c>
      <c r="L77" s="88">
        <v>6</v>
      </c>
      <c r="M77" s="64">
        <f t="shared" si="8"/>
        <v>103</v>
      </c>
      <c r="N77" s="89"/>
      <c r="O77" s="89"/>
      <c r="P77" s="6"/>
      <c r="Q77" s="121"/>
      <c r="R77" s="29"/>
    </row>
    <row r="78" spans="1:19" x14ac:dyDescent="0.25">
      <c r="A78" s="3"/>
      <c r="B78" s="38"/>
      <c r="C78" s="29"/>
      <c r="D78" s="84"/>
      <c r="E78" s="85"/>
      <c r="F78" s="86"/>
      <c r="G78" s="87"/>
      <c r="H78" s="86"/>
      <c r="I78" s="87"/>
      <c r="J78" s="86"/>
      <c r="K78" s="87"/>
      <c r="L78" s="88"/>
      <c r="M78" s="64"/>
      <c r="N78" s="89"/>
      <c r="O78" s="89"/>
      <c r="P78" s="6"/>
      <c r="Q78" s="121"/>
      <c r="R78" s="29"/>
    </row>
    <row r="79" spans="1:19" hidden="1" x14ac:dyDescent="0.25">
      <c r="A79" s="3"/>
      <c r="B79" s="38"/>
      <c r="C79" s="29" t="s">
        <v>77</v>
      </c>
      <c r="D79" s="84">
        <v>121</v>
      </c>
      <c r="E79" s="85">
        <v>19</v>
      </c>
      <c r="F79" s="86">
        <v>197</v>
      </c>
      <c r="G79" s="87">
        <v>53</v>
      </c>
      <c r="H79" s="86">
        <v>126</v>
      </c>
      <c r="I79" s="87">
        <v>326</v>
      </c>
      <c r="J79" s="86">
        <v>42</v>
      </c>
      <c r="K79" s="87">
        <v>62</v>
      </c>
      <c r="L79" s="88">
        <v>132</v>
      </c>
      <c r="M79" s="64">
        <f t="shared" si="8"/>
        <v>1078</v>
      </c>
      <c r="N79" s="89"/>
      <c r="O79" s="89"/>
      <c r="P79" s="6"/>
      <c r="Q79" s="121"/>
      <c r="R79" s="29"/>
    </row>
    <row r="80" spans="1:19" hidden="1" x14ac:dyDescent="0.25">
      <c r="A80" s="3"/>
      <c r="B80" s="38"/>
      <c r="C80" s="29" t="s">
        <v>78</v>
      </c>
      <c r="D80" s="84">
        <v>121</v>
      </c>
      <c r="E80" s="85">
        <v>19</v>
      </c>
      <c r="F80" s="86">
        <v>197</v>
      </c>
      <c r="G80" s="87">
        <v>54</v>
      </c>
      <c r="H80" s="86">
        <v>128</v>
      </c>
      <c r="I80" s="87">
        <v>321</v>
      </c>
      <c r="J80" s="86">
        <v>43</v>
      </c>
      <c r="K80" s="87">
        <v>65</v>
      </c>
      <c r="L80" s="88">
        <v>130</v>
      </c>
      <c r="M80" s="64">
        <f t="shared" si="8"/>
        <v>1078</v>
      </c>
      <c r="N80" s="89"/>
      <c r="O80" s="89"/>
      <c r="P80" s="6"/>
      <c r="Q80" s="121"/>
      <c r="R80" s="29"/>
    </row>
    <row r="81" spans="2:7" x14ac:dyDescent="0.25">
      <c r="B81" s="90" t="s">
        <v>79</v>
      </c>
    </row>
    <row r="83" spans="2:7" x14ac:dyDescent="0.25">
      <c r="G83" t="s">
        <v>80</v>
      </c>
    </row>
  </sheetData>
  <mergeCells count="1">
    <mergeCell ref="B2:C2"/>
  </mergeCells>
  <pageMargins left="0.25" right="0.25" top="0.75" bottom="0.75" header="0.3" footer="0.3"/>
  <pageSetup scale="47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0"/>
  <sheetViews>
    <sheetView workbookViewId="0">
      <pane xSplit="3" ySplit="9" topLeftCell="D31" activePane="bottomRight" state="frozen"/>
      <selection pane="topRight" activeCell="D1" sqref="D1"/>
      <selection pane="bottomLeft" activeCell="A8" sqref="A8"/>
      <selection pane="bottomRight" activeCell="D2" sqref="D2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6" width="12.7109375" customWidth="1"/>
    <col min="17" max="17" width="12.7109375" style="107" customWidth="1"/>
    <col min="18" max="18" width="12.7109375" customWidth="1"/>
  </cols>
  <sheetData>
    <row r="1" spans="1:18" x14ac:dyDescent="0.25">
      <c r="A1" s="94"/>
      <c r="B1" s="1" t="s">
        <v>0</v>
      </c>
    </row>
    <row r="2" spans="1:18" ht="31.5" customHeight="1" x14ac:dyDescent="0.25">
      <c r="B2" s="149" t="s">
        <v>127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14"/>
    </row>
    <row r="3" spans="1:18" x14ac:dyDescent="0.25">
      <c r="B3" s="108" t="s">
        <v>128</v>
      </c>
      <c r="C3" s="122">
        <v>42131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14"/>
    </row>
    <row r="4" spans="1:18" hidden="1" x14ac:dyDescent="0.25">
      <c r="B4" s="108"/>
      <c r="C4" s="95">
        <f>C3-DATE(YEAR(C3),1,0)</f>
        <v>127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14"/>
    </row>
    <row r="5" spans="1:18" x14ac:dyDescent="0.25">
      <c r="B5" s="108"/>
      <c r="C5" s="9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14"/>
    </row>
    <row r="6" spans="1:18" x14ac:dyDescent="0.25">
      <c r="B6" s="108"/>
      <c r="C6" s="109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114"/>
    </row>
    <row r="7" spans="1:18" x14ac:dyDescent="0.25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14"/>
    </row>
    <row r="8" spans="1:18" x14ac:dyDescent="0.25">
      <c r="A8" s="3"/>
      <c r="B8" s="3"/>
      <c r="C8" s="3" t="s">
        <v>1</v>
      </c>
      <c r="D8" s="4" t="s">
        <v>2</v>
      </c>
      <c r="E8" s="5" t="s">
        <v>3</v>
      </c>
      <c r="F8" s="4" t="s">
        <v>2</v>
      </c>
      <c r="G8" s="5" t="s">
        <v>4</v>
      </c>
      <c r="H8" s="4" t="s">
        <v>2</v>
      </c>
      <c r="I8" s="5" t="s">
        <v>5</v>
      </c>
      <c r="J8" s="4" t="s">
        <v>4</v>
      </c>
      <c r="K8" s="5" t="s">
        <v>6</v>
      </c>
      <c r="L8" s="4" t="s">
        <v>7</v>
      </c>
      <c r="M8" s="6" t="s">
        <v>8</v>
      </c>
      <c r="N8" s="7"/>
      <c r="O8" s="8">
        <v>2015</v>
      </c>
      <c r="P8" s="8">
        <v>2014</v>
      </c>
      <c r="Q8" s="115"/>
      <c r="R8" s="9" t="s">
        <v>9</v>
      </c>
    </row>
    <row r="9" spans="1:18" ht="30.75" customHeight="1" thickBot="1" x14ac:dyDescent="0.3">
      <c r="A9" s="10"/>
      <c r="B9" s="10" t="s">
        <v>10</v>
      </c>
      <c r="C9" s="10" t="s">
        <v>11</v>
      </c>
      <c r="D9" s="11" t="s">
        <v>12</v>
      </c>
      <c r="E9" s="12" t="s">
        <v>13</v>
      </c>
      <c r="F9" s="11" t="s">
        <v>14</v>
      </c>
      <c r="G9" s="13" t="s">
        <v>15</v>
      </c>
      <c r="H9" s="11" t="s">
        <v>16</v>
      </c>
      <c r="I9" s="12" t="s">
        <v>17</v>
      </c>
      <c r="J9" s="11" t="s">
        <v>18</v>
      </c>
      <c r="K9" s="12" t="s">
        <v>19</v>
      </c>
      <c r="L9" s="11" t="s">
        <v>20</v>
      </c>
      <c r="M9" s="14" t="s">
        <v>21</v>
      </c>
      <c r="N9" s="15" t="s">
        <v>22</v>
      </c>
      <c r="O9" s="16" t="s">
        <v>23</v>
      </c>
      <c r="P9" s="16" t="s">
        <v>23</v>
      </c>
      <c r="Q9" s="116" t="s">
        <v>126</v>
      </c>
      <c r="R9" s="17" t="s">
        <v>24</v>
      </c>
    </row>
    <row r="10" spans="1:18" ht="15.75" thickTop="1" x14ac:dyDescent="0.25">
      <c r="A10" s="3">
        <v>1</v>
      </c>
      <c r="B10" s="19" t="s">
        <v>25</v>
      </c>
      <c r="C10" s="29" t="s">
        <v>27</v>
      </c>
      <c r="D10" s="30">
        <v>1</v>
      </c>
      <c r="E10" s="31"/>
      <c r="F10" s="32">
        <v>4</v>
      </c>
      <c r="G10" s="31">
        <v>2</v>
      </c>
      <c r="H10" s="32">
        <v>4</v>
      </c>
      <c r="I10" s="31">
        <v>3</v>
      </c>
      <c r="J10" s="32"/>
      <c r="K10" s="31">
        <v>4</v>
      </c>
      <c r="L10" s="33">
        <v>4</v>
      </c>
      <c r="M10" s="34">
        <f t="shared" ref="M10:M22" si="0">SUM(D10:L10)</f>
        <v>22</v>
      </c>
      <c r="N10" s="26">
        <f t="shared" ref="N10:N19" si="1">SUM(O10-P10)/ABS(P10)</f>
        <v>-9.5238095238095233E-2</v>
      </c>
      <c r="O10" s="36">
        <v>19</v>
      </c>
      <c r="P10" s="36">
        <v>21</v>
      </c>
      <c r="Q10" s="117">
        <f>SUM(O10-((43/352)*C4))/ABS((43/352)*C4)</f>
        <v>0.22468412378685226</v>
      </c>
      <c r="R10" s="37">
        <v>43</v>
      </c>
    </row>
    <row r="11" spans="1:18" x14ac:dyDescent="0.25">
      <c r="A11" s="18">
        <v>2</v>
      </c>
      <c r="B11" s="38" t="s">
        <v>25</v>
      </c>
      <c r="C11" s="29" t="s">
        <v>28</v>
      </c>
      <c r="D11" s="30">
        <v>1</v>
      </c>
      <c r="E11" s="31"/>
      <c r="F11" s="32"/>
      <c r="G11" s="31">
        <v>1</v>
      </c>
      <c r="H11" s="32"/>
      <c r="I11" s="31">
        <v>2</v>
      </c>
      <c r="J11" s="32"/>
      <c r="K11" s="31">
        <v>2</v>
      </c>
      <c r="L11" s="33"/>
      <c r="M11" s="34">
        <f t="shared" si="0"/>
        <v>6</v>
      </c>
      <c r="N11" s="35">
        <f t="shared" si="1"/>
        <v>-0.55555555555555558</v>
      </c>
      <c r="O11" s="36">
        <v>4</v>
      </c>
      <c r="P11" s="36">
        <v>9</v>
      </c>
      <c r="Q11" s="117">
        <f>SUM((O11-((43/352)*C4))/ABS((43/352)*C4))</f>
        <v>-0.74217176341329427</v>
      </c>
      <c r="R11" s="37">
        <v>43</v>
      </c>
    </row>
    <row r="12" spans="1:18" x14ac:dyDescent="0.25">
      <c r="A12" s="3">
        <v>3</v>
      </c>
      <c r="B12" s="38" t="s">
        <v>30</v>
      </c>
      <c r="C12" s="29" t="s">
        <v>31</v>
      </c>
      <c r="D12" s="30">
        <v>2</v>
      </c>
      <c r="E12" s="31"/>
      <c r="F12" s="32">
        <v>5</v>
      </c>
      <c r="G12" s="31"/>
      <c r="H12" s="32">
        <v>7</v>
      </c>
      <c r="I12" s="31">
        <v>8</v>
      </c>
      <c r="J12" s="32">
        <v>2</v>
      </c>
      <c r="K12" s="31">
        <v>1</v>
      </c>
      <c r="L12" s="33">
        <v>4</v>
      </c>
      <c r="M12" s="34">
        <f t="shared" si="0"/>
        <v>29</v>
      </c>
      <c r="N12" s="35">
        <f t="shared" si="1"/>
        <v>0.26666666666666666</v>
      </c>
      <c r="O12" s="36">
        <v>19</v>
      </c>
      <c r="P12" s="36">
        <v>15</v>
      </c>
      <c r="Q12" s="117">
        <f>SUM((O12-((43/352)*C4))/ABS((43/352)*C4))</f>
        <v>0.22468412378685226</v>
      </c>
      <c r="R12" s="37">
        <v>43</v>
      </c>
    </row>
    <row r="13" spans="1:18" x14ac:dyDescent="0.25">
      <c r="A13" s="18">
        <v>4</v>
      </c>
      <c r="B13" s="38" t="s">
        <v>30</v>
      </c>
      <c r="C13" s="29" t="s">
        <v>32</v>
      </c>
      <c r="D13" s="30">
        <v>1</v>
      </c>
      <c r="E13" s="31"/>
      <c r="F13" s="32">
        <v>7</v>
      </c>
      <c r="G13" s="31"/>
      <c r="H13" s="32">
        <v>2</v>
      </c>
      <c r="I13" s="31">
        <v>2</v>
      </c>
      <c r="J13" s="32">
        <v>1</v>
      </c>
      <c r="K13" s="31"/>
      <c r="L13" s="33"/>
      <c r="M13" s="34">
        <f t="shared" si="0"/>
        <v>13</v>
      </c>
      <c r="N13" s="35">
        <f t="shared" si="1"/>
        <v>0.22222222222222221</v>
      </c>
      <c r="O13" s="36">
        <v>11</v>
      </c>
      <c r="P13" s="36">
        <v>9</v>
      </c>
      <c r="Q13" s="117">
        <f>SUM((O13-((43/352)*C4))/ABS((43/352)*C4))</f>
        <v>-0.29097234938655919</v>
      </c>
      <c r="R13" s="37">
        <v>43</v>
      </c>
    </row>
    <row r="14" spans="1:18" x14ac:dyDescent="0.25">
      <c r="A14" s="3">
        <v>5</v>
      </c>
      <c r="B14" s="38" t="s">
        <v>30</v>
      </c>
      <c r="C14" s="29" t="s">
        <v>33</v>
      </c>
      <c r="D14" s="30">
        <v>1</v>
      </c>
      <c r="E14" s="31"/>
      <c r="F14" s="32"/>
      <c r="G14" s="31"/>
      <c r="H14" s="32"/>
      <c r="I14" s="31">
        <v>1</v>
      </c>
      <c r="J14" s="32"/>
      <c r="K14" s="31"/>
      <c r="L14" s="33">
        <v>2</v>
      </c>
      <c r="M14" s="34">
        <f t="shared" si="0"/>
        <v>4</v>
      </c>
      <c r="N14" s="35">
        <f t="shared" si="1"/>
        <v>-0.6</v>
      </c>
      <c r="O14" s="36">
        <v>4</v>
      </c>
      <c r="P14" s="36">
        <v>10</v>
      </c>
      <c r="Q14" s="117">
        <f>SUM((O14-((43/352)*C4))/ABS((43/352)*C4))</f>
        <v>-0.74217176341329427</v>
      </c>
      <c r="R14" s="37">
        <v>43</v>
      </c>
    </row>
    <row r="15" spans="1:18" x14ac:dyDescent="0.25">
      <c r="A15" s="18">
        <v>6</v>
      </c>
      <c r="B15" s="38" t="s">
        <v>30</v>
      </c>
      <c r="C15" s="29" t="s">
        <v>34</v>
      </c>
      <c r="D15" s="30">
        <v>2</v>
      </c>
      <c r="E15" s="31"/>
      <c r="F15" s="32">
        <v>5</v>
      </c>
      <c r="G15" s="31"/>
      <c r="H15" s="32">
        <v>2</v>
      </c>
      <c r="I15" s="31">
        <v>1</v>
      </c>
      <c r="J15" s="32"/>
      <c r="K15" s="31"/>
      <c r="L15" s="33"/>
      <c r="M15" s="34">
        <f t="shared" si="0"/>
        <v>10</v>
      </c>
      <c r="N15" s="35">
        <f t="shared" si="1"/>
        <v>0</v>
      </c>
      <c r="O15" s="36">
        <v>10</v>
      </c>
      <c r="P15" s="36">
        <v>10</v>
      </c>
      <c r="Q15" s="117">
        <f>SUM(O15-((43/352)*C4))/ABS((43/352)*C4)</f>
        <v>-0.35542940853323562</v>
      </c>
      <c r="R15" s="37">
        <v>43</v>
      </c>
    </row>
    <row r="16" spans="1:18" x14ac:dyDescent="0.25">
      <c r="A16" s="3">
        <v>7</v>
      </c>
      <c r="B16" s="38" t="s">
        <v>30</v>
      </c>
      <c r="C16" s="29" t="s">
        <v>29</v>
      </c>
      <c r="D16" s="30">
        <v>1</v>
      </c>
      <c r="E16" s="31">
        <v>1</v>
      </c>
      <c r="F16" s="32"/>
      <c r="G16" s="31"/>
      <c r="H16" s="32"/>
      <c r="I16" s="31">
        <v>4</v>
      </c>
      <c r="J16" s="32"/>
      <c r="K16" s="31">
        <v>2</v>
      </c>
      <c r="L16" s="33">
        <v>1</v>
      </c>
      <c r="M16" s="34">
        <f t="shared" si="0"/>
        <v>9</v>
      </c>
      <c r="N16" s="35">
        <f t="shared" si="1"/>
        <v>0</v>
      </c>
      <c r="O16" s="36">
        <v>7</v>
      </c>
      <c r="P16" s="36">
        <v>7</v>
      </c>
      <c r="Q16" s="117">
        <f>SUM((O16-((43/352)*C4))/ABS((43/352)*C4))</f>
        <v>-0.54880058597326498</v>
      </c>
      <c r="R16" s="37">
        <v>43</v>
      </c>
    </row>
    <row r="17" spans="1:18" x14ac:dyDescent="0.25">
      <c r="A17" s="18">
        <v>8</v>
      </c>
      <c r="B17" s="38" t="s">
        <v>30</v>
      </c>
      <c r="C17" s="29" t="s">
        <v>36</v>
      </c>
      <c r="D17" s="30">
        <v>3</v>
      </c>
      <c r="E17" s="31">
        <v>1</v>
      </c>
      <c r="F17" s="32">
        <v>5</v>
      </c>
      <c r="G17" s="31"/>
      <c r="H17" s="32">
        <v>3</v>
      </c>
      <c r="I17" s="31">
        <v>1</v>
      </c>
      <c r="J17" s="32">
        <v>1</v>
      </c>
      <c r="K17" s="31">
        <v>2</v>
      </c>
      <c r="L17" s="33"/>
      <c r="M17" s="34">
        <f t="shared" si="0"/>
        <v>16</v>
      </c>
      <c r="N17" s="35">
        <f t="shared" si="1"/>
        <v>-0.35714285714285715</v>
      </c>
      <c r="O17" s="36">
        <v>9</v>
      </c>
      <c r="P17" s="36">
        <v>14</v>
      </c>
      <c r="Q17" s="117">
        <f>SUM((O17-((43/352)*C4))/ABS((43/352)*C4))</f>
        <v>-0.41988646767991211</v>
      </c>
      <c r="R17" s="37">
        <v>43</v>
      </c>
    </row>
    <row r="18" spans="1:18" x14ac:dyDescent="0.25">
      <c r="A18" s="3">
        <v>9</v>
      </c>
      <c r="B18" s="38" t="s">
        <v>30</v>
      </c>
      <c r="C18" s="29" t="s">
        <v>71</v>
      </c>
      <c r="D18" s="30"/>
      <c r="E18" s="31"/>
      <c r="F18" s="32">
        <v>4</v>
      </c>
      <c r="G18" s="31"/>
      <c r="H18" s="32"/>
      <c r="I18" s="31"/>
      <c r="J18" s="32"/>
      <c r="K18" s="31"/>
      <c r="L18" s="33"/>
      <c r="M18" s="34">
        <f t="shared" si="0"/>
        <v>4</v>
      </c>
      <c r="N18" s="35">
        <f t="shared" si="1"/>
        <v>-0.6</v>
      </c>
      <c r="O18" s="36">
        <v>4</v>
      </c>
      <c r="P18" s="36">
        <v>10</v>
      </c>
      <c r="Q18" s="117">
        <f>SUM((O18-((43/352)*C4))/ABS((43/352)*C4))</f>
        <v>-0.74217176341329427</v>
      </c>
      <c r="R18" s="37">
        <v>43</v>
      </c>
    </row>
    <row r="19" spans="1:18" x14ac:dyDescent="0.25">
      <c r="A19" s="18">
        <v>10</v>
      </c>
      <c r="B19" s="38" t="s">
        <v>30</v>
      </c>
      <c r="C19" s="29" t="s">
        <v>37</v>
      </c>
      <c r="D19" s="39"/>
      <c r="E19" s="31"/>
      <c r="F19" s="32"/>
      <c r="G19" s="31"/>
      <c r="H19" s="32">
        <v>1</v>
      </c>
      <c r="I19" s="31">
        <v>1</v>
      </c>
      <c r="J19" s="32"/>
      <c r="K19" s="31">
        <v>1</v>
      </c>
      <c r="L19" s="33"/>
      <c r="M19" s="34">
        <f t="shared" si="0"/>
        <v>3</v>
      </c>
      <c r="N19" s="35">
        <f t="shared" si="1"/>
        <v>-0.66666666666666663</v>
      </c>
      <c r="O19" s="36">
        <v>2</v>
      </c>
      <c r="P19" s="36">
        <v>6</v>
      </c>
      <c r="Q19" s="117">
        <f>SUM((O19-((43/352)*C4))/ABS((43/352)*C4))</f>
        <v>-0.87108588170664714</v>
      </c>
      <c r="R19" s="37">
        <v>43</v>
      </c>
    </row>
    <row r="20" spans="1:18" x14ac:dyDescent="0.25">
      <c r="A20" s="3">
        <v>11</v>
      </c>
      <c r="B20" s="38" t="s">
        <v>38</v>
      </c>
      <c r="C20" s="29" t="s">
        <v>39</v>
      </c>
      <c r="D20" s="30">
        <v>3</v>
      </c>
      <c r="E20" s="31">
        <v>1</v>
      </c>
      <c r="F20" s="32">
        <v>5</v>
      </c>
      <c r="G20" s="31"/>
      <c r="H20" s="32">
        <v>6</v>
      </c>
      <c r="I20" s="31">
        <v>5</v>
      </c>
      <c r="J20" s="32">
        <v>7</v>
      </c>
      <c r="K20" s="31">
        <v>2</v>
      </c>
      <c r="L20" s="33">
        <v>4</v>
      </c>
      <c r="M20" s="34">
        <f t="shared" si="0"/>
        <v>33</v>
      </c>
      <c r="N20" s="35"/>
      <c r="O20" s="36">
        <v>28</v>
      </c>
      <c r="P20" s="36">
        <v>0</v>
      </c>
      <c r="Q20" s="117">
        <f>SUM((O20-((43/352)*C4))/ABS((43/352)*C4))</f>
        <v>0.80479765610694021</v>
      </c>
      <c r="R20" s="37">
        <v>43</v>
      </c>
    </row>
    <row r="21" spans="1:18" x14ac:dyDescent="0.25">
      <c r="A21" s="18">
        <v>12</v>
      </c>
      <c r="B21" s="38" t="s">
        <v>38</v>
      </c>
      <c r="C21" s="29" t="s">
        <v>121</v>
      </c>
      <c r="D21" s="30">
        <v>1</v>
      </c>
      <c r="E21" s="31"/>
      <c r="F21" s="32">
        <v>5</v>
      </c>
      <c r="G21" s="31"/>
      <c r="H21" s="32">
        <v>3</v>
      </c>
      <c r="I21" s="31">
        <v>5</v>
      </c>
      <c r="J21" s="32">
        <v>1</v>
      </c>
      <c r="K21" s="31">
        <v>2</v>
      </c>
      <c r="L21" s="33">
        <v>3</v>
      </c>
      <c r="M21" s="34"/>
      <c r="N21" s="35"/>
      <c r="O21" s="36">
        <v>6</v>
      </c>
      <c r="P21" s="36"/>
      <c r="Q21" s="117">
        <f>SUM((O21-((43/352)*C4))/ABS((43/352)*C4))</f>
        <v>-0.61325764511994141</v>
      </c>
      <c r="R21" s="37">
        <v>43</v>
      </c>
    </row>
    <row r="22" spans="1:18" x14ac:dyDescent="0.25">
      <c r="A22" s="3">
        <v>13</v>
      </c>
      <c r="B22" s="38" t="s">
        <v>38</v>
      </c>
      <c r="C22" s="29" t="s">
        <v>40</v>
      </c>
      <c r="D22" s="30">
        <v>4</v>
      </c>
      <c r="E22" s="31"/>
      <c r="F22" s="32">
        <v>9</v>
      </c>
      <c r="G22" s="31"/>
      <c r="H22" s="32">
        <v>5</v>
      </c>
      <c r="I22" s="31">
        <v>10</v>
      </c>
      <c r="J22" s="32"/>
      <c r="K22" s="31">
        <v>3</v>
      </c>
      <c r="L22" s="33">
        <v>3</v>
      </c>
      <c r="M22" s="34">
        <f t="shared" si="0"/>
        <v>34</v>
      </c>
      <c r="N22" s="35"/>
      <c r="O22" s="36">
        <v>22</v>
      </c>
      <c r="P22" s="36">
        <v>0</v>
      </c>
      <c r="Q22" s="117">
        <f>SUM((O22-((43/352)*C4))/ABS((43/352)*C4))</f>
        <v>0.41805530122688156</v>
      </c>
      <c r="R22" s="37">
        <v>43</v>
      </c>
    </row>
    <row r="23" spans="1:18" x14ac:dyDescent="0.25">
      <c r="A23" s="18">
        <v>14</v>
      </c>
      <c r="B23" s="38" t="s">
        <v>38</v>
      </c>
      <c r="C23" s="29" t="s">
        <v>129</v>
      </c>
      <c r="D23" s="30"/>
      <c r="E23" s="31"/>
      <c r="F23" s="32"/>
      <c r="G23" s="31"/>
      <c r="H23" s="32"/>
      <c r="I23" s="31"/>
      <c r="J23" s="32"/>
      <c r="K23" s="31"/>
      <c r="L23" s="33"/>
      <c r="M23" s="34"/>
      <c r="N23" s="35"/>
      <c r="O23" s="36"/>
      <c r="P23" s="36"/>
      <c r="Q23" s="117">
        <f>SUM((O23-((43/352)*C4))/ABS((43/352)*C4))</f>
        <v>-1</v>
      </c>
      <c r="R23" s="37">
        <v>43</v>
      </c>
    </row>
    <row r="24" spans="1:18" x14ac:dyDescent="0.25">
      <c r="A24" s="3">
        <v>15</v>
      </c>
      <c r="B24" s="38" t="s">
        <v>38</v>
      </c>
      <c r="C24" s="29" t="s">
        <v>41</v>
      </c>
      <c r="D24" s="30">
        <v>2</v>
      </c>
      <c r="E24" s="31"/>
      <c r="F24" s="32">
        <v>5</v>
      </c>
      <c r="G24" s="31"/>
      <c r="H24" s="32">
        <v>2</v>
      </c>
      <c r="I24" s="31">
        <v>7</v>
      </c>
      <c r="J24" s="32">
        <v>2</v>
      </c>
      <c r="K24" s="31">
        <v>2</v>
      </c>
      <c r="L24" s="33"/>
      <c r="M24" s="34">
        <f t="shared" ref="M24:M52" si="2">SUM(D24:L24)</f>
        <v>20</v>
      </c>
      <c r="N24" s="35">
        <f t="shared" ref="N24:N45" si="3">SUM(O24-P24)/ABS(P24)</f>
        <v>0.41666666666666669</v>
      </c>
      <c r="O24" s="36">
        <v>17</v>
      </c>
      <c r="P24" s="36">
        <v>12</v>
      </c>
      <c r="Q24" s="117">
        <f>SUM((O24-((43/352)*C4))/ABS((43/352)*C4))</f>
        <v>9.5770005493499399E-2</v>
      </c>
      <c r="R24" s="37">
        <v>43</v>
      </c>
    </row>
    <row r="25" spans="1:18" x14ac:dyDescent="0.25">
      <c r="A25" s="18">
        <v>16</v>
      </c>
      <c r="B25" s="38" t="s">
        <v>42</v>
      </c>
      <c r="C25" s="29" t="s">
        <v>43</v>
      </c>
      <c r="D25" s="30">
        <v>2</v>
      </c>
      <c r="E25" s="31">
        <v>1</v>
      </c>
      <c r="F25" s="32">
        <v>2</v>
      </c>
      <c r="G25" s="31"/>
      <c r="H25" s="32">
        <v>1</v>
      </c>
      <c r="I25" s="31">
        <v>6</v>
      </c>
      <c r="J25" s="32"/>
      <c r="K25" s="31"/>
      <c r="L25" s="33">
        <v>2</v>
      </c>
      <c r="M25" s="34">
        <f t="shared" si="2"/>
        <v>14</v>
      </c>
      <c r="N25" s="35">
        <f t="shared" si="3"/>
        <v>-0.2857142857142857</v>
      </c>
      <c r="O25" s="36">
        <v>10</v>
      </c>
      <c r="P25" s="36">
        <v>14</v>
      </c>
      <c r="Q25" s="117">
        <f>SUM((O25-((43/352)*C4))/ABS((43/352)*C4))</f>
        <v>-0.35542940853323562</v>
      </c>
      <c r="R25" s="37">
        <v>43</v>
      </c>
    </row>
    <row r="26" spans="1:18" x14ac:dyDescent="0.25">
      <c r="A26" s="3">
        <v>17</v>
      </c>
      <c r="B26" s="38" t="s">
        <v>42</v>
      </c>
      <c r="C26" s="29" t="s">
        <v>44</v>
      </c>
      <c r="D26" s="30"/>
      <c r="E26" s="31"/>
      <c r="F26" s="32"/>
      <c r="G26" s="31"/>
      <c r="H26" s="32"/>
      <c r="I26" s="31">
        <v>3</v>
      </c>
      <c r="J26" s="32">
        <v>2</v>
      </c>
      <c r="K26" s="31"/>
      <c r="L26" s="33">
        <v>2</v>
      </c>
      <c r="M26" s="34">
        <f t="shared" si="2"/>
        <v>7</v>
      </c>
      <c r="N26" s="35">
        <f t="shared" si="3"/>
        <v>-0.77272727272727271</v>
      </c>
      <c r="O26" s="36">
        <v>5</v>
      </c>
      <c r="P26" s="36">
        <v>22</v>
      </c>
      <c r="Q26" s="117">
        <f>SUM((O26-((43/352)*C4))/ABS((43/352)*C4))</f>
        <v>-0.67771470426661784</v>
      </c>
      <c r="R26" s="37">
        <v>43</v>
      </c>
    </row>
    <row r="27" spans="1:18" x14ac:dyDescent="0.25">
      <c r="A27" s="18">
        <v>18</v>
      </c>
      <c r="B27" s="38" t="s">
        <v>42</v>
      </c>
      <c r="C27" s="29" t="s">
        <v>45</v>
      </c>
      <c r="D27" s="30"/>
      <c r="E27" s="31"/>
      <c r="F27" s="32"/>
      <c r="G27" s="31"/>
      <c r="H27" s="32"/>
      <c r="I27" s="31">
        <v>3</v>
      </c>
      <c r="J27" s="32"/>
      <c r="K27" s="31"/>
      <c r="L27" s="33">
        <v>2</v>
      </c>
      <c r="M27" s="34">
        <f t="shared" si="2"/>
        <v>5</v>
      </c>
      <c r="N27" s="35">
        <f t="shared" si="3"/>
        <v>-0.8125</v>
      </c>
      <c r="O27" s="36">
        <v>3</v>
      </c>
      <c r="P27" s="36">
        <v>16</v>
      </c>
      <c r="Q27" s="117">
        <f>SUM((O27-((43/352)*C4))/ABS((43/352)*C4))</f>
        <v>-0.8066288225599707</v>
      </c>
      <c r="R27" s="37">
        <v>43</v>
      </c>
    </row>
    <row r="28" spans="1:18" x14ac:dyDescent="0.25">
      <c r="A28" s="3">
        <v>19</v>
      </c>
      <c r="B28" s="38" t="s">
        <v>42</v>
      </c>
      <c r="C28" s="29" t="s">
        <v>35</v>
      </c>
      <c r="D28" s="30">
        <v>1</v>
      </c>
      <c r="E28" s="31">
        <v>1</v>
      </c>
      <c r="F28" s="32">
        <v>7</v>
      </c>
      <c r="G28" s="31"/>
      <c r="H28" s="32">
        <v>3</v>
      </c>
      <c r="I28" s="31">
        <v>7</v>
      </c>
      <c r="J28" s="32">
        <v>2</v>
      </c>
      <c r="K28" s="31">
        <v>2</v>
      </c>
      <c r="L28" s="33">
        <v>4</v>
      </c>
      <c r="M28" s="34">
        <f t="shared" si="2"/>
        <v>27</v>
      </c>
      <c r="N28" s="35"/>
      <c r="O28" s="36">
        <v>7</v>
      </c>
      <c r="P28" s="36">
        <v>0</v>
      </c>
      <c r="Q28" s="117">
        <f>SUM((O28-((43/352)*C4))/ABS((43/352)*C4))</f>
        <v>-0.54880058597326498</v>
      </c>
      <c r="R28" s="37">
        <v>43</v>
      </c>
    </row>
    <row r="29" spans="1:18" x14ac:dyDescent="0.25">
      <c r="A29" s="18">
        <v>20</v>
      </c>
      <c r="B29" s="38" t="s">
        <v>42</v>
      </c>
      <c r="C29" s="29" t="s">
        <v>124</v>
      </c>
      <c r="D29" s="30">
        <v>2</v>
      </c>
      <c r="E29" s="31">
        <v>1</v>
      </c>
      <c r="F29" s="32"/>
      <c r="G29" s="31"/>
      <c r="H29" s="32">
        <v>3</v>
      </c>
      <c r="I29" s="31">
        <v>3</v>
      </c>
      <c r="J29" s="32">
        <v>2</v>
      </c>
      <c r="K29" s="31">
        <v>2</v>
      </c>
      <c r="L29" s="33">
        <v>3</v>
      </c>
      <c r="M29" s="34"/>
      <c r="N29" s="35"/>
      <c r="O29" s="36">
        <v>4</v>
      </c>
      <c r="P29" s="36"/>
      <c r="Q29" s="117">
        <f>SUM((O29-((43/352)*C4))/ABS((43/352)*C4))</f>
        <v>-0.74217176341329427</v>
      </c>
      <c r="R29" s="37">
        <v>43</v>
      </c>
    </row>
    <row r="30" spans="1:18" x14ac:dyDescent="0.25">
      <c r="A30" s="3">
        <v>21</v>
      </c>
      <c r="B30" s="38" t="s">
        <v>42</v>
      </c>
      <c r="C30" s="29" t="s">
        <v>46</v>
      </c>
      <c r="D30" s="30">
        <v>1</v>
      </c>
      <c r="E30" s="31"/>
      <c r="F30" s="32">
        <v>6</v>
      </c>
      <c r="G30" s="31"/>
      <c r="H30" s="32">
        <v>4</v>
      </c>
      <c r="I30" s="31"/>
      <c r="J30" s="32"/>
      <c r="K30" s="31">
        <v>3</v>
      </c>
      <c r="L30" s="33"/>
      <c r="M30" s="34">
        <f t="shared" si="2"/>
        <v>14</v>
      </c>
      <c r="N30" s="35">
        <f t="shared" si="3"/>
        <v>-0.5714285714285714</v>
      </c>
      <c r="O30" s="36">
        <v>3</v>
      </c>
      <c r="P30" s="36">
        <v>7</v>
      </c>
      <c r="Q30" s="117">
        <f>SUM((O30-((43/352)*C4))/ABS((43/352)*C4))</f>
        <v>-0.8066288225599707</v>
      </c>
      <c r="R30" s="37">
        <v>43</v>
      </c>
    </row>
    <row r="31" spans="1:18" x14ac:dyDescent="0.25">
      <c r="A31" s="18">
        <v>22</v>
      </c>
      <c r="B31" s="38" t="s">
        <v>48</v>
      </c>
      <c r="C31" s="29" t="s">
        <v>49</v>
      </c>
      <c r="D31" s="30">
        <v>1</v>
      </c>
      <c r="E31" s="31"/>
      <c r="F31" s="32"/>
      <c r="G31" s="31"/>
      <c r="H31" s="32">
        <v>2</v>
      </c>
      <c r="I31" s="31">
        <v>3</v>
      </c>
      <c r="J31" s="32"/>
      <c r="K31" s="31"/>
      <c r="L31" s="33">
        <v>1</v>
      </c>
      <c r="M31" s="34">
        <f t="shared" si="2"/>
        <v>7</v>
      </c>
      <c r="N31" s="35">
        <f t="shared" si="3"/>
        <v>0.75</v>
      </c>
      <c r="O31" s="36">
        <v>7</v>
      </c>
      <c r="P31" s="36">
        <v>4</v>
      </c>
      <c r="Q31" s="117">
        <f>SUM((O31-((43/352)*C4))/ABS((43/352)*C4))</f>
        <v>-0.54880058597326498</v>
      </c>
      <c r="R31" s="37">
        <v>43</v>
      </c>
    </row>
    <row r="32" spans="1:18" x14ac:dyDescent="0.25">
      <c r="A32" s="3">
        <v>23</v>
      </c>
      <c r="B32" s="38" t="s">
        <v>50</v>
      </c>
      <c r="C32" s="29" t="s">
        <v>51</v>
      </c>
      <c r="D32" s="30"/>
      <c r="E32" s="31"/>
      <c r="F32" s="32"/>
      <c r="G32" s="31"/>
      <c r="H32" s="32"/>
      <c r="I32" s="31">
        <v>1</v>
      </c>
      <c r="J32" s="32"/>
      <c r="K32" s="31"/>
      <c r="L32" s="33">
        <v>1</v>
      </c>
      <c r="M32" s="34">
        <f t="shared" si="2"/>
        <v>2</v>
      </c>
      <c r="N32" s="35">
        <f t="shared" si="3"/>
        <v>0</v>
      </c>
      <c r="O32" s="36">
        <v>2</v>
      </c>
      <c r="P32" s="36">
        <v>2</v>
      </c>
      <c r="Q32" s="117">
        <f>SUM((O32-((43/352)*C4))/ABS((43/352)*C4))</f>
        <v>-0.87108588170664714</v>
      </c>
      <c r="R32" s="37">
        <v>43</v>
      </c>
    </row>
    <row r="33" spans="1:18" x14ac:dyDescent="0.25">
      <c r="A33" s="18">
        <v>24</v>
      </c>
      <c r="B33" s="38" t="s">
        <v>50</v>
      </c>
      <c r="C33" s="29" t="s">
        <v>52</v>
      </c>
      <c r="D33" s="30">
        <v>2</v>
      </c>
      <c r="E33" s="31"/>
      <c r="F33" s="32">
        <v>8</v>
      </c>
      <c r="G33" s="31"/>
      <c r="H33" s="32">
        <v>2</v>
      </c>
      <c r="I33" s="31">
        <v>3</v>
      </c>
      <c r="J33" s="32"/>
      <c r="K33" s="31"/>
      <c r="L33" s="33">
        <v>2</v>
      </c>
      <c r="M33" s="34">
        <f t="shared" si="2"/>
        <v>17</v>
      </c>
      <c r="N33" s="35"/>
      <c r="O33" s="36">
        <v>16</v>
      </c>
      <c r="P33" s="36">
        <v>0</v>
      </c>
      <c r="Q33" s="117">
        <f>SUM((O33-((43/352)*C4))/ABS((43/352)*C4))</f>
        <v>3.131294634682296E-2</v>
      </c>
      <c r="R33" s="37">
        <v>43</v>
      </c>
    </row>
    <row r="34" spans="1:18" x14ac:dyDescent="0.25">
      <c r="A34" s="3">
        <v>25</v>
      </c>
      <c r="B34" s="38" t="s">
        <v>50</v>
      </c>
      <c r="C34" s="29" t="s">
        <v>53</v>
      </c>
      <c r="D34" s="30">
        <v>2</v>
      </c>
      <c r="E34" s="31"/>
      <c r="F34" s="32"/>
      <c r="G34" s="31"/>
      <c r="H34" s="32">
        <v>2</v>
      </c>
      <c r="I34" s="31">
        <v>1</v>
      </c>
      <c r="J34" s="32"/>
      <c r="K34" s="31"/>
      <c r="L34" s="33"/>
      <c r="M34" s="34">
        <f t="shared" si="2"/>
        <v>5</v>
      </c>
      <c r="N34" s="35">
        <f t="shared" si="3"/>
        <v>-0.6875</v>
      </c>
      <c r="O34" s="36">
        <v>5</v>
      </c>
      <c r="P34" s="36">
        <v>16</v>
      </c>
      <c r="Q34" s="117">
        <f>SUM((O34-((43/352)*C4))/ABS((43/352)*C4))</f>
        <v>-0.67771470426661784</v>
      </c>
      <c r="R34" s="37">
        <v>43</v>
      </c>
    </row>
    <row r="35" spans="1:18" x14ac:dyDescent="0.25">
      <c r="A35" s="18">
        <v>26</v>
      </c>
      <c r="B35" s="38" t="s">
        <v>50</v>
      </c>
      <c r="C35" s="29" t="s">
        <v>54</v>
      </c>
      <c r="D35" s="30"/>
      <c r="E35" s="31"/>
      <c r="F35" s="32">
        <v>1</v>
      </c>
      <c r="G35" s="31"/>
      <c r="H35" s="32"/>
      <c r="I35" s="31"/>
      <c r="J35" s="32"/>
      <c r="K35" s="31">
        <v>2</v>
      </c>
      <c r="L35" s="33"/>
      <c r="M35" s="34">
        <f t="shared" si="2"/>
        <v>3</v>
      </c>
      <c r="N35" s="35">
        <f t="shared" si="3"/>
        <v>-0.625</v>
      </c>
      <c r="O35" s="36">
        <v>3</v>
      </c>
      <c r="P35" s="36">
        <v>8</v>
      </c>
      <c r="Q35" s="117">
        <f>SUM((O35-((43/352)*C4))/ABS((43/352)*C4))</f>
        <v>-0.8066288225599707</v>
      </c>
      <c r="R35" s="37">
        <v>43</v>
      </c>
    </row>
    <row r="36" spans="1:18" x14ac:dyDescent="0.25">
      <c r="A36" s="3">
        <v>27</v>
      </c>
      <c r="B36" s="38" t="s">
        <v>50</v>
      </c>
      <c r="C36" s="29" t="s">
        <v>55</v>
      </c>
      <c r="D36" s="30">
        <v>3</v>
      </c>
      <c r="E36" s="31"/>
      <c r="F36" s="32"/>
      <c r="G36" s="31"/>
      <c r="H36" s="32">
        <v>3</v>
      </c>
      <c r="I36" s="31">
        <v>6</v>
      </c>
      <c r="J36" s="32"/>
      <c r="K36" s="31"/>
      <c r="L36" s="33">
        <v>3</v>
      </c>
      <c r="M36" s="34">
        <f t="shared" si="2"/>
        <v>15</v>
      </c>
      <c r="N36" s="35">
        <f t="shared" si="3"/>
        <v>-0.2857142857142857</v>
      </c>
      <c r="O36" s="36">
        <v>10</v>
      </c>
      <c r="P36" s="36">
        <v>14</v>
      </c>
      <c r="Q36" s="117">
        <f>SUM((O36-((43/352)*C4))/ABS((43/352)*C4))</f>
        <v>-0.35542940853323562</v>
      </c>
      <c r="R36" s="37">
        <v>43</v>
      </c>
    </row>
    <row r="37" spans="1:18" x14ac:dyDescent="0.25">
      <c r="A37" s="18">
        <v>28</v>
      </c>
      <c r="B37" s="38" t="s">
        <v>50</v>
      </c>
      <c r="C37" s="29" t="s">
        <v>56</v>
      </c>
      <c r="D37" s="30">
        <v>1</v>
      </c>
      <c r="E37" s="31"/>
      <c r="F37" s="32">
        <v>5</v>
      </c>
      <c r="G37" s="31"/>
      <c r="H37" s="32"/>
      <c r="I37" s="31">
        <v>1</v>
      </c>
      <c r="J37" s="32"/>
      <c r="K37" s="31"/>
      <c r="L37" s="33">
        <v>3</v>
      </c>
      <c r="M37" s="34">
        <f t="shared" si="2"/>
        <v>10</v>
      </c>
      <c r="N37" s="35"/>
      <c r="O37" s="36">
        <v>10</v>
      </c>
      <c r="P37" s="36">
        <v>0</v>
      </c>
      <c r="Q37" s="117">
        <f>SUM((O37-((43/352)*C4))/ABS((43/352)*C4))</f>
        <v>-0.35542940853323562</v>
      </c>
      <c r="R37" s="37">
        <v>43</v>
      </c>
    </row>
    <row r="38" spans="1:18" x14ac:dyDescent="0.25">
      <c r="A38" s="3">
        <v>29</v>
      </c>
      <c r="B38" s="38" t="s">
        <v>50</v>
      </c>
      <c r="C38" s="29" t="s">
        <v>57</v>
      </c>
      <c r="D38" s="30">
        <v>3</v>
      </c>
      <c r="E38" s="31"/>
      <c r="F38" s="32">
        <v>8</v>
      </c>
      <c r="G38" s="31">
        <v>1</v>
      </c>
      <c r="H38" s="32">
        <v>5</v>
      </c>
      <c r="I38" s="31">
        <v>3</v>
      </c>
      <c r="J38" s="32"/>
      <c r="K38" s="31">
        <v>5</v>
      </c>
      <c r="L38" s="33">
        <v>2</v>
      </c>
      <c r="M38" s="34">
        <f t="shared" si="2"/>
        <v>27</v>
      </c>
      <c r="N38" s="35">
        <f t="shared" si="3"/>
        <v>7.1428571428571425E-2</v>
      </c>
      <c r="O38" s="36">
        <v>15</v>
      </c>
      <c r="P38" s="36">
        <v>14</v>
      </c>
      <c r="Q38" s="117">
        <f>SUM((O38-((43/352)*C4))/ABS((43/352)*C4))</f>
        <v>-3.3144112799853478E-2</v>
      </c>
      <c r="R38" s="37">
        <v>43</v>
      </c>
    </row>
    <row r="39" spans="1:18" x14ac:dyDescent="0.25">
      <c r="A39" s="18">
        <v>30</v>
      </c>
      <c r="B39" s="38" t="s">
        <v>50</v>
      </c>
      <c r="C39" s="29" t="s">
        <v>58</v>
      </c>
      <c r="D39" s="30">
        <v>1</v>
      </c>
      <c r="E39" s="31"/>
      <c r="F39" s="32"/>
      <c r="G39" s="31"/>
      <c r="H39" s="32">
        <v>2</v>
      </c>
      <c r="I39" s="31">
        <v>5</v>
      </c>
      <c r="J39" s="32"/>
      <c r="K39" s="31">
        <v>2</v>
      </c>
      <c r="L39" s="33"/>
      <c r="M39" s="34">
        <f t="shared" si="2"/>
        <v>10</v>
      </c>
      <c r="N39" s="35">
        <f t="shared" si="3"/>
        <v>0.66666666666666663</v>
      </c>
      <c r="O39" s="36">
        <v>10</v>
      </c>
      <c r="P39" s="36">
        <v>6</v>
      </c>
      <c r="Q39" s="117">
        <f>SUM((O39-((43/352)*C4))/ABS((43/352)*C4))</f>
        <v>-0.35542940853323562</v>
      </c>
      <c r="R39" s="37">
        <v>43</v>
      </c>
    </row>
    <row r="40" spans="1:18" x14ac:dyDescent="0.25">
      <c r="A40" s="3">
        <v>31</v>
      </c>
      <c r="B40" s="38" t="s">
        <v>50</v>
      </c>
      <c r="C40" s="29" t="s">
        <v>59</v>
      </c>
      <c r="D40" s="30">
        <v>4</v>
      </c>
      <c r="E40" s="31"/>
      <c r="F40" s="32">
        <v>5</v>
      </c>
      <c r="G40" s="31">
        <v>2</v>
      </c>
      <c r="H40" s="32">
        <v>2</v>
      </c>
      <c r="I40" s="31">
        <v>2</v>
      </c>
      <c r="J40" s="32">
        <v>2</v>
      </c>
      <c r="K40" s="31">
        <v>1</v>
      </c>
      <c r="L40" s="33">
        <v>2</v>
      </c>
      <c r="M40" s="34">
        <f t="shared" si="2"/>
        <v>20</v>
      </c>
      <c r="N40" s="35">
        <f t="shared" si="3"/>
        <v>-0.34782608695652173</v>
      </c>
      <c r="O40" s="36">
        <v>15</v>
      </c>
      <c r="P40" s="36">
        <v>23</v>
      </c>
      <c r="Q40" s="117">
        <f>SUM((O40-((43/352)*C4))/ABS((43/352)*C4))</f>
        <v>-3.3144112799853478E-2</v>
      </c>
      <c r="R40" s="37">
        <v>43</v>
      </c>
    </row>
    <row r="41" spans="1:18" x14ac:dyDescent="0.25">
      <c r="A41" s="18">
        <v>32</v>
      </c>
      <c r="B41" s="38" t="s">
        <v>50</v>
      </c>
      <c r="C41" s="29" t="s">
        <v>60</v>
      </c>
      <c r="D41" s="30">
        <v>2</v>
      </c>
      <c r="E41" s="31"/>
      <c r="F41" s="32"/>
      <c r="G41" s="31"/>
      <c r="H41" s="32">
        <v>4</v>
      </c>
      <c r="I41" s="31">
        <v>4</v>
      </c>
      <c r="J41" s="32"/>
      <c r="K41" s="31"/>
      <c r="L41" s="33">
        <v>2</v>
      </c>
      <c r="M41" s="34">
        <f t="shared" si="2"/>
        <v>12</v>
      </c>
      <c r="N41" s="35">
        <f t="shared" si="3"/>
        <v>-0.45</v>
      </c>
      <c r="O41" s="36">
        <v>11</v>
      </c>
      <c r="P41" s="36">
        <v>20</v>
      </c>
      <c r="Q41" s="117">
        <f>SUM((O41-((43/352)*C4))/ABS((43/352)*C4))</f>
        <v>-0.29097234938655919</v>
      </c>
      <c r="R41" s="37">
        <v>43</v>
      </c>
    </row>
    <row r="42" spans="1:18" x14ac:dyDescent="0.25">
      <c r="A42" s="3">
        <v>33</v>
      </c>
      <c r="B42" s="38" t="s">
        <v>50</v>
      </c>
      <c r="C42" s="29" t="s">
        <v>61</v>
      </c>
      <c r="D42" s="30">
        <v>4</v>
      </c>
      <c r="E42" s="31"/>
      <c r="F42" s="32">
        <v>5</v>
      </c>
      <c r="G42" s="31"/>
      <c r="H42" s="32">
        <v>2</v>
      </c>
      <c r="I42" s="31">
        <v>5</v>
      </c>
      <c r="J42" s="32">
        <v>1</v>
      </c>
      <c r="K42" s="31">
        <v>2</v>
      </c>
      <c r="L42" s="33">
        <v>3</v>
      </c>
      <c r="M42" s="34">
        <f t="shared" si="2"/>
        <v>22</v>
      </c>
      <c r="N42" s="35">
        <f t="shared" si="3"/>
        <v>-0.23529411764705882</v>
      </c>
      <c r="O42" s="36">
        <v>13</v>
      </c>
      <c r="P42" s="36">
        <v>17</v>
      </c>
      <c r="Q42" s="117">
        <f>SUM((O42-((43/352)*C4))/ABS((43/352)*C4))</f>
        <v>-0.16205823109320636</v>
      </c>
      <c r="R42" s="37">
        <v>43</v>
      </c>
    </row>
    <row r="43" spans="1:18" x14ac:dyDescent="0.25">
      <c r="A43" s="18">
        <v>34</v>
      </c>
      <c r="B43" s="38" t="s">
        <v>62</v>
      </c>
      <c r="C43" s="29" t="s">
        <v>63</v>
      </c>
      <c r="D43" s="30">
        <v>2</v>
      </c>
      <c r="E43" s="31"/>
      <c r="F43" s="32">
        <v>5</v>
      </c>
      <c r="G43" s="31"/>
      <c r="H43" s="32">
        <v>3</v>
      </c>
      <c r="I43" s="31">
        <v>3</v>
      </c>
      <c r="J43" s="32"/>
      <c r="K43" s="31"/>
      <c r="L43" s="33">
        <v>1</v>
      </c>
      <c r="M43" s="34">
        <f t="shared" si="2"/>
        <v>14</v>
      </c>
      <c r="N43" s="35">
        <f t="shared" si="3"/>
        <v>0.125</v>
      </c>
      <c r="O43" s="36">
        <v>9</v>
      </c>
      <c r="P43" s="36">
        <v>8</v>
      </c>
      <c r="Q43" s="117">
        <f>SUM((O43-((43/352)*C4))/ABS((43/352)*C4))</f>
        <v>-0.41988646767991211</v>
      </c>
      <c r="R43" s="37">
        <v>43</v>
      </c>
    </row>
    <row r="44" spans="1:18" x14ac:dyDescent="0.25">
      <c r="A44" s="3">
        <v>35</v>
      </c>
      <c r="B44" s="38" t="s">
        <v>62</v>
      </c>
      <c r="C44" s="29" t="s">
        <v>64</v>
      </c>
      <c r="D44" s="30">
        <v>2</v>
      </c>
      <c r="E44" s="31"/>
      <c r="F44" s="32">
        <v>1</v>
      </c>
      <c r="G44" s="31"/>
      <c r="H44" s="32">
        <v>3</v>
      </c>
      <c r="I44" s="31">
        <v>9</v>
      </c>
      <c r="J44" s="32"/>
      <c r="K44" s="31"/>
      <c r="L44" s="33">
        <v>2</v>
      </c>
      <c r="M44" s="34">
        <f t="shared" si="2"/>
        <v>17</v>
      </c>
      <c r="N44" s="35">
        <f t="shared" si="3"/>
        <v>1</v>
      </c>
      <c r="O44" s="36">
        <v>16</v>
      </c>
      <c r="P44" s="36">
        <v>8</v>
      </c>
      <c r="Q44" s="117">
        <f>SUM((O44-((43/352)*C4))/ABS((43/352)*C4))</f>
        <v>3.131294634682296E-2</v>
      </c>
      <c r="R44" s="37">
        <v>43</v>
      </c>
    </row>
    <row r="45" spans="1:18" x14ac:dyDescent="0.25">
      <c r="A45" s="18">
        <v>36</v>
      </c>
      <c r="B45" s="38" t="s">
        <v>62</v>
      </c>
      <c r="C45" s="29" t="s">
        <v>65</v>
      </c>
      <c r="D45" s="30">
        <v>1</v>
      </c>
      <c r="E45" s="31"/>
      <c r="F45" s="32"/>
      <c r="G45" s="31">
        <v>1</v>
      </c>
      <c r="H45" s="32">
        <v>2</v>
      </c>
      <c r="I45" s="31">
        <v>6</v>
      </c>
      <c r="J45" s="32"/>
      <c r="K45" s="31"/>
      <c r="L45" s="33"/>
      <c r="M45" s="34">
        <f t="shared" si="2"/>
        <v>10</v>
      </c>
      <c r="N45" s="35">
        <f t="shared" si="3"/>
        <v>-0.125</v>
      </c>
      <c r="O45" s="36">
        <v>7</v>
      </c>
      <c r="P45" s="36">
        <v>8</v>
      </c>
      <c r="Q45" s="117">
        <f>SUM((O45-((43/352)*C4))/ABS((43/352)*C4))</f>
        <v>-0.54880058597326498</v>
      </c>
      <c r="R45" s="37">
        <v>43</v>
      </c>
    </row>
    <row r="46" spans="1:18" x14ac:dyDescent="0.25">
      <c r="A46" s="3">
        <v>37</v>
      </c>
      <c r="B46" s="38" t="s">
        <v>62</v>
      </c>
      <c r="C46" s="29" t="s">
        <v>91</v>
      </c>
      <c r="D46" s="30">
        <v>2</v>
      </c>
      <c r="E46" s="31"/>
      <c r="F46" s="32">
        <v>5</v>
      </c>
      <c r="G46" s="31">
        <v>1</v>
      </c>
      <c r="H46" s="32">
        <v>4</v>
      </c>
      <c r="I46" s="31">
        <v>9</v>
      </c>
      <c r="J46" s="32"/>
      <c r="K46" s="31">
        <v>2</v>
      </c>
      <c r="L46" s="33">
        <v>2</v>
      </c>
      <c r="M46" s="34">
        <f t="shared" si="2"/>
        <v>25</v>
      </c>
      <c r="N46" s="35"/>
      <c r="O46" s="36">
        <v>23</v>
      </c>
      <c r="P46" s="36"/>
      <c r="Q46" s="117">
        <f>SUM((O46-((43/352)*C4))/ABS((43/352)*C4))</f>
        <v>0.48251236037355799</v>
      </c>
      <c r="R46" s="37">
        <v>43</v>
      </c>
    </row>
    <row r="47" spans="1:18" x14ac:dyDescent="0.25">
      <c r="A47" s="18">
        <v>38</v>
      </c>
      <c r="B47" s="38" t="s">
        <v>62</v>
      </c>
      <c r="C47" s="29" t="s">
        <v>66</v>
      </c>
      <c r="D47" s="30">
        <v>2</v>
      </c>
      <c r="E47" s="31"/>
      <c r="F47" s="32">
        <v>4</v>
      </c>
      <c r="G47" s="31"/>
      <c r="H47" s="32">
        <v>2</v>
      </c>
      <c r="I47" s="31">
        <v>1</v>
      </c>
      <c r="J47" s="32"/>
      <c r="K47" s="31">
        <v>3</v>
      </c>
      <c r="L47" s="33">
        <v>3</v>
      </c>
      <c r="M47" s="34">
        <f t="shared" si="2"/>
        <v>15</v>
      </c>
      <c r="N47" s="35">
        <f t="shared" ref="N47:N53" si="4">SUM(O47-P47)/ABS(P47)</f>
        <v>-0.15384615384615385</v>
      </c>
      <c r="O47" s="36">
        <v>11</v>
      </c>
      <c r="P47" s="36">
        <v>13</v>
      </c>
      <c r="Q47" s="117">
        <f>SUM((O47-((43/352)*C4))/ABS((43/352)*C4))</f>
        <v>-0.29097234938655919</v>
      </c>
      <c r="R47" s="37">
        <v>43</v>
      </c>
    </row>
    <row r="48" spans="1:18" x14ac:dyDescent="0.25">
      <c r="A48" s="3">
        <v>39</v>
      </c>
      <c r="B48" s="38" t="s">
        <v>62</v>
      </c>
      <c r="C48" s="29" t="s">
        <v>67</v>
      </c>
      <c r="D48" s="40">
        <v>1</v>
      </c>
      <c r="E48" s="41">
        <v>1</v>
      </c>
      <c r="F48" s="42"/>
      <c r="G48" s="41"/>
      <c r="H48" s="42"/>
      <c r="I48" s="41">
        <v>7</v>
      </c>
      <c r="J48" s="42"/>
      <c r="K48" s="41"/>
      <c r="L48" s="43">
        <v>2</v>
      </c>
      <c r="M48" s="34">
        <f t="shared" si="2"/>
        <v>11</v>
      </c>
      <c r="N48" s="35">
        <f t="shared" si="4"/>
        <v>1.3333333333333333</v>
      </c>
      <c r="O48" s="36">
        <v>7</v>
      </c>
      <c r="P48" s="36">
        <v>3</v>
      </c>
      <c r="Q48" s="117">
        <f>SUM((O48-((43/352)*C4))/ABS((43/352)*C4))</f>
        <v>-0.54880058597326498</v>
      </c>
      <c r="R48" s="37">
        <v>43</v>
      </c>
    </row>
    <row r="49" spans="1:18" x14ac:dyDescent="0.25">
      <c r="A49" s="18">
        <v>40</v>
      </c>
      <c r="B49" s="38" t="s">
        <v>62</v>
      </c>
      <c r="C49" s="29" t="s">
        <v>68</v>
      </c>
      <c r="D49" s="40">
        <v>2</v>
      </c>
      <c r="E49" s="41"/>
      <c r="F49" s="42">
        <v>6</v>
      </c>
      <c r="G49" s="41">
        <v>1</v>
      </c>
      <c r="H49" s="42">
        <v>2</v>
      </c>
      <c r="I49" s="41">
        <v>4</v>
      </c>
      <c r="J49" s="42"/>
      <c r="K49" s="41"/>
      <c r="L49" s="43">
        <v>2</v>
      </c>
      <c r="M49" s="34">
        <f t="shared" si="2"/>
        <v>17</v>
      </c>
      <c r="N49" s="35">
        <f t="shared" si="4"/>
        <v>7.1428571428571425E-2</v>
      </c>
      <c r="O49" s="36">
        <v>15</v>
      </c>
      <c r="P49" s="36">
        <v>14</v>
      </c>
      <c r="Q49" s="117">
        <f>SUM((O49-((43/352)*C4))/ABS((43/352)*C4))</f>
        <v>-3.3144112799853478E-2</v>
      </c>
      <c r="R49" s="37">
        <v>43</v>
      </c>
    </row>
    <row r="50" spans="1:18" x14ac:dyDescent="0.25">
      <c r="A50" s="3">
        <v>41</v>
      </c>
      <c r="B50" s="38" t="s">
        <v>62</v>
      </c>
      <c r="C50" s="29" t="s">
        <v>69</v>
      </c>
      <c r="D50" s="40"/>
      <c r="E50" s="41"/>
      <c r="F50" s="42"/>
      <c r="G50" s="41"/>
      <c r="H50" s="42"/>
      <c r="I50" s="41">
        <v>1</v>
      </c>
      <c r="J50" s="42"/>
      <c r="K50" s="41"/>
      <c r="L50" s="43"/>
      <c r="M50" s="34">
        <f t="shared" si="2"/>
        <v>1</v>
      </c>
      <c r="N50" s="35"/>
      <c r="O50" s="36">
        <v>1</v>
      </c>
      <c r="P50" s="36">
        <v>0</v>
      </c>
      <c r="Q50" s="117">
        <f>SUM((O50-((43/352)*C4))/ABS((43/352)*C4))</f>
        <v>-0.93554294085332357</v>
      </c>
      <c r="R50" s="37">
        <v>43</v>
      </c>
    </row>
    <row r="51" spans="1:18" x14ac:dyDescent="0.25">
      <c r="A51" s="18">
        <v>42</v>
      </c>
      <c r="B51" s="38" t="s">
        <v>62</v>
      </c>
      <c r="C51" s="29" t="s">
        <v>70</v>
      </c>
      <c r="D51" s="40">
        <v>2</v>
      </c>
      <c r="E51" s="41"/>
      <c r="F51" s="42">
        <v>9</v>
      </c>
      <c r="G51" s="41"/>
      <c r="H51" s="42">
        <v>2</v>
      </c>
      <c r="I51" s="41">
        <v>1</v>
      </c>
      <c r="J51" s="42"/>
      <c r="K51" s="41">
        <v>3</v>
      </c>
      <c r="L51" s="43" t="s">
        <v>80</v>
      </c>
      <c r="M51" s="34">
        <f t="shared" si="2"/>
        <v>17</v>
      </c>
      <c r="N51" s="35">
        <f t="shared" si="4"/>
        <v>-0.16666666666666666</v>
      </c>
      <c r="O51" s="36">
        <v>10</v>
      </c>
      <c r="P51" s="36">
        <v>12</v>
      </c>
      <c r="Q51" s="117">
        <f>SUM((O51-((43/352)*C4))/ABS((43/352)*C4))</f>
        <v>-0.35542940853323562</v>
      </c>
      <c r="R51" s="37">
        <v>43</v>
      </c>
    </row>
    <row r="52" spans="1:18" x14ac:dyDescent="0.25">
      <c r="A52" s="3">
        <v>43</v>
      </c>
      <c r="B52" s="38" t="s">
        <v>62</v>
      </c>
      <c r="C52" s="29" t="s">
        <v>72</v>
      </c>
      <c r="D52" s="40">
        <v>2</v>
      </c>
      <c r="E52" s="41"/>
      <c r="F52" s="42">
        <v>5</v>
      </c>
      <c r="G52" s="41"/>
      <c r="H52" s="42">
        <v>2</v>
      </c>
      <c r="I52" s="41">
        <v>7</v>
      </c>
      <c r="J52" s="42">
        <v>2</v>
      </c>
      <c r="K52" s="41"/>
      <c r="L52" s="43">
        <v>4</v>
      </c>
      <c r="M52" s="34">
        <f t="shared" si="2"/>
        <v>22</v>
      </c>
      <c r="N52" s="35">
        <f t="shared" si="4"/>
        <v>0.1111111111111111</v>
      </c>
      <c r="O52" s="36">
        <v>20</v>
      </c>
      <c r="P52" s="36">
        <v>18</v>
      </c>
      <c r="Q52" s="117">
        <f>SUM((O52-((43/352)*C4))/ABS((43/352)*C4))</f>
        <v>0.2891411829335287</v>
      </c>
      <c r="R52" s="37">
        <v>43</v>
      </c>
    </row>
    <row r="53" spans="1:18" ht="15.75" thickBot="1" x14ac:dyDescent="0.3">
      <c r="A53" s="3"/>
      <c r="B53" s="38"/>
      <c r="C53" s="29" t="s">
        <v>73</v>
      </c>
      <c r="D53" s="44">
        <f t="shared" ref="D53:L53" si="5">SUM(D10:D52)</f>
        <v>67</v>
      </c>
      <c r="E53" s="45">
        <f t="shared" si="5"/>
        <v>7</v>
      </c>
      <c r="F53" s="11">
        <f t="shared" si="5"/>
        <v>136</v>
      </c>
      <c r="G53" s="12">
        <f t="shared" si="5"/>
        <v>9</v>
      </c>
      <c r="H53" s="11">
        <f t="shared" si="5"/>
        <v>90</v>
      </c>
      <c r="I53" s="12">
        <f t="shared" si="5"/>
        <v>154</v>
      </c>
      <c r="J53" s="11">
        <f t="shared" si="5"/>
        <v>25</v>
      </c>
      <c r="K53" s="12">
        <f t="shared" si="5"/>
        <v>48</v>
      </c>
      <c r="L53" s="46">
        <f t="shared" si="5"/>
        <v>69</v>
      </c>
      <c r="M53" s="47">
        <f t="shared" ref="M53" si="6">SUM(D53:L53)</f>
        <v>605</v>
      </c>
      <c r="N53" s="48">
        <f t="shared" si="4"/>
        <v>0.10256410256410256</v>
      </c>
      <c r="O53" s="49">
        <f>SUM(O10:O52)</f>
        <v>430</v>
      </c>
      <c r="P53" s="49">
        <f>SUM(P10:P52)</f>
        <v>390</v>
      </c>
      <c r="Q53" s="48">
        <f>SUM((O53-((1849/352)*C4))/ABS((1849/352)*C4))</f>
        <v>-0.35542940853323574</v>
      </c>
      <c r="R53" s="50">
        <f>SUM(R10:R52)</f>
        <v>1849</v>
      </c>
    </row>
    <row r="54" spans="1:18" ht="16.5" thickTop="1" thickBot="1" x14ac:dyDescent="0.3">
      <c r="A54" s="3"/>
      <c r="B54" s="38"/>
      <c r="C54" s="51" t="s">
        <v>74</v>
      </c>
      <c r="D54" s="110">
        <f>SUM((D55-D56)/ABS(D56))</f>
        <v>0.13953488372093023</v>
      </c>
      <c r="E54" s="111">
        <f>SUM((E55-E56)/ABS(E56))</f>
        <v>-0.54545454545454541</v>
      </c>
      <c r="F54" s="111">
        <f t="shared" ref="F54:M54" si="7">SUM((F55-F56)/ABS(F56))</f>
        <v>0.13846153846153847</v>
      </c>
      <c r="G54" s="111">
        <f t="shared" si="7"/>
        <v>-0.52941176470588236</v>
      </c>
      <c r="H54" s="111">
        <f t="shared" si="7"/>
        <v>0.42105263157894735</v>
      </c>
      <c r="I54" s="111">
        <f t="shared" si="7"/>
        <v>0.1111111111111111</v>
      </c>
      <c r="J54" s="111">
        <f t="shared" si="7"/>
        <v>-5.8823529411764705E-2</v>
      </c>
      <c r="K54" s="111">
        <f t="shared" si="7"/>
        <v>0.57894736842105265</v>
      </c>
      <c r="L54" s="111">
        <f t="shared" si="7"/>
        <v>-2.2222222222222223E-2</v>
      </c>
      <c r="M54" s="112">
        <f t="shared" si="7"/>
        <v>0.10256410256410256</v>
      </c>
      <c r="N54" s="55"/>
      <c r="O54" s="56"/>
      <c r="P54" s="57"/>
      <c r="Q54" s="118"/>
      <c r="R54" s="58"/>
    </row>
    <row r="55" spans="1:18" ht="15.75" thickTop="1" x14ac:dyDescent="0.25">
      <c r="A55" s="3"/>
      <c r="B55" s="38"/>
      <c r="C55" s="51" t="s">
        <v>81</v>
      </c>
      <c r="D55" s="59">
        <v>49</v>
      </c>
      <c r="E55" s="60">
        <v>5</v>
      </c>
      <c r="F55" s="60">
        <v>74</v>
      </c>
      <c r="G55" s="60">
        <v>8</v>
      </c>
      <c r="H55" s="60">
        <v>54</v>
      </c>
      <c r="I55" s="60">
        <v>150</v>
      </c>
      <c r="J55" s="60">
        <v>16</v>
      </c>
      <c r="K55" s="60">
        <v>30</v>
      </c>
      <c r="L55" s="60">
        <v>44</v>
      </c>
      <c r="M55" s="61">
        <f>SUM(D55:L55)</f>
        <v>430</v>
      </c>
      <c r="N55" s="62"/>
      <c r="O55" s="63"/>
      <c r="P55" s="64"/>
      <c r="Q55" s="119"/>
      <c r="R55" s="20"/>
    </row>
    <row r="56" spans="1:18" ht="15.75" thickBot="1" x14ac:dyDescent="0.3">
      <c r="A56" s="3"/>
      <c r="B56" s="38"/>
      <c r="C56" s="51" t="s">
        <v>75</v>
      </c>
      <c r="D56" s="65">
        <v>43</v>
      </c>
      <c r="E56" s="16">
        <v>11</v>
      </c>
      <c r="F56" s="16">
        <v>65</v>
      </c>
      <c r="G56" s="16">
        <v>17</v>
      </c>
      <c r="H56" s="16">
        <v>38</v>
      </c>
      <c r="I56" s="16">
        <v>135</v>
      </c>
      <c r="J56" s="16">
        <v>17</v>
      </c>
      <c r="K56" s="16">
        <v>19</v>
      </c>
      <c r="L56" s="16">
        <v>45</v>
      </c>
      <c r="M56" s="66">
        <f>SUM(D56:L56)</f>
        <v>390</v>
      </c>
      <c r="N56" s="67"/>
      <c r="O56" s="68"/>
      <c r="P56" s="9"/>
      <c r="Q56" s="113"/>
      <c r="R56" s="69"/>
    </row>
    <row r="57" spans="1:18" s="107" customFormat="1" ht="16.5" thickTop="1" thickBot="1" x14ac:dyDescent="0.3">
      <c r="A57" s="96"/>
      <c r="B57" s="97"/>
      <c r="C57" s="98" t="s">
        <v>126</v>
      </c>
      <c r="D57" s="99">
        <f>SUM((D55-((D58/352)*C4))/ABS((D58/352)*C4))</f>
        <v>-0.36832082036257102</v>
      </c>
      <c r="E57" s="100">
        <f>SUM(E55-((E58/352)*C4))/ABS((E58/352)*C4)</f>
        <v>-0.67771470426661784</v>
      </c>
      <c r="F57" s="101">
        <f>SUM(F55-((F58/352)*C4))/ABS((D58/352)*C4)</f>
        <v>-4.6035524629188876E-2</v>
      </c>
      <c r="G57" s="101">
        <f>SUM(G55-((G58/352)*C4))/ABS((G58/352)*C4)</f>
        <v>-0.74217176341329427</v>
      </c>
      <c r="H57" s="101">
        <f>SUM(H55-((H58/352)*C4))/ABS((H58/352)*C4)</f>
        <v>-0.30386376121589459</v>
      </c>
      <c r="I57" s="101">
        <f>SUM(I55-((I58/352)*C4))/ABS((I58/352)*C4)</f>
        <v>-0.30938865199989535</v>
      </c>
      <c r="J57" s="101">
        <f>SUM(J55-((J58/352)*C4))/ABS((D58/352)*C4)</f>
        <v>-0.19373741073063538</v>
      </c>
      <c r="K57" s="101">
        <f>SUM(K55-((K58/352)*C4))/ABS((D58/352)*C4)</f>
        <v>-0.21325764511994133</v>
      </c>
      <c r="L57" s="100">
        <f>SUM(L55-((L58/352)*C4))/ABS((L58/352)*C4)</f>
        <v>-0.5273148995910395</v>
      </c>
      <c r="M57" s="102">
        <f>SUM(M55-((M58/352)*C4))/ABS((M58/352)*C4)</f>
        <v>-0.35542940853323574</v>
      </c>
      <c r="N57" s="103"/>
      <c r="O57" s="104"/>
      <c r="P57" s="105"/>
      <c r="Q57" s="113"/>
      <c r="R57" s="106"/>
    </row>
    <row r="58" spans="1:18" s="83" customFormat="1" ht="16.5" thickTop="1" thickBot="1" x14ac:dyDescent="0.3">
      <c r="A58" s="70"/>
      <c r="B58" s="71"/>
      <c r="C58" s="72" t="s">
        <v>76</v>
      </c>
      <c r="D58" s="73">
        <v>215</v>
      </c>
      <c r="E58" s="74">
        <v>43</v>
      </c>
      <c r="F58" s="75">
        <v>215</v>
      </c>
      <c r="G58" s="76">
        <v>86</v>
      </c>
      <c r="H58" s="75">
        <v>215</v>
      </c>
      <c r="I58" s="76">
        <v>602</v>
      </c>
      <c r="J58" s="75">
        <v>86</v>
      </c>
      <c r="K58" s="76">
        <v>129</v>
      </c>
      <c r="L58" s="77">
        <v>258</v>
      </c>
      <c r="M58" s="78">
        <f t="shared" ref="M58:M77" si="8">SUM(D58:L58)</f>
        <v>1849</v>
      </c>
      <c r="N58" s="79"/>
      <c r="O58" s="80"/>
      <c r="P58" s="81"/>
      <c r="Q58" s="120"/>
      <c r="R58" s="82"/>
    </row>
    <row r="59" spans="1:18" ht="15.75" thickTop="1" x14ac:dyDescent="0.25">
      <c r="A59" s="3"/>
      <c r="B59" s="38"/>
      <c r="C59" s="29" t="s">
        <v>130</v>
      </c>
      <c r="D59" s="84">
        <v>65</v>
      </c>
      <c r="E59" s="85">
        <v>6</v>
      </c>
      <c r="F59" s="86">
        <v>140</v>
      </c>
      <c r="G59" s="87">
        <v>9</v>
      </c>
      <c r="H59" s="86">
        <v>86</v>
      </c>
      <c r="I59" s="87">
        <v>145</v>
      </c>
      <c r="J59" s="86">
        <v>22</v>
      </c>
      <c r="K59" s="87">
        <v>43</v>
      </c>
      <c r="L59" s="88">
        <v>71</v>
      </c>
      <c r="M59" s="64">
        <f t="shared" ref="M59" si="9">SUM(D59:L59)</f>
        <v>587</v>
      </c>
      <c r="N59" s="89"/>
      <c r="O59" s="89"/>
      <c r="P59" s="6"/>
      <c r="Q59" s="121"/>
      <c r="R59" s="29"/>
    </row>
    <row r="60" spans="1:18" x14ac:dyDescent="0.25">
      <c r="A60" s="3"/>
      <c r="B60" s="38"/>
      <c r="C60" s="29" t="s">
        <v>125</v>
      </c>
      <c r="D60" s="84">
        <v>62</v>
      </c>
      <c r="E60" s="85">
        <v>6</v>
      </c>
      <c r="F60" s="86">
        <v>129</v>
      </c>
      <c r="G60" s="87">
        <v>9</v>
      </c>
      <c r="H60" s="86">
        <v>66</v>
      </c>
      <c r="I60" s="87">
        <v>134</v>
      </c>
      <c r="J60" s="86">
        <v>18</v>
      </c>
      <c r="K60" s="87">
        <v>38</v>
      </c>
      <c r="L60" s="88">
        <v>60</v>
      </c>
      <c r="M60" s="64">
        <f t="shared" ref="M60" si="10">SUM(D60:L60)</f>
        <v>522</v>
      </c>
      <c r="N60" s="89"/>
      <c r="O60" s="89"/>
      <c r="P60" s="6"/>
      <c r="Q60" s="121"/>
      <c r="R60" s="29"/>
    </row>
    <row r="61" spans="1:18" hidden="1" x14ac:dyDescent="0.25">
      <c r="A61" s="3"/>
      <c r="B61" s="38"/>
      <c r="C61" s="29" t="s">
        <v>123</v>
      </c>
      <c r="D61" s="84">
        <v>61</v>
      </c>
      <c r="E61" s="85">
        <v>6</v>
      </c>
      <c r="F61" s="86">
        <v>123</v>
      </c>
      <c r="G61" s="87">
        <v>9</v>
      </c>
      <c r="H61" s="86">
        <v>64</v>
      </c>
      <c r="I61" s="87">
        <v>131</v>
      </c>
      <c r="J61" s="86">
        <v>18</v>
      </c>
      <c r="K61" s="87">
        <v>38</v>
      </c>
      <c r="L61" s="88">
        <v>60</v>
      </c>
      <c r="M61" s="64">
        <f t="shared" si="8"/>
        <v>510</v>
      </c>
      <c r="N61" s="89"/>
      <c r="O61" s="89"/>
      <c r="P61" s="6"/>
      <c r="Q61" s="121"/>
      <c r="R61" s="29"/>
    </row>
    <row r="62" spans="1:18" hidden="1" x14ac:dyDescent="0.25">
      <c r="A62" s="3"/>
      <c r="B62" s="38"/>
      <c r="C62" s="29" t="s">
        <v>119</v>
      </c>
      <c r="D62" s="84">
        <v>59</v>
      </c>
      <c r="E62" s="85">
        <v>5</v>
      </c>
      <c r="F62" s="86">
        <v>111</v>
      </c>
      <c r="G62" s="87">
        <v>8</v>
      </c>
      <c r="H62" s="86">
        <v>57</v>
      </c>
      <c r="I62" s="87">
        <v>123</v>
      </c>
      <c r="J62" s="86">
        <v>18</v>
      </c>
      <c r="K62" s="87">
        <v>36</v>
      </c>
      <c r="L62" s="88">
        <v>64</v>
      </c>
      <c r="M62" s="64">
        <f t="shared" si="8"/>
        <v>481</v>
      </c>
      <c r="N62" s="89"/>
      <c r="O62" s="89"/>
      <c r="P62" s="6"/>
      <c r="Q62" s="121"/>
      <c r="R62" s="29"/>
    </row>
    <row r="63" spans="1:18" x14ac:dyDescent="0.25">
      <c r="A63" s="3"/>
      <c r="B63" s="38"/>
      <c r="C63" s="29" t="s">
        <v>117</v>
      </c>
      <c r="D63" s="84">
        <v>57</v>
      </c>
      <c r="E63" s="85">
        <v>4</v>
      </c>
      <c r="F63" s="86">
        <v>110</v>
      </c>
      <c r="G63" s="87">
        <v>8</v>
      </c>
      <c r="H63" s="86">
        <v>55</v>
      </c>
      <c r="I63" s="87">
        <v>112</v>
      </c>
      <c r="J63" s="86">
        <v>16</v>
      </c>
      <c r="K63" s="87">
        <v>35</v>
      </c>
      <c r="L63" s="88">
        <v>46</v>
      </c>
      <c r="M63" s="64">
        <f t="shared" si="8"/>
        <v>443</v>
      </c>
      <c r="N63" s="89"/>
      <c r="O63" s="89"/>
      <c r="P63" s="6"/>
      <c r="Q63" s="121"/>
      <c r="R63" s="29"/>
    </row>
    <row r="64" spans="1:18" x14ac:dyDescent="0.25">
      <c r="A64" s="3"/>
      <c r="B64" s="38"/>
      <c r="C64" s="29" t="s">
        <v>106</v>
      </c>
      <c r="D64" s="84">
        <v>56</v>
      </c>
      <c r="E64" s="85">
        <v>4</v>
      </c>
      <c r="F64" s="86">
        <v>110</v>
      </c>
      <c r="G64" s="87">
        <v>8</v>
      </c>
      <c r="H64" s="86">
        <v>54</v>
      </c>
      <c r="I64" s="87">
        <v>108</v>
      </c>
      <c r="J64" s="86">
        <v>16</v>
      </c>
      <c r="K64" s="87">
        <v>37</v>
      </c>
      <c r="L64" s="88">
        <v>47</v>
      </c>
      <c r="M64" s="64">
        <f t="shared" si="8"/>
        <v>440</v>
      </c>
      <c r="N64" s="89"/>
      <c r="O64" s="89"/>
      <c r="P64" s="6"/>
      <c r="Q64" s="121"/>
      <c r="R64" s="29"/>
    </row>
    <row r="65" spans="1:18" hidden="1" x14ac:dyDescent="0.25">
      <c r="A65" s="3"/>
      <c r="B65" s="38"/>
      <c r="C65" s="29" t="s">
        <v>107</v>
      </c>
      <c r="D65" s="84">
        <v>50</v>
      </c>
      <c r="E65" s="85">
        <v>4</v>
      </c>
      <c r="F65" s="86">
        <v>108</v>
      </c>
      <c r="G65" s="87">
        <v>8</v>
      </c>
      <c r="H65" s="86">
        <v>55</v>
      </c>
      <c r="I65" s="87">
        <v>97</v>
      </c>
      <c r="J65" s="86">
        <v>17</v>
      </c>
      <c r="K65" s="87">
        <v>37</v>
      </c>
      <c r="L65" s="88">
        <v>40</v>
      </c>
      <c r="M65" s="64">
        <f t="shared" si="8"/>
        <v>416</v>
      </c>
      <c r="N65" s="89"/>
      <c r="O65" s="89"/>
      <c r="P65" s="6"/>
      <c r="Q65" s="121"/>
      <c r="R65" s="29"/>
    </row>
    <row r="66" spans="1:18" hidden="1" x14ac:dyDescent="0.25">
      <c r="A66" s="3"/>
      <c r="B66" s="38"/>
      <c r="C66" s="29" t="s">
        <v>108</v>
      </c>
      <c r="D66" s="84">
        <v>43</v>
      </c>
      <c r="E66" s="85">
        <v>4</v>
      </c>
      <c r="F66" s="86">
        <v>108</v>
      </c>
      <c r="G66" s="87">
        <v>6</v>
      </c>
      <c r="H66" s="86">
        <v>48</v>
      </c>
      <c r="I66" s="87">
        <v>80</v>
      </c>
      <c r="J66" s="86">
        <v>17</v>
      </c>
      <c r="K66" s="87">
        <v>31</v>
      </c>
      <c r="L66" s="88">
        <v>32</v>
      </c>
      <c r="M66" s="64">
        <f t="shared" si="8"/>
        <v>369</v>
      </c>
      <c r="N66" s="89"/>
      <c r="O66" s="89"/>
      <c r="P66" s="6"/>
      <c r="Q66" s="121"/>
      <c r="R66" s="29"/>
    </row>
    <row r="67" spans="1:18" x14ac:dyDescent="0.25">
      <c r="A67" s="3"/>
      <c r="B67" s="38"/>
      <c r="C67" s="29" t="s">
        <v>109</v>
      </c>
      <c r="D67" s="84">
        <v>34</v>
      </c>
      <c r="E67" s="85">
        <v>4</v>
      </c>
      <c r="F67" s="86">
        <v>109</v>
      </c>
      <c r="G67" s="87">
        <v>8</v>
      </c>
      <c r="H67" s="86">
        <v>48</v>
      </c>
      <c r="I67" s="87">
        <v>69</v>
      </c>
      <c r="J67" s="86">
        <v>17</v>
      </c>
      <c r="K67" s="87">
        <v>28</v>
      </c>
      <c r="L67" s="88">
        <v>25</v>
      </c>
      <c r="M67" s="64">
        <f t="shared" si="8"/>
        <v>342</v>
      </c>
      <c r="N67" s="89"/>
      <c r="O67" s="89"/>
      <c r="P67" s="6"/>
      <c r="Q67" s="121"/>
      <c r="R67" s="29"/>
    </row>
    <row r="68" spans="1:18" x14ac:dyDescent="0.25">
      <c r="A68" s="3"/>
      <c r="B68" s="38"/>
      <c r="C68" s="29" t="s">
        <v>110</v>
      </c>
      <c r="D68" s="84">
        <v>31</v>
      </c>
      <c r="E68" s="85">
        <v>4</v>
      </c>
      <c r="F68" s="86">
        <v>108</v>
      </c>
      <c r="G68" s="87">
        <v>4</v>
      </c>
      <c r="H68" s="86">
        <v>48</v>
      </c>
      <c r="I68" s="87">
        <v>63</v>
      </c>
      <c r="J68" s="86">
        <v>15</v>
      </c>
      <c r="K68" s="87">
        <v>27</v>
      </c>
      <c r="L68" s="88">
        <v>23</v>
      </c>
      <c r="M68" s="64">
        <f t="shared" si="8"/>
        <v>323</v>
      </c>
      <c r="N68" s="89"/>
      <c r="O68" s="89"/>
      <c r="P68" s="6"/>
      <c r="Q68" s="121"/>
      <c r="R68" s="29"/>
    </row>
    <row r="69" spans="1:18" x14ac:dyDescent="0.25">
      <c r="A69" s="3"/>
      <c r="B69" s="38"/>
      <c r="C69" s="29" t="s">
        <v>111</v>
      </c>
      <c r="D69" s="84">
        <v>28</v>
      </c>
      <c r="E69" s="85">
        <v>4</v>
      </c>
      <c r="F69" s="86">
        <v>91</v>
      </c>
      <c r="G69" s="87">
        <v>3</v>
      </c>
      <c r="H69" s="86">
        <v>51</v>
      </c>
      <c r="I69" s="87">
        <v>55</v>
      </c>
      <c r="J69" s="86">
        <v>14</v>
      </c>
      <c r="K69" s="87">
        <v>27</v>
      </c>
      <c r="L69" s="88">
        <v>22</v>
      </c>
      <c r="M69" s="64">
        <f t="shared" si="8"/>
        <v>295</v>
      </c>
      <c r="N69" s="89"/>
      <c r="O69" s="89"/>
      <c r="P69" s="6"/>
      <c r="Q69" s="121"/>
      <c r="R69" s="29"/>
    </row>
    <row r="70" spans="1:18" x14ac:dyDescent="0.25">
      <c r="A70" s="3"/>
      <c r="B70" s="38"/>
      <c r="C70" s="29" t="s">
        <v>112</v>
      </c>
      <c r="D70" s="84">
        <v>26</v>
      </c>
      <c r="E70" s="85">
        <v>4</v>
      </c>
      <c r="F70" s="86">
        <v>89</v>
      </c>
      <c r="G70" s="87">
        <v>4</v>
      </c>
      <c r="H70" s="86">
        <v>51</v>
      </c>
      <c r="I70" s="87">
        <v>51</v>
      </c>
      <c r="J70" s="86">
        <v>12</v>
      </c>
      <c r="K70" s="87">
        <v>26</v>
      </c>
      <c r="L70" s="88">
        <v>20</v>
      </c>
      <c r="M70" s="64">
        <f t="shared" si="8"/>
        <v>283</v>
      </c>
      <c r="N70" s="89"/>
      <c r="O70" s="89"/>
      <c r="P70" s="6"/>
      <c r="Q70" s="121"/>
      <c r="R70" s="29"/>
    </row>
    <row r="71" spans="1:18" x14ac:dyDescent="0.25">
      <c r="A71" s="3"/>
      <c r="B71" s="38"/>
      <c r="C71" s="29" t="s">
        <v>114</v>
      </c>
      <c r="D71" s="84">
        <v>25</v>
      </c>
      <c r="E71" s="85">
        <v>3</v>
      </c>
      <c r="F71" s="86">
        <v>78</v>
      </c>
      <c r="G71" s="87">
        <v>3</v>
      </c>
      <c r="H71" s="86">
        <v>44</v>
      </c>
      <c r="I71" s="87">
        <v>41</v>
      </c>
      <c r="J71" s="86">
        <v>12</v>
      </c>
      <c r="K71" s="87">
        <v>22</v>
      </c>
      <c r="L71" s="88">
        <v>16</v>
      </c>
      <c r="M71" s="64">
        <f t="shared" si="8"/>
        <v>244</v>
      </c>
      <c r="N71" s="89"/>
      <c r="O71" s="89"/>
      <c r="P71" s="6"/>
      <c r="Q71" s="121"/>
      <c r="R71" s="29"/>
    </row>
    <row r="72" spans="1:18" x14ac:dyDescent="0.25">
      <c r="A72" s="3"/>
      <c r="B72" s="38"/>
      <c r="C72" s="29" t="s">
        <v>113</v>
      </c>
      <c r="D72" s="84">
        <v>21</v>
      </c>
      <c r="E72" s="85">
        <v>3</v>
      </c>
      <c r="F72" s="86">
        <v>66</v>
      </c>
      <c r="G72" s="87">
        <v>3</v>
      </c>
      <c r="H72" s="86">
        <v>43</v>
      </c>
      <c r="I72" s="87">
        <v>31</v>
      </c>
      <c r="J72" s="86">
        <v>11</v>
      </c>
      <c r="K72" s="87">
        <v>22</v>
      </c>
      <c r="L72" s="88">
        <v>16</v>
      </c>
      <c r="M72" s="64">
        <f t="shared" si="8"/>
        <v>216</v>
      </c>
      <c r="N72" s="89"/>
      <c r="O72" s="89"/>
      <c r="P72" s="6"/>
      <c r="Q72" s="121"/>
      <c r="R72" s="29"/>
    </row>
    <row r="73" spans="1:18" x14ac:dyDescent="0.25">
      <c r="A73" s="3"/>
      <c r="B73" s="38"/>
      <c r="C73" s="29" t="s">
        <v>116</v>
      </c>
      <c r="D73" s="84">
        <v>16</v>
      </c>
      <c r="E73" s="85">
        <v>3</v>
      </c>
      <c r="F73" s="86">
        <v>49</v>
      </c>
      <c r="G73" s="87">
        <v>3</v>
      </c>
      <c r="H73" s="86">
        <v>25</v>
      </c>
      <c r="I73" s="87">
        <v>22</v>
      </c>
      <c r="J73" s="86">
        <v>11</v>
      </c>
      <c r="K73" s="87">
        <v>20</v>
      </c>
      <c r="L73" s="88">
        <v>12</v>
      </c>
      <c r="M73" s="64">
        <f t="shared" si="8"/>
        <v>161</v>
      </c>
      <c r="N73" s="89"/>
      <c r="O73" s="89"/>
      <c r="P73" s="6"/>
      <c r="Q73" s="121"/>
      <c r="R73" s="29"/>
    </row>
    <row r="74" spans="1:18" x14ac:dyDescent="0.25">
      <c r="A74" s="3"/>
      <c r="B74" s="38"/>
      <c r="C74" s="29" t="s">
        <v>115</v>
      </c>
      <c r="D74" s="84">
        <v>11</v>
      </c>
      <c r="E74" s="85">
        <v>3</v>
      </c>
      <c r="F74" s="86">
        <v>37</v>
      </c>
      <c r="G74" s="87">
        <v>3</v>
      </c>
      <c r="H74" s="86">
        <v>14</v>
      </c>
      <c r="I74" s="87">
        <v>10</v>
      </c>
      <c r="J74" s="86">
        <v>9</v>
      </c>
      <c r="K74" s="87">
        <v>10</v>
      </c>
      <c r="L74" s="88">
        <v>6</v>
      </c>
      <c r="M74" s="64">
        <f t="shared" si="8"/>
        <v>103</v>
      </c>
      <c r="N74" s="89"/>
      <c r="O74" s="89"/>
      <c r="P74" s="6"/>
      <c r="Q74" s="121"/>
      <c r="R74" s="29"/>
    </row>
    <row r="75" spans="1:18" x14ac:dyDescent="0.25">
      <c r="A75" s="3"/>
      <c r="B75" s="38"/>
      <c r="C75" s="29"/>
      <c r="D75" s="84"/>
      <c r="E75" s="85"/>
      <c r="F75" s="86"/>
      <c r="G75" s="87"/>
      <c r="H75" s="86"/>
      <c r="I75" s="87"/>
      <c r="J75" s="86"/>
      <c r="K75" s="87"/>
      <c r="L75" s="88"/>
      <c r="M75" s="64"/>
      <c r="N75" s="89"/>
      <c r="O75" s="89"/>
      <c r="P75" s="6"/>
      <c r="Q75" s="121"/>
      <c r="R75" s="29"/>
    </row>
    <row r="76" spans="1:18" hidden="1" x14ac:dyDescent="0.25">
      <c r="A76" s="3"/>
      <c r="B76" s="38"/>
      <c r="C76" s="29" t="s">
        <v>77</v>
      </c>
      <c r="D76" s="84">
        <v>121</v>
      </c>
      <c r="E76" s="85">
        <v>19</v>
      </c>
      <c r="F76" s="86">
        <v>197</v>
      </c>
      <c r="G76" s="87">
        <v>53</v>
      </c>
      <c r="H76" s="86">
        <v>126</v>
      </c>
      <c r="I76" s="87">
        <v>326</v>
      </c>
      <c r="J76" s="86">
        <v>42</v>
      </c>
      <c r="K76" s="87">
        <v>62</v>
      </c>
      <c r="L76" s="88">
        <v>132</v>
      </c>
      <c r="M76" s="64">
        <f t="shared" si="8"/>
        <v>1078</v>
      </c>
      <c r="N76" s="89"/>
      <c r="O76" s="89"/>
      <c r="P76" s="6"/>
      <c r="Q76" s="121"/>
      <c r="R76" s="29"/>
    </row>
    <row r="77" spans="1:18" hidden="1" x14ac:dyDescent="0.25">
      <c r="A77" s="3"/>
      <c r="B77" s="38"/>
      <c r="C77" s="29" t="s">
        <v>78</v>
      </c>
      <c r="D77" s="84">
        <v>121</v>
      </c>
      <c r="E77" s="85">
        <v>19</v>
      </c>
      <c r="F77" s="86">
        <v>197</v>
      </c>
      <c r="G77" s="87">
        <v>54</v>
      </c>
      <c r="H77" s="86">
        <v>128</v>
      </c>
      <c r="I77" s="87">
        <v>321</v>
      </c>
      <c r="J77" s="86">
        <v>43</v>
      </c>
      <c r="K77" s="87">
        <v>65</v>
      </c>
      <c r="L77" s="88">
        <v>130</v>
      </c>
      <c r="M77" s="64">
        <f t="shared" si="8"/>
        <v>1078</v>
      </c>
      <c r="N77" s="89"/>
      <c r="O77" s="89"/>
      <c r="P77" s="6"/>
      <c r="Q77" s="121"/>
      <c r="R77" s="29"/>
    </row>
    <row r="78" spans="1:18" x14ac:dyDescent="0.25">
      <c r="B78" s="90" t="s">
        <v>79</v>
      </c>
    </row>
    <row r="80" spans="1:18" x14ac:dyDescent="0.25">
      <c r="G80" t="s">
        <v>80</v>
      </c>
    </row>
  </sheetData>
  <mergeCells count="1">
    <mergeCell ref="B2:C2"/>
  </mergeCells>
  <pageMargins left="0.25" right="0.25" top="0.75" bottom="0.75" header="0.3" footer="0.3"/>
  <pageSetup scale="47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9"/>
  <sheetViews>
    <sheetView workbookViewId="0">
      <pane xSplit="3" ySplit="9" topLeftCell="D10" activePane="bottomRight" state="frozen"/>
      <selection pane="topRight" activeCell="D1" sqref="D1"/>
      <selection pane="bottomLeft" activeCell="A8" sqref="A8"/>
      <selection pane="bottomRight" activeCell="C21" sqref="C21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6" width="12.7109375" customWidth="1"/>
    <col min="17" max="17" width="12.7109375" style="107" customWidth="1"/>
    <col min="18" max="18" width="12.7109375" customWidth="1"/>
  </cols>
  <sheetData>
    <row r="1" spans="1:18" x14ac:dyDescent="0.25">
      <c r="A1" s="94"/>
      <c r="B1" s="1" t="s">
        <v>0</v>
      </c>
    </row>
    <row r="2" spans="1:18" ht="31.5" customHeight="1" x14ac:dyDescent="0.25">
      <c r="B2" s="149" t="s">
        <v>127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14"/>
    </row>
    <row r="3" spans="1:18" x14ac:dyDescent="0.25">
      <c r="B3" s="91" t="s">
        <v>128</v>
      </c>
      <c r="C3" s="122">
        <v>42124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14"/>
    </row>
    <row r="4" spans="1:18" hidden="1" x14ac:dyDescent="0.25">
      <c r="B4" s="91"/>
      <c r="C4" s="95">
        <f>C3-DATE(YEAR(C3),1,0)</f>
        <v>120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14"/>
    </row>
    <row r="5" spans="1:18" x14ac:dyDescent="0.25">
      <c r="B5" s="91"/>
      <c r="C5" s="9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14"/>
    </row>
    <row r="6" spans="1:18" x14ac:dyDescent="0.25">
      <c r="B6" s="91"/>
      <c r="C6" s="9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114"/>
    </row>
    <row r="7" spans="1:18" x14ac:dyDescent="0.25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14"/>
    </row>
    <row r="8" spans="1:18" x14ac:dyDescent="0.25">
      <c r="A8" s="3"/>
      <c r="B8" s="3"/>
      <c r="C8" s="3" t="s">
        <v>1</v>
      </c>
      <c r="D8" s="4" t="s">
        <v>2</v>
      </c>
      <c r="E8" s="5" t="s">
        <v>3</v>
      </c>
      <c r="F8" s="4" t="s">
        <v>2</v>
      </c>
      <c r="G8" s="5" t="s">
        <v>4</v>
      </c>
      <c r="H8" s="4" t="s">
        <v>2</v>
      </c>
      <c r="I8" s="5" t="s">
        <v>5</v>
      </c>
      <c r="J8" s="4" t="s">
        <v>4</v>
      </c>
      <c r="K8" s="5" t="s">
        <v>6</v>
      </c>
      <c r="L8" s="4" t="s">
        <v>7</v>
      </c>
      <c r="M8" s="6" t="s">
        <v>8</v>
      </c>
      <c r="N8" s="7"/>
      <c r="O8" s="8">
        <v>2015</v>
      </c>
      <c r="P8" s="8">
        <v>2014</v>
      </c>
      <c r="Q8" s="115"/>
      <c r="R8" s="9" t="s">
        <v>9</v>
      </c>
    </row>
    <row r="9" spans="1:18" ht="30.75" customHeight="1" thickBot="1" x14ac:dyDescent="0.3">
      <c r="A9" s="10"/>
      <c r="B9" s="10" t="s">
        <v>10</v>
      </c>
      <c r="C9" s="10" t="s">
        <v>11</v>
      </c>
      <c r="D9" s="11" t="s">
        <v>12</v>
      </c>
      <c r="E9" s="12" t="s">
        <v>13</v>
      </c>
      <c r="F9" s="11" t="s">
        <v>14</v>
      </c>
      <c r="G9" s="13" t="s">
        <v>15</v>
      </c>
      <c r="H9" s="11" t="s">
        <v>16</v>
      </c>
      <c r="I9" s="12" t="s">
        <v>17</v>
      </c>
      <c r="J9" s="11" t="s">
        <v>18</v>
      </c>
      <c r="K9" s="12" t="s">
        <v>19</v>
      </c>
      <c r="L9" s="11" t="s">
        <v>20</v>
      </c>
      <c r="M9" s="14" t="s">
        <v>21</v>
      </c>
      <c r="N9" s="15" t="s">
        <v>22</v>
      </c>
      <c r="O9" s="16" t="s">
        <v>23</v>
      </c>
      <c r="P9" s="16" t="s">
        <v>23</v>
      </c>
      <c r="Q9" s="116" t="s">
        <v>126</v>
      </c>
      <c r="R9" s="17" t="s">
        <v>24</v>
      </c>
    </row>
    <row r="10" spans="1:18" ht="15.75" thickTop="1" x14ac:dyDescent="0.25">
      <c r="A10" s="3">
        <v>1</v>
      </c>
      <c r="B10" s="19" t="s">
        <v>25</v>
      </c>
      <c r="C10" s="29" t="s">
        <v>27</v>
      </c>
      <c r="D10" s="30">
        <v>1</v>
      </c>
      <c r="E10" s="31"/>
      <c r="F10" s="32">
        <v>4</v>
      </c>
      <c r="G10" s="31">
        <v>2</v>
      </c>
      <c r="H10" s="32">
        <v>4</v>
      </c>
      <c r="I10" s="31">
        <v>3</v>
      </c>
      <c r="J10" s="32"/>
      <c r="K10" s="31">
        <v>4</v>
      </c>
      <c r="L10" s="33">
        <v>4</v>
      </c>
      <c r="M10" s="34">
        <f t="shared" ref="M10:M22" si="0">SUM(D10:L10)</f>
        <v>22</v>
      </c>
      <c r="N10" s="26">
        <f t="shared" ref="N10:N19" si="1">SUM(O10-P10)/ABS(P10)</f>
        <v>-9.5238095238095233E-2</v>
      </c>
      <c r="O10" s="36">
        <v>19</v>
      </c>
      <c r="P10" s="36">
        <v>21</v>
      </c>
      <c r="Q10" s="117">
        <f>SUM(O10-((43/352)*C4))/ABS((43/352)*C4)</f>
        <v>0.29612403100775186</v>
      </c>
      <c r="R10" s="37">
        <v>43</v>
      </c>
    </row>
    <row r="11" spans="1:18" x14ac:dyDescent="0.25">
      <c r="A11" s="18">
        <v>2</v>
      </c>
      <c r="B11" s="38" t="s">
        <v>25</v>
      </c>
      <c r="C11" s="29" t="s">
        <v>28</v>
      </c>
      <c r="D11" s="30">
        <v>1</v>
      </c>
      <c r="E11" s="31"/>
      <c r="F11" s="32"/>
      <c r="G11" s="31">
        <v>1</v>
      </c>
      <c r="H11" s="32"/>
      <c r="I11" s="31">
        <v>2</v>
      </c>
      <c r="J11" s="32"/>
      <c r="K11" s="31">
        <v>2</v>
      </c>
      <c r="L11" s="33"/>
      <c r="M11" s="34">
        <f t="shared" si="0"/>
        <v>6</v>
      </c>
      <c r="N11" s="35">
        <f t="shared" si="1"/>
        <v>-0.625</v>
      </c>
      <c r="O11" s="36">
        <v>3</v>
      </c>
      <c r="P11" s="36">
        <v>8</v>
      </c>
      <c r="Q11" s="117">
        <f>SUM((O11-((43/352)*C4))/ABS((43/352)*C4))</f>
        <v>-0.79534883720930238</v>
      </c>
      <c r="R11" s="37">
        <v>43</v>
      </c>
    </row>
    <row r="12" spans="1:18" x14ac:dyDescent="0.25">
      <c r="A12" s="3">
        <v>3</v>
      </c>
      <c r="B12" s="38" t="s">
        <v>30</v>
      </c>
      <c r="C12" s="29" t="s">
        <v>31</v>
      </c>
      <c r="D12" s="30">
        <v>2</v>
      </c>
      <c r="E12" s="31"/>
      <c r="F12" s="32">
        <v>3</v>
      </c>
      <c r="G12" s="31"/>
      <c r="H12" s="32">
        <v>5</v>
      </c>
      <c r="I12" s="31">
        <v>6</v>
      </c>
      <c r="J12" s="32">
        <v>2</v>
      </c>
      <c r="K12" s="31">
        <v>1</v>
      </c>
      <c r="L12" s="33">
        <v>4</v>
      </c>
      <c r="M12" s="34">
        <f t="shared" si="0"/>
        <v>23</v>
      </c>
      <c r="N12" s="35">
        <f t="shared" si="1"/>
        <v>0.13333333333333333</v>
      </c>
      <c r="O12" s="36">
        <v>17</v>
      </c>
      <c r="P12" s="36">
        <v>15</v>
      </c>
      <c r="Q12" s="117">
        <f>SUM((O12-((43/352)*C4))/ABS((43/352)*C4))</f>
        <v>0.15968992248062008</v>
      </c>
      <c r="R12" s="37">
        <v>43</v>
      </c>
    </row>
    <row r="13" spans="1:18" x14ac:dyDescent="0.25">
      <c r="A13" s="18">
        <v>4</v>
      </c>
      <c r="B13" s="38" t="s">
        <v>30</v>
      </c>
      <c r="C13" s="29" t="s">
        <v>32</v>
      </c>
      <c r="D13" s="30">
        <v>1</v>
      </c>
      <c r="E13" s="31"/>
      <c r="F13" s="32">
        <v>7</v>
      </c>
      <c r="G13" s="31"/>
      <c r="H13" s="32">
        <v>2</v>
      </c>
      <c r="I13" s="31">
        <v>2</v>
      </c>
      <c r="J13" s="32">
        <v>1</v>
      </c>
      <c r="K13" s="31"/>
      <c r="L13" s="33"/>
      <c r="M13" s="34">
        <f t="shared" si="0"/>
        <v>13</v>
      </c>
      <c r="N13" s="35">
        <f t="shared" si="1"/>
        <v>0.22222222222222221</v>
      </c>
      <c r="O13" s="36">
        <v>11</v>
      </c>
      <c r="P13" s="36">
        <v>9</v>
      </c>
      <c r="Q13" s="117">
        <f>SUM((O13-((43/352)*C4))/ABS((43/352)*C4))</f>
        <v>-0.24961240310077523</v>
      </c>
      <c r="R13" s="37">
        <v>43</v>
      </c>
    </row>
    <row r="14" spans="1:18" x14ac:dyDescent="0.25">
      <c r="A14" s="3">
        <v>5</v>
      </c>
      <c r="B14" s="38" t="s">
        <v>30</v>
      </c>
      <c r="C14" s="29" t="s">
        <v>33</v>
      </c>
      <c r="D14" s="30">
        <v>1</v>
      </c>
      <c r="E14" s="31"/>
      <c r="F14" s="32"/>
      <c r="G14" s="31"/>
      <c r="H14" s="32"/>
      <c r="I14" s="31">
        <v>1</v>
      </c>
      <c r="J14" s="32"/>
      <c r="K14" s="31"/>
      <c r="L14" s="33">
        <v>2</v>
      </c>
      <c r="M14" s="34">
        <f t="shared" si="0"/>
        <v>4</v>
      </c>
      <c r="N14" s="35">
        <f t="shared" si="1"/>
        <v>-0.6</v>
      </c>
      <c r="O14" s="36">
        <v>4</v>
      </c>
      <c r="P14" s="36">
        <v>10</v>
      </c>
      <c r="Q14" s="117">
        <f>SUM((O14-((43/352)*C4))/ABS((43/352)*C4))</f>
        <v>-0.72713178294573644</v>
      </c>
      <c r="R14" s="37">
        <v>43</v>
      </c>
    </row>
    <row r="15" spans="1:18" x14ac:dyDescent="0.25">
      <c r="A15" s="18">
        <v>6</v>
      </c>
      <c r="B15" s="38" t="s">
        <v>30</v>
      </c>
      <c r="C15" s="29" t="s">
        <v>34</v>
      </c>
      <c r="D15" s="30">
        <v>2</v>
      </c>
      <c r="E15" s="31"/>
      <c r="F15" s="32">
        <v>5</v>
      </c>
      <c r="G15" s="31"/>
      <c r="H15" s="32">
        <v>2</v>
      </c>
      <c r="I15" s="31">
        <v>1</v>
      </c>
      <c r="J15" s="32"/>
      <c r="K15" s="31"/>
      <c r="L15" s="33"/>
      <c r="M15" s="34">
        <f t="shared" si="0"/>
        <v>10</v>
      </c>
      <c r="N15" s="35">
        <f t="shared" si="1"/>
        <v>0</v>
      </c>
      <c r="O15" s="36">
        <v>10</v>
      </c>
      <c r="P15" s="36">
        <v>10</v>
      </c>
      <c r="Q15" s="117">
        <f>SUM(O15-((43/352)*C4))/ABS((43/352)*C4)</f>
        <v>-0.31782945736434115</v>
      </c>
      <c r="R15" s="37">
        <v>43</v>
      </c>
    </row>
    <row r="16" spans="1:18" x14ac:dyDescent="0.25">
      <c r="A16" s="3">
        <v>7</v>
      </c>
      <c r="B16" s="38" t="s">
        <v>30</v>
      </c>
      <c r="C16" s="29" t="s">
        <v>29</v>
      </c>
      <c r="D16" s="30">
        <v>1</v>
      </c>
      <c r="E16" s="31">
        <v>1</v>
      </c>
      <c r="F16" s="32"/>
      <c r="G16" s="31"/>
      <c r="H16" s="32"/>
      <c r="I16" s="31">
        <v>4</v>
      </c>
      <c r="J16" s="32"/>
      <c r="K16" s="31">
        <v>2</v>
      </c>
      <c r="L16" s="33">
        <v>1</v>
      </c>
      <c r="M16" s="34">
        <f t="shared" si="0"/>
        <v>9</v>
      </c>
      <c r="N16" s="35">
        <f t="shared" si="1"/>
        <v>0</v>
      </c>
      <c r="O16" s="36">
        <v>6</v>
      </c>
      <c r="P16" s="36">
        <v>6</v>
      </c>
      <c r="Q16" s="117">
        <f>SUM((O16-((43/352)*C4))/ABS((43/352)*C4))</f>
        <v>-0.59069767441860466</v>
      </c>
      <c r="R16" s="37">
        <v>43</v>
      </c>
    </row>
    <row r="17" spans="1:18" x14ac:dyDescent="0.25">
      <c r="A17" s="18">
        <v>8</v>
      </c>
      <c r="B17" s="38" t="s">
        <v>30</v>
      </c>
      <c r="C17" s="29" t="s">
        <v>36</v>
      </c>
      <c r="D17" s="30">
        <v>3</v>
      </c>
      <c r="E17" s="31">
        <v>1</v>
      </c>
      <c r="F17" s="32">
        <v>5</v>
      </c>
      <c r="G17" s="31"/>
      <c r="H17" s="32">
        <v>3</v>
      </c>
      <c r="I17" s="31">
        <v>1</v>
      </c>
      <c r="J17" s="32">
        <v>1</v>
      </c>
      <c r="K17" s="31">
        <v>2</v>
      </c>
      <c r="L17" s="33"/>
      <c r="M17" s="34">
        <f t="shared" si="0"/>
        <v>16</v>
      </c>
      <c r="N17" s="35">
        <f t="shared" si="1"/>
        <v>-0.33333333333333331</v>
      </c>
      <c r="O17" s="36">
        <v>8</v>
      </c>
      <c r="P17" s="36">
        <v>12</v>
      </c>
      <c r="Q17" s="117">
        <f>SUM((O17-((43/352)*C4))/ABS((43/352)*C4))</f>
        <v>-0.45426356589147293</v>
      </c>
      <c r="R17" s="37">
        <v>43</v>
      </c>
    </row>
    <row r="18" spans="1:18" x14ac:dyDescent="0.25">
      <c r="A18" s="3">
        <v>9</v>
      </c>
      <c r="B18" s="38" t="s">
        <v>30</v>
      </c>
      <c r="C18" s="29" t="s">
        <v>71</v>
      </c>
      <c r="D18" s="30"/>
      <c r="E18" s="31"/>
      <c r="F18" s="32">
        <v>4</v>
      </c>
      <c r="G18" s="31"/>
      <c r="H18" s="32"/>
      <c r="I18" s="31"/>
      <c r="J18" s="32"/>
      <c r="K18" s="31"/>
      <c r="L18" s="33"/>
      <c r="M18" s="34">
        <f t="shared" si="0"/>
        <v>4</v>
      </c>
      <c r="N18" s="35">
        <f t="shared" si="1"/>
        <v>-0.6</v>
      </c>
      <c r="O18" s="36">
        <v>4</v>
      </c>
      <c r="P18" s="36">
        <v>10</v>
      </c>
      <c r="Q18" s="117">
        <f>SUM((O18-((43/352)*C4))/ABS((43/352)*C4))</f>
        <v>-0.72713178294573644</v>
      </c>
      <c r="R18" s="37">
        <v>43</v>
      </c>
    </row>
    <row r="19" spans="1:18" x14ac:dyDescent="0.25">
      <c r="A19" s="18">
        <v>10</v>
      </c>
      <c r="B19" s="38" t="s">
        <v>30</v>
      </c>
      <c r="C19" s="29" t="s">
        <v>37</v>
      </c>
      <c r="D19" s="39"/>
      <c r="E19" s="31"/>
      <c r="F19" s="32"/>
      <c r="G19" s="31"/>
      <c r="H19" s="32">
        <v>1</v>
      </c>
      <c r="I19" s="31">
        <v>1</v>
      </c>
      <c r="J19" s="32"/>
      <c r="K19" s="31">
        <v>1</v>
      </c>
      <c r="L19" s="33"/>
      <c r="M19" s="34">
        <f t="shared" si="0"/>
        <v>3</v>
      </c>
      <c r="N19" s="35">
        <f t="shared" si="1"/>
        <v>-0.66666666666666663</v>
      </c>
      <c r="O19" s="36">
        <v>2</v>
      </c>
      <c r="P19" s="36">
        <v>6</v>
      </c>
      <c r="Q19" s="117">
        <f>SUM((O19-((43/352)*C4))/ABS((43/352)*C4))</f>
        <v>-0.86356589147286822</v>
      </c>
      <c r="R19" s="37">
        <v>43</v>
      </c>
    </row>
    <row r="20" spans="1:18" x14ac:dyDescent="0.25">
      <c r="A20" s="3">
        <v>11</v>
      </c>
      <c r="B20" s="38" t="s">
        <v>38</v>
      </c>
      <c r="C20" s="29" t="s">
        <v>39</v>
      </c>
      <c r="D20" s="30">
        <v>3</v>
      </c>
      <c r="E20" s="31">
        <v>1</v>
      </c>
      <c r="F20" s="32">
        <v>6</v>
      </c>
      <c r="G20" s="31"/>
      <c r="H20" s="32">
        <v>6</v>
      </c>
      <c r="I20" s="31">
        <v>5</v>
      </c>
      <c r="J20" s="32">
        <v>6</v>
      </c>
      <c r="K20" s="31">
        <v>2</v>
      </c>
      <c r="L20" s="33">
        <v>5</v>
      </c>
      <c r="M20" s="34">
        <f t="shared" si="0"/>
        <v>34</v>
      </c>
      <c r="N20" s="35"/>
      <c r="O20" s="36">
        <v>29</v>
      </c>
      <c r="P20" s="36">
        <v>0</v>
      </c>
      <c r="Q20" s="117">
        <f>SUM((O20-((43/352)*C4))/ABS((43/352)*C4))</f>
        <v>0.97829457364341077</v>
      </c>
      <c r="R20" s="37">
        <v>43</v>
      </c>
    </row>
    <row r="21" spans="1:18" x14ac:dyDescent="0.25">
      <c r="A21" s="18">
        <v>12</v>
      </c>
      <c r="B21" s="38" t="s">
        <v>38</v>
      </c>
      <c r="C21" s="29" t="s">
        <v>121</v>
      </c>
      <c r="D21" s="30">
        <v>1</v>
      </c>
      <c r="E21" s="31"/>
      <c r="F21" s="32">
        <v>5</v>
      </c>
      <c r="G21" s="31"/>
      <c r="H21" s="32">
        <v>3</v>
      </c>
      <c r="I21" s="31">
        <v>5</v>
      </c>
      <c r="J21" s="32">
        <v>1</v>
      </c>
      <c r="K21" s="31"/>
      <c r="L21" s="33">
        <v>3</v>
      </c>
      <c r="M21" s="34"/>
      <c r="N21" s="35"/>
      <c r="O21" s="36">
        <v>5</v>
      </c>
      <c r="P21" s="36"/>
      <c r="Q21" s="117">
        <f>SUM((O21-((43/352)*C4))/ABS((43/352)*C4))</f>
        <v>-0.6589147286821706</v>
      </c>
      <c r="R21" s="37">
        <v>43</v>
      </c>
    </row>
    <row r="22" spans="1:18" x14ac:dyDescent="0.25">
      <c r="A22" s="3">
        <v>13</v>
      </c>
      <c r="B22" s="38" t="s">
        <v>38</v>
      </c>
      <c r="C22" s="29" t="s">
        <v>40</v>
      </c>
      <c r="D22" s="30">
        <v>3</v>
      </c>
      <c r="E22" s="31"/>
      <c r="F22" s="32">
        <v>9</v>
      </c>
      <c r="G22" s="31"/>
      <c r="H22" s="32">
        <v>5</v>
      </c>
      <c r="I22" s="31">
        <v>10</v>
      </c>
      <c r="J22" s="32"/>
      <c r="K22" s="31">
        <v>3</v>
      </c>
      <c r="L22" s="33">
        <v>3</v>
      </c>
      <c r="M22" s="34">
        <f t="shared" si="0"/>
        <v>33</v>
      </c>
      <c r="N22" s="35"/>
      <c r="O22" s="36">
        <v>21</v>
      </c>
      <c r="P22" s="36">
        <v>0</v>
      </c>
      <c r="Q22" s="117">
        <f>SUM((O22-((43/352)*C4))/ABS((43/352)*C4))</f>
        <v>0.43255813953488365</v>
      </c>
      <c r="R22" s="37">
        <v>43</v>
      </c>
    </row>
    <row r="23" spans="1:18" x14ac:dyDescent="0.25">
      <c r="A23" s="18">
        <v>14</v>
      </c>
      <c r="B23" s="38" t="s">
        <v>38</v>
      </c>
      <c r="C23" s="29" t="s">
        <v>129</v>
      </c>
      <c r="D23" s="30"/>
      <c r="E23" s="31"/>
      <c r="F23" s="32"/>
      <c r="G23" s="31"/>
      <c r="H23" s="32"/>
      <c r="I23" s="31"/>
      <c r="J23" s="32"/>
      <c r="K23" s="31"/>
      <c r="L23" s="33"/>
      <c r="M23" s="34"/>
      <c r="N23" s="35"/>
      <c r="O23" s="36"/>
      <c r="P23" s="36"/>
      <c r="Q23" s="117">
        <f>SUM((O23-((43/352)*C4))/ABS((43/352)*C4))</f>
        <v>-1</v>
      </c>
      <c r="R23" s="37">
        <v>43</v>
      </c>
    </row>
    <row r="24" spans="1:18" x14ac:dyDescent="0.25">
      <c r="A24" s="3">
        <v>15</v>
      </c>
      <c r="B24" s="38" t="s">
        <v>38</v>
      </c>
      <c r="C24" s="29" t="s">
        <v>41</v>
      </c>
      <c r="D24" s="30">
        <v>2</v>
      </c>
      <c r="E24" s="31"/>
      <c r="F24" s="32">
        <v>5</v>
      </c>
      <c r="G24" s="31"/>
      <c r="H24" s="32"/>
      <c r="I24" s="31">
        <v>7</v>
      </c>
      <c r="J24" s="32">
        <v>2</v>
      </c>
      <c r="K24" s="31">
        <v>2</v>
      </c>
      <c r="L24" s="33"/>
      <c r="M24" s="34">
        <f t="shared" ref="M24:M52" si="2">SUM(D24:L24)</f>
        <v>18</v>
      </c>
      <c r="N24" s="35">
        <f t="shared" ref="N24:N45" si="3">SUM(O24-P24)/ABS(P24)</f>
        <v>0.88888888888888884</v>
      </c>
      <c r="O24" s="36">
        <v>17</v>
      </c>
      <c r="P24" s="36">
        <v>9</v>
      </c>
      <c r="Q24" s="117">
        <f>SUM((O24-((43/352)*C4))/ABS((43/352)*C4))</f>
        <v>0.15968992248062008</v>
      </c>
      <c r="R24" s="37">
        <v>43</v>
      </c>
    </row>
    <row r="25" spans="1:18" x14ac:dyDescent="0.25">
      <c r="A25" s="18">
        <v>16</v>
      </c>
      <c r="B25" s="38" t="s">
        <v>42</v>
      </c>
      <c r="C25" s="29" t="s">
        <v>43</v>
      </c>
      <c r="D25" s="30">
        <v>2</v>
      </c>
      <c r="E25" s="31">
        <v>1</v>
      </c>
      <c r="F25" s="32">
        <v>2</v>
      </c>
      <c r="G25" s="31"/>
      <c r="H25" s="32">
        <v>1</v>
      </c>
      <c r="I25" s="31">
        <v>6</v>
      </c>
      <c r="J25" s="32"/>
      <c r="K25" s="31"/>
      <c r="L25" s="33">
        <v>3</v>
      </c>
      <c r="M25" s="34">
        <f t="shared" si="2"/>
        <v>15</v>
      </c>
      <c r="N25" s="35">
        <f t="shared" si="3"/>
        <v>-0.2857142857142857</v>
      </c>
      <c r="O25" s="36">
        <v>10</v>
      </c>
      <c r="P25" s="36">
        <v>14</v>
      </c>
      <c r="Q25" s="117">
        <f>SUM((O25-((43/352)*C4))/ABS((43/352)*C4))</f>
        <v>-0.31782945736434115</v>
      </c>
      <c r="R25" s="37">
        <v>43</v>
      </c>
    </row>
    <row r="26" spans="1:18" x14ac:dyDescent="0.25">
      <c r="A26" s="3">
        <v>17</v>
      </c>
      <c r="B26" s="38" t="s">
        <v>42</v>
      </c>
      <c r="C26" s="29" t="s">
        <v>44</v>
      </c>
      <c r="D26" s="30"/>
      <c r="E26" s="31"/>
      <c r="F26" s="32"/>
      <c r="G26" s="31"/>
      <c r="H26" s="32"/>
      <c r="I26" s="31">
        <v>3</v>
      </c>
      <c r="J26" s="32">
        <v>2</v>
      </c>
      <c r="K26" s="31"/>
      <c r="L26" s="33">
        <v>3</v>
      </c>
      <c r="M26" s="34">
        <f t="shared" si="2"/>
        <v>8</v>
      </c>
      <c r="N26" s="35">
        <f t="shared" si="3"/>
        <v>-0.76190476190476186</v>
      </c>
      <c r="O26" s="36">
        <v>5</v>
      </c>
      <c r="P26" s="36">
        <v>21</v>
      </c>
      <c r="Q26" s="117">
        <f>SUM((O26-((43/352)*C4))/ABS((43/352)*C4))</f>
        <v>-0.6589147286821706</v>
      </c>
      <c r="R26" s="37">
        <v>43</v>
      </c>
    </row>
    <row r="27" spans="1:18" x14ac:dyDescent="0.25">
      <c r="A27" s="18">
        <v>18</v>
      </c>
      <c r="B27" s="38" t="s">
        <v>42</v>
      </c>
      <c r="C27" s="29" t="s">
        <v>45</v>
      </c>
      <c r="D27" s="30"/>
      <c r="E27" s="31"/>
      <c r="F27" s="32"/>
      <c r="G27" s="31"/>
      <c r="H27" s="32"/>
      <c r="I27" s="31">
        <v>3</v>
      </c>
      <c r="J27" s="32"/>
      <c r="K27" s="31"/>
      <c r="L27" s="33">
        <v>3</v>
      </c>
      <c r="M27" s="34">
        <f t="shared" si="2"/>
        <v>6</v>
      </c>
      <c r="N27" s="35">
        <f t="shared" si="3"/>
        <v>-0.8125</v>
      </c>
      <c r="O27" s="36">
        <v>3</v>
      </c>
      <c r="P27" s="36">
        <v>16</v>
      </c>
      <c r="Q27" s="117">
        <f>SUM((O27-((43/352)*C4))/ABS((43/352)*C4))</f>
        <v>-0.79534883720930238</v>
      </c>
      <c r="R27" s="37">
        <v>43</v>
      </c>
    </row>
    <row r="28" spans="1:18" x14ac:dyDescent="0.25">
      <c r="A28" s="3">
        <v>19</v>
      </c>
      <c r="B28" s="38" t="s">
        <v>42</v>
      </c>
      <c r="C28" s="29" t="s">
        <v>35</v>
      </c>
      <c r="D28" s="30">
        <v>1</v>
      </c>
      <c r="E28" s="31">
        <v>1</v>
      </c>
      <c r="F28" s="32">
        <v>7</v>
      </c>
      <c r="G28" s="31"/>
      <c r="H28" s="32">
        <v>3</v>
      </c>
      <c r="I28" s="31">
        <v>7</v>
      </c>
      <c r="J28" s="32">
        <v>2</v>
      </c>
      <c r="K28" s="31">
        <v>2</v>
      </c>
      <c r="L28" s="33">
        <v>4</v>
      </c>
      <c r="M28" s="34">
        <f t="shared" si="2"/>
        <v>27</v>
      </c>
      <c r="N28" s="35"/>
      <c r="O28" s="36">
        <v>7</v>
      </c>
      <c r="P28" s="36">
        <v>0</v>
      </c>
      <c r="Q28" s="117">
        <f>SUM((O28-((43/352)*C4))/ABS((43/352)*C4))</f>
        <v>-0.52248062015503882</v>
      </c>
      <c r="R28" s="37">
        <v>43</v>
      </c>
    </row>
    <row r="29" spans="1:18" x14ac:dyDescent="0.25">
      <c r="A29" s="18">
        <v>20</v>
      </c>
      <c r="B29" s="38" t="s">
        <v>42</v>
      </c>
      <c r="C29" s="29" t="s">
        <v>124</v>
      </c>
      <c r="D29" s="30">
        <v>2</v>
      </c>
      <c r="E29" s="31"/>
      <c r="F29" s="32"/>
      <c r="G29" s="31"/>
      <c r="H29" s="32">
        <v>3</v>
      </c>
      <c r="I29" s="31">
        <v>3</v>
      </c>
      <c r="J29" s="32">
        <v>2</v>
      </c>
      <c r="K29" s="31">
        <v>2</v>
      </c>
      <c r="L29" s="33">
        <v>3</v>
      </c>
      <c r="M29" s="34"/>
      <c r="N29" s="35"/>
      <c r="O29" s="36">
        <v>2</v>
      </c>
      <c r="P29" s="36"/>
      <c r="Q29" s="117">
        <f>SUM((O29-((43/352)*C4))/ABS((43/352)*C4))</f>
        <v>-0.86356589147286822</v>
      </c>
      <c r="R29" s="37">
        <v>43</v>
      </c>
    </row>
    <row r="30" spans="1:18" x14ac:dyDescent="0.25">
      <c r="A30" s="3">
        <v>21</v>
      </c>
      <c r="B30" s="38" t="s">
        <v>42</v>
      </c>
      <c r="C30" s="29" t="s">
        <v>46</v>
      </c>
      <c r="D30" s="30">
        <v>1</v>
      </c>
      <c r="E30" s="31"/>
      <c r="F30" s="32">
        <v>6</v>
      </c>
      <c r="G30" s="31"/>
      <c r="H30" s="32">
        <v>4</v>
      </c>
      <c r="I30" s="31"/>
      <c r="J30" s="32"/>
      <c r="K30" s="31">
        <v>3</v>
      </c>
      <c r="L30" s="33"/>
      <c r="M30" s="34">
        <f t="shared" si="2"/>
        <v>14</v>
      </c>
      <c r="N30" s="35">
        <f t="shared" si="3"/>
        <v>-0.7142857142857143</v>
      </c>
      <c r="O30" s="36">
        <v>2</v>
      </c>
      <c r="P30" s="36">
        <v>7</v>
      </c>
      <c r="Q30" s="117">
        <f>SUM((O30-((43/352)*C4))/ABS((43/352)*C4))</f>
        <v>-0.86356589147286822</v>
      </c>
      <c r="R30" s="37">
        <v>43</v>
      </c>
    </row>
    <row r="31" spans="1:18" x14ac:dyDescent="0.25">
      <c r="A31" s="18">
        <v>22</v>
      </c>
      <c r="B31" s="38" t="s">
        <v>48</v>
      </c>
      <c r="C31" s="29" t="s">
        <v>49</v>
      </c>
      <c r="D31" s="30">
        <v>1</v>
      </c>
      <c r="E31" s="31"/>
      <c r="F31" s="32"/>
      <c r="G31" s="31"/>
      <c r="H31" s="32">
        <v>2</v>
      </c>
      <c r="I31" s="31">
        <v>3</v>
      </c>
      <c r="J31" s="32"/>
      <c r="K31" s="31"/>
      <c r="L31" s="33">
        <v>1</v>
      </c>
      <c r="M31" s="34">
        <f t="shared" si="2"/>
        <v>7</v>
      </c>
      <c r="N31" s="35">
        <f t="shared" si="3"/>
        <v>0.75</v>
      </c>
      <c r="O31" s="36">
        <v>7</v>
      </c>
      <c r="P31" s="36">
        <v>4</v>
      </c>
      <c r="Q31" s="117">
        <f>SUM((O31-((43/352)*C4))/ABS((43/352)*C4))</f>
        <v>-0.52248062015503882</v>
      </c>
      <c r="R31" s="37">
        <v>43</v>
      </c>
    </row>
    <row r="32" spans="1:18" x14ac:dyDescent="0.25">
      <c r="A32" s="3">
        <v>23</v>
      </c>
      <c r="B32" s="38" t="s">
        <v>50</v>
      </c>
      <c r="C32" s="29" t="s">
        <v>51</v>
      </c>
      <c r="D32" s="30"/>
      <c r="E32" s="31"/>
      <c r="F32" s="32"/>
      <c r="G32" s="31"/>
      <c r="H32" s="32"/>
      <c r="I32" s="31">
        <v>1</v>
      </c>
      <c r="J32" s="32"/>
      <c r="K32" s="31"/>
      <c r="L32" s="33">
        <v>1</v>
      </c>
      <c r="M32" s="34">
        <f t="shared" si="2"/>
        <v>2</v>
      </c>
      <c r="N32" s="35">
        <f t="shared" si="3"/>
        <v>0</v>
      </c>
      <c r="O32" s="36">
        <v>2</v>
      </c>
      <c r="P32" s="36">
        <v>2</v>
      </c>
      <c r="Q32" s="117">
        <f>SUM((O32-((43/352)*C4))/ABS((43/352)*C4))</f>
        <v>-0.86356589147286822</v>
      </c>
      <c r="R32" s="37">
        <v>43</v>
      </c>
    </row>
    <row r="33" spans="1:18" x14ac:dyDescent="0.25">
      <c r="A33" s="18">
        <v>24</v>
      </c>
      <c r="B33" s="38" t="s">
        <v>50</v>
      </c>
      <c r="C33" s="29" t="s">
        <v>52</v>
      </c>
      <c r="D33" s="30">
        <v>2</v>
      </c>
      <c r="E33" s="31"/>
      <c r="F33" s="32">
        <v>10</v>
      </c>
      <c r="G33" s="31"/>
      <c r="H33" s="32">
        <v>2</v>
      </c>
      <c r="I33" s="31">
        <v>3</v>
      </c>
      <c r="J33" s="32"/>
      <c r="K33" s="31"/>
      <c r="L33" s="33">
        <v>2</v>
      </c>
      <c r="M33" s="34">
        <f t="shared" si="2"/>
        <v>19</v>
      </c>
      <c r="N33" s="35"/>
      <c r="O33" s="36">
        <v>16</v>
      </c>
      <c r="P33" s="36">
        <v>0</v>
      </c>
      <c r="Q33" s="117">
        <f>SUM((O33-((43/352)*C4))/ABS((43/352)*C4))</f>
        <v>9.1472868217054193E-2</v>
      </c>
      <c r="R33" s="37">
        <v>43</v>
      </c>
    </row>
    <row r="34" spans="1:18" x14ac:dyDescent="0.25">
      <c r="A34" s="3">
        <v>25</v>
      </c>
      <c r="B34" s="38" t="s">
        <v>50</v>
      </c>
      <c r="C34" s="29" t="s">
        <v>53</v>
      </c>
      <c r="D34" s="30">
        <v>2</v>
      </c>
      <c r="E34" s="31"/>
      <c r="F34" s="32"/>
      <c r="G34" s="31"/>
      <c r="H34" s="32">
        <v>2</v>
      </c>
      <c r="I34" s="31">
        <v>1</v>
      </c>
      <c r="J34" s="32"/>
      <c r="K34" s="31"/>
      <c r="L34" s="33"/>
      <c r="M34" s="34">
        <f t="shared" si="2"/>
        <v>5</v>
      </c>
      <c r="N34" s="35">
        <f t="shared" si="3"/>
        <v>-0.6875</v>
      </c>
      <c r="O34" s="36">
        <v>5</v>
      </c>
      <c r="P34" s="36">
        <v>16</v>
      </c>
      <c r="Q34" s="117">
        <f>SUM((O34-((43/352)*C4))/ABS((43/352)*C4))</f>
        <v>-0.6589147286821706</v>
      </c>
      <c r="R34" s="37">
        <v>43</v>
      </c>
    </row>
    <row r="35" spans="1:18" x14ac:dyDescent="0.25">
      <c r="A35" s="18">
        <v>26</v>
      </c>
      <c r="B35" s="38" t="s">
        <v>50</v>
      </c>
      <c r="C35" s="29" t="s">
        <v>54</v>
      </c>
      <c r="D35" s="30"/>
      <c r="E35" s="31"/>
      <c r="F35" s="32">
        <v>1</v>
      </c>
      <c r="G35" s="31"/>
      <c r="H35" s="32"/>
      <c r="I35" s="31"/>
      <c r="J35" s="32"/>
      <c r="K35" s="31">
        <v>2</v>
      </c>
      <c r="L35" s="33"/>
      <c r="M35" s="34">
        <f t="shared" si="2"/>
        <v>3</v>
      </c>
      <c r="N35" s="35">
        <f t="shared" si="3"/>
        <v>-0.625</v>
      </c>
      <c r="O35" s="36">
        <v>3</v>
      </c>
      <c r="P35" s="36">
        <v>8</v>
      </c>
      <c r="Q35" s="117">
        <f>SUM((O35-((43/352)*C4))/ABS((43/352)*C4))</f>
        <v>-0.79534883720930238</v>
      </c>
      <c r="R35" s="37">
        <v>43</v>
      </c>
    </row>
    <row r="36" spans="1:18" x14ac:dyDescent="0.25">
      <c r="A36" s="3">
        <v>27</v>
      </c>
      <c r="B36" s="38" t="s">
        <v>50</v>
      </c>
      <c r="C36" s="29" t="s">
        <v>55</v>
      </c>
      <c r="D36" s="30">
        <v>3</v>
      </c>
      <c r="E36" s="31"/>
      <c r="F36" s="32"/>
      <c r="G36" s="31"/>
      <c r="H36" s="32">
        <v>3</v>
      </c>
      <c r="I36" s="31">
        <v>4</v>
      </c>
      <c r="J36" s="32"/>
      <c r="K36" s="31"/>
      <c r="L36" s="33">
        <v>3</v>
      </c>
      <c r="M36" s="34">
        <f t="shared" si="2"/>
        <v>13</v>
      </c>
      <c r="N36" s="35">
        <f t="shared" si="3"/>
        <v>-0.38461538461538464</v>
      </c>
      <c r="O36" s="36">
        <v>8</v>
      </c>
      <c r="P36" s="36">
        <v>13</v>
      </c>
      <c r="Q36" s="117">
        <f>SUM((O36-((43/352)*C4))/ABS((43/352)*C4))</f>
        <v>-0.45426356589147293</v>
      </c>
      <c r="R36" s="37">
        <v>43</v>
      </c>
    </row>
    <row r="37" spans="1:18" x14ac:dyDescent="0.25">
      <c r="A37" s="18">
        <v>28</v>
      </c>
      <c r="B37" s="38" t="s">
        <v>50</v>
      </c>
      <c r="C37" s="29" t="s">
        <v>56</v>
      </c>
      <c r="D37" s="30">
        <v>1</v>
      </c>
      <c r="E37" s="31"/>
      <c r="F37" s="32">
        <v>5</v>
      </c>
      <c r="G37" s="31"/>
      <c r="H37" s="32"/>
      <c r="I37" s="31">
        <v>2</v>
      </c>
      <c r="J37" s="32"/>
      <c r="K37" s="31"/>
      <c r="L37" s="33">
        <v>3</v>
      </c>
      <c r="M37" s="34">
        <f t="shared" si="2"/>
        <v>11</v>
      </c>
      <c r="N37" s="35"/>
      <c r="O37" s="36">
        <v>8</v>
      </c>
      <c r="P37" s="36">
        <v>0</v>
      </c>
      <c r="Q37" s="117">
        <f>SUM((O37-((43/352)*C4))/ABS((43/352)*C4))</f>
        <v>-0.45426356589147293</v>
      </c>
      <c r="R37" s="37">
        <v>43</v>
      </c>
    </row>
    <row r="38" spans="1:18" x14ac:dyDescent="0.25">
      <c r="A38" s="3">
        <v>29</v>
      </c>
      <c r="B38" s="38" t="s">
        <v>50</v>
      </c>
      <c r="C38" s="29" t="s">
        <v>57</v>
      </c>
      <c r="D38" s="30">
        <v>3</v>
      </c>
      <c r="E38" s="31"/>
      <c r="F38" s="32">
        <v>8</v>
      </c>
      <c r="G38" s="31">
        <v>1</v>
      </c>
      <c r="H38" s="32">
        <v>5</v>
      </c>
      <c r="I38" s="31">
        <v>3</v>
      </c>
      <c r="J38" s="32"/>
      <c r="K38" s="31">
        <v>5</v>
      </c>
      <c r="L38" s="33">
        <v>2</v>
      </c>
      <c r="M38" s="34">
        <f t="shared" si="2"/>
        <v>27</v>
      </c>
      <c r="N38" s="35">
        <f t="shared" si="3"/>
        <v>7.1428571428571425E-2</v>
      </c>
      <c r="O38" s="36">
        <v>15</v>
      </c>
      <c r="P38" s="36">
        <v>14</v>
      </c>
      <c r="Q38" s="117">
        <f>SUM((O38-((43/352)*C4))/ABS((43/352)*C4))</f>
        <v>2.3255813953488306E-2</v>
      </c>
      <c r="R38" s="37">
        <v>43</v>
      </c>
    </row>
    <row r="39" spans="1:18" x14ac:dyDescent="0.25">
      <c r="A39" s="18">
        <v>30</v>
      </c>
      <c r="B39" s="38" t="s">
        <v>50</v>
      </c>
      <c r="C39" s="29" t="s">
        <v>58</v>
      </c>
      <c r="D39" s="30">
        <v>1</v>
      </c>
      <c r="E39" s="31"/>
      <c r="F39" s="32">
        <v>3</v>
      </c>
      <c r="G39" s="31"/>
      <c r="H39" s="32">
        <v>2</v>
      </c>
      <c r="I39" s="31">
        <v>5</v>
      </c>
      <c r="J39" s="32"/>
      <c r="K39" s="31">
        <v>2</v>
      </c>
      <c r="L39" s="33"/>
      <c r="M39" s="34">
        <f t="shared" si="2"/>
        <v>13</v>
      </c>
      <c r="N39" s="35">
        <f t="shared" si="3"/>
        <v>1.1666666666666667</v>
      </c>
      <c r="O39" s="36">
        <v>13</v>
      </c>
      <c r="P39" s="36">
        <v>6</v>
      </c>
      <c r="Q39" s="117">
        <f>SUM((O39-((43/352)*C4))/ABS((43/352)*C4))</f>
        <v>-0.11317829457364346</v>
      </c>
      <c r="R39" s="37">
        <v>43</v>
      </c>
    </row>
    <row r="40" spans="1:18" x14ac:dyDescent="0.25">
      <c r="A40" s="3">
        <v>31</v>
      </c>
      <c r="B40" s="38" t="s">
        <v>50</v>
      </c>
      <c r="C40" s="29" t="s">
        <v>59</v>
      </c>
      <c r="D40" s="30">
        <v>4</v>
      </c>
      <c r="E40" s="31"/>
      <c r="F40" s="32">
        <v>7</v>
      </c>
      <c r="G40" s="31">
        <v>2</v>
      </c>
      <c r="H40" s="32">
        <v>2</v>
      </c>
      <c r="I40" s="31">
        <v>2</v>
      </c>
      <c r="J40" s="32">
        <v>2</v>
      </c>
      <c r="K40" s="31">
        <v>1</v>
      </c>
      <c r="L40" s="33">
        <v>2</v>
      </c>
      <c r="M40" s="34">
        <f t="shared" si="2"/>
        <v>22</v>
      </c>
      <c r="N40" s="35">
        <f t="shared" si="3"/>
        <v>-0.34782608695652173</v>
      </c>
      <c r="O40" s="36">
        <v>15</v>
      </c>
      <c r="P40" s="36">
        <v>23</v>
      </c>
      <c r="Q40" s="117">
        <f>SUM((O40-((43/352)*C4))/ABS((43/352)*C4))</f>
        <v>2.3255813953488306E-2</v>
      </c>
      <c r="R40" s="37">
        <v>43</v>
      </c>
    </row>
    <row r="41" spans="1:18" x14ac:dyDescent="0.25">
      <c r="A41" s="18">
        <v>32</v>
      </c>
      <c r="B41" s="38" t="s">
        <v>50</v>
      </c>
      <c r="C41" s="29" t="s">
        <v>60</v>
      </c>
      <c r="D41" s="30">
        <v>2</v>
      </c>
      <c r="E41" s="31"/>
      <c r="F41" s="32"/>
      <c r="G41" s="31"/>
      <c r="H41" s="32">
        <v>4</v>
      </c>
      <c r="I41" s="31">
        <v>4</v>
      </c>
      <c r="J41" s="32"/>
      <c r="K41" s="31"/>
      <c r="L41" s="33">
        <v>2</v>
      </c>
      <c r="M41" s="34">
        <f t="shared" si="2"/>
        <v>12</v>
      </c>
      <c r="N41" s="35">
        <f t="shared" si="3"/>
        <v>-0.35294117647058826</v>
      </c>
      <c r="O41" s="36">
        <v>11</v>
      </c>
      <c r="P41" s="36">
        <v>17</v>
      </c>
      <c r="Q41" s="117">
        <f>SUM((O41-((43/352)*C4))/ABS((43/352)*C4))</f>
        <v>-0.24961240310077523</v>
      </c>
      <c r="R41" s="37">
        <v>43</v>
      </c>
    </row>
    <row r="42" spans="1:18" x14ac:dyDescent="0.25">
      <c r="A42" s="3">
        <v>33</v>
      </c>
      <c r="B42" s="38" t="s">
        <v>50</v>
      </c>
      <c r="C42" s="29" t="s">
        <v>61</v>
      </c>
      <c r="D42" s="30">
        <v>4</v>
      </c>
      <c r="E42" s="31"/>
      <c r="F42" s="32">
        <v>5</v>
      </c>
      <c r="G42" s="31"/>
      <c r="H42" s="32">
        <v>2</v>
      </c>
      <c r="I42" s="31">
        <v>4</v>
      </c>
      <c r="J42" s="32">
        <v>1</v>
      </c>
      <c r="K42" s="31">
        <v>2</v>
      </c>
      <c r="L42" s="33">
        <v>3</v>
      </c>
      <c r="M42" s="34">
        <f t="shared" si="2"/>
        <v>21</v>
      </c>
      <c r="N42" s="35">
        <f t="shared" si="3"/>
        <v>-0.47058823529411764</v>
      </c>
      <c r="O42" s="36">
        <v>9</v>
      </c>
      <c r="P42" s="36">
        <v>17</v>
      </c>
      <c r="Q42" s="117">
        <f>SUM((O42-((43/352)*C4))/ABS((43/352)*C4))</f>
        <v>-0.38604651162790704</v>
      </c>
      <c r="R42" s="37">
        <v>43</v>
      </c>
    </row>
    <row r="43" spans="1:18" x14ac:dyDescent="0.25">
      <c r="A43" s="18">
        <v>34</v>
      </c>
      <c r="B43" s="38" t="s">
        <v>62</v>
      </c>
      <c r="C43" s="29" t="s">
        <v>63</v>
      </c>
      <c r="D43" s="30">
        <v>2</v>
      </c>
      <c r="E43" s="31"/>
      <c r="F43" s="32">
        <v>4</v>
      </c>
      <c r="G43" s="31"/>
      <c r="H43" s="32">
        <v>3</v>
      </c>
      <c r="I43" s="31">
        <v>3</v>
      </c>
      <c r="J43" s="32"/>
      <c r="K43" s="31"/>
      <c r="L43" s="33">
        <v>1</v>
      </c>
      <c r="M43" s="34">
        <f t="shared" si="2"/>
        <v>13</v>
      </c>
      <c r="N43" s="35">
        <f t="shared" si="3"/>
        <v>0.125</v>
      </c>
      <c r="O43" s="36">
        <v>9</v>
      </c>
      <c r="P43" s="36">
        <v>8</v>
      </c>
      <c r="Q43" s="117">
        <f>SUM((O43-((43/352)*C4))/ABS((43/352)*C4))</f>
        <v>-0.38604651162790704</v>
      </c>
      <c r="R43" s="37">
        <v>43</v>
      </c>
    </row>
    <row r="44" spans="1:18" x14ac:dyDescent="0.25">
      <c r="A44" s="3">
        <v>35</v>
      </c>
      <c r="B44" s="38" t="s">
        <v>62</v>
      </c>
      <c r="C44" s="29" t="s">
        <v>64</v>
      </c>
      <c r="D44" s="30">
        <v>2</v>
      </c>
      <c r="E44" s="31"/>
      <c r="F44" s="32">
        <v>1</v>
      </c>
      <c r="G44" s="31"/>
      <c r="H44" s="32">
        <v>3</v>
      </c>
      <c r="I44" s="31">
        <v>7</v>
      </c>
      <c r="J44" s="32"/>
      <c r="K44" s="31"/>
      <c r="L44" s="33">
        <v>2</v>
      </c>
      <c r="M44" s="34">
        <f t="shared" si="2"/>
        <v>15</v>
      </c>
      <c r="N44" s="35">
        <f t="shared" si="3"/>
        <v>1</v>
      </c>
      <c r="O44" s="36">
        <v>14</v>
      </c>
      <c r="P44" s="36">
        <v>7</v>
      </c>
      <c r="Q44" s="117">
        <f>SUM((O44-((43/352)*C4))/ABS((43/352)*C4))</f>
        <v>-4.4961240310077581E-2</v>
      </c>
      <c r="R44" s="37">
        <v>43</v>
      </c>
    </row>
    <row r="45" spans="1:18" x14ac:dyDescent="0.25">
      <c r="A45" s="18">
        <v>36</v>
      </c>
      <c r="B45" s="38" t="s">
        <v>62</v>
      </c>
      <c r="C45" s="29" t="s">
        <v>65</v>
      </c>
      <c r="D45" s="30">
        <v>1</v>
      </c>
      <c r="E45" s="31"/>
      <c r="F45" s="32"/>
      <c r="G45" s="31">
        <v>1</v>
      </c>
      <c r="H45" s="32">
        <v>2</v>
      </c>
      <c r="I45" s="31">
        <v>6</v>
      </c>
      <c r="J45" s="32"/>
      <c r="K45" s="31"/>
      <c r="L45" s="33"/>
      <c r="M45" s="34">
        <f t="shared" si="2"/>
        <v>10</v>
      </c>
      <c r="N45" s="35">
        <f t="shared" si="3"/>
        <v>-0.125</v>
      </c>
      <c r="O45" s="36">
        <v>7</v>
      </c>
      <c r="P45" s="36">
        <v>8</v>
      </c>
      <c r="Q45" s="117">
        <f>SUM((O45-((43/352)*C4))/ABS((43/352)*C4))</f>
        <v>-0.52248062015503882</v>
      </c>
      <c r="R45" s="37">
        <v>43</v>
      </c>
    </row>
    <row r="46" spans="1:18" x14ac:dyDescent="0.25">
      <c r="A46" s="3">
        <v>37</v>
      </c>
      <c r="B46" s="38" t="s">
        <v>62</v>
      </c>
      <c r="C46" s="29" t="s">
        <v>91</v>
      </c>
      <c r="D46" s="30">
        <v>2</v>
      </c>
      <c r="E46" s="31"/>
      <c r="F46" s="32">
        <v>5</v>
      </c>
      <c r="G46" s="31">
        <v>1</v>
      </c>
      <c r="H46" s="32">
        <v>4</v>
      </c>
      <c r="I46" s="31">
        <v>9</v>
      </c>
      <c r="J46" s="32"/>
      <c r="K46" s="31">
        <v>2</v>
      </c>
      <c r="L46" s="33">
        <v>2</v>
      </c>
      <c r="M46" s="34">
        <f t="shared" si="2"/>
        <v>25</v>
      </c>
      <c r="N46" s="35"/>
      <c r="O46" s="36">
        <v>23</v>
      </c>
      <c r="P46" s="36"/>
      <c r="Q46" s="117">
        <f>SUM((O46-((43/352)*C4))/ABS((43/352)*C4))</f>
        <v>0.56899224806201543</v>
      </c>
      <c r="R46" s="37">
        <v>43</v>
      </c>
    </row>
    <row r="47" spans="1:18" x14ac:dyDescent="0.25">
      <c r="A47" s="18">
        <v>38</v>
      </c>
      <c r="B47" s="38" t="s">
        <v>62</v>
      </c>
      <c r="C47" s="29" t="s">
        <v>66</v>
      </c>
      <c r="D47" s="30">
        <v>1</v>
      </c>
      <c r="E47" s="31"/>
      <c r="F47" s="32">
        <v>4</v>
      </c>
      <c r="G47" s="31"/>
      <c r="H47" s="32">
        <v>2</v>
      </c>
      <c r="I47" s="31">
        <v>1</v>
      </c>
      <c r="J47" s="32"/>
      <c r="K47" s="31">
        <v>1</v>
      </c>
      <c r="L47" s="33">
        <v>2</v>
      </c>
      <c r="M47" s="34">
        <f t="shared" si="2"/>
        <v>11</v>
      </c>
      <c r="N47" s="35">
        <f t="shared" ref="N47:N53" si="4">SUM(O47-P47)/ABS(P47)</f>
        <v>-0.15384615384615385</v>
      </c>
      <c r="O47" s="36">
        <v>11</v>
      </c>
      <c r="P47" s="36">
        <v>13</v>
      </c>
      <c r="Q47" s="117">
        <f>SUM((O47-((43/352)*C4))/ABS((43/352)*C4))</f>
        <v>-0.24961240310077523</v>
      </c>
      <c r="R47" s="37">
        <v>43</v>
      </c>
    </row>
    <row r="48" spans="1:18" x14ac:dyDescent="0.25">
      <c r="A48" s="3">
        <v>39</v>
      </c>
      <c r="B48" s="38" t="s">
        <v>62</v>
      </c>
      <c r="C48" s="29" t="s">
        <v>67</v>
      </c>
      <c r="D48" s="40">
        <v>1</v>
      </c>
      <c r="E48" s="41">
        <v>1</v>
      </c>
      <c r="F48" s="42"/>
      <c r="G48" s="41"/>
      <c r="H48" s="42"/>
      <c r="I48" s="41">
        <v>7</v>
      </c>
      <c r="J48" s="42"/>
      <c r="K48" s="41"/>
      <c r="L48" s="43">
        <v>2</v>
      </c>
      <c r="M48" s="34">
        <f t="shared" si="2"/>
        <v>11</v>
      </c>
      <c r="N48" s="35">
        <f t="shared" si="4"/>
        <v>1.3333333333333333</v>
      </c>
      <c r="O48" s="36">
        <v>7</v>
      </c>
      <c r="P48" s="36">
        <v>3</v>
      </c>
      <c r="Q48" s="117">
        <f>SUM((O48-((43/352)*C4))/ABS((43/352)*C4))</f>
        <v>-0.52248062015503882</v>
      </c>
      <c r="R48" s="37">
        <v>43</v>
      </c>
    </row>
    <row r="49" spans="1:18" x14ac:dyDescent="0.25">
      <c r="A49" s="18">
        <v>40</v>
      </c>
      <c r="B49" s="38" t="s">
        <v>62</v>
      </c>
      <c r="C49" s="29" t="s">
        <v>68</v>
      </c>
      <c r="D49" s="40">
        <v>2</v>
      </c>
      <c r="E49" s="41"/>
      <c r="F49" s="42">
        <v>6</v>
      </c>
      <c r="G49" s="41">
        <v>1</v>
      </c>
      <c r="H49" s="42">
        <v>2</v>
      </c>
      <c r="I49" s="41">
        <v>3</v>
      </c>
      <c r="J49" s="42"/>
      <c r="K49" s="41"/>
      <c r="L49" s="43">
        <v>1</v>
      </c>
      <c r="M49" s="34">
        <f t="shared" si="2"/>
        <v>15</v>
      </c>
      <c r="N49" s="35">
        <f t="shared" si="4"/>
        <v>0</v>
      </c>
      <c r="O49" s="36">
        <v>13</v>
      </c>
      <c r="P49" s="36">
        <v>13</v>
      </c>
      <c r="Q49" s="117">
        <f>SUM((O49-((43/352)*C4))/ABS((43/352)*C4))</f>
        <v>-0.11317829457364346</v>
      </c>
      <c r="R49" s="37">
        <v>43</v>
      </c>
    </row>
    <row r="50" spans="1:18" x14ac:dyDescent="0.25">
      <c r="A50" s="3">
        <v>41</v>
      </c>
      <c r="B50" s="38" t="s">
        <v>62</v>
      </c>
      <c r="C50" s="29" t="s">
        <v>69</v>
      </c>
      <c r="D50" s="40"/>
      <c r="E50" s="41"/>
      <c r="F50" s="42"/>
      <c r="G50" s="41"/>
      <c r="H50" s="42"/>
      <c r="I50" s="41">
        <v>1</v>
      </c>
      <c r="J50" s="42"/>
      <c r="K50" s="41"/>
      <c r="L50" s="43"/>
      <c r="M50" s="34">
        <f t="shared" si="2"/>
        <v>1</v>
      </c>
      <c r="N50" s="35"/>
      <c r="O50" s="36">
        <v>1</v>
      </c>
      <c r="P50" s="36">
        <v>0</v>
      </c>
      <c r="Q50" s="117">
        <f>SUM((O50-((43/352)*C4))/ABS((43/352)*C4))</f>
        <v>-0.93178294573643416</v>
      </c>
      <c r="R50" s="37">
        <v>43</v>
      </c>
    </row>
    <row r="51" spans="1:18" x14ac:dyDescent="0.25">
      <c r="A51" s="18">
        <v>42</v>
      </c>
      <c r="B51" s="38" t="s">
        <v>62</v>
      </c>
      <c r="C51" s="29" t="s">
        <v>70</v>
      </c>
      <c r="D51" s="40">
        <v>2</v>
      </c>
      <c r="E51" s="41"/>
      <c r="F51" s="42">
        <v>8</v>
      </c>
      <c r="G51" s="41"/>
      <c r="H51" s="42">
        <v>2</v>
      </c>
      <c r="I51" s="41">
        <v>1</v>
      </c>
      <c r="J51" s="42"/>
      <c r="K51" s="41">
        <v>2</v>
      </c>
      <c r="L51" s="43" t="s">
        <v>80</v>
      </c>
      <c r="M51" s="34">
        <f t="shared" si="2"/>
        <v>15</v>
      </c>
      <c r="N51" s="35">
        <f t="shared" si="4"/>
        <v>-9.0909090909090912E-2</v>
      </c>
      <c r="O51" s="36">
        <v>10</v>
      </c>
      <c r="P51" s="36">
        <v>11</v>
      </c>
      <c r="Q51" s="117">
        <f>SUM((O51-((43/352)*C4))/ABS((43/352)*C4))</f>
        <v>-0.31782945736434115</v>
      </c>
      <c r="R51" s="37">
        <v>43</v>
      </c>
    </row>
    <row r="52" spans="1:18" x14ac:dyDescent="0.25">
      <c r="A52" s="3">
        <v>43</v>
      </c>
      <c r="B52" s="38" t="s">
        <v>62</v>
      </c>
      <c r="C52" s="29" t="s">
        <v>72</v>
      </c>
      <c r="D52" s="40">
        <v>2</v>
      </c>
      <c r="E52" s="41"/>
      <c r="F52" s="42">
        <v>5</v>
      </c>
      <c r="G52" s="41"/>
      <c r="H52" s="42">
        <v>2</v>
      </c>
      <c r="I52" s="41">
        <v>5</v>
      </c>
      <c r="J52" s="42"/>
      <c r="K52" s="41"/>
      <c r="L52" s="43">
        <v>4</v>
      </c>
      <c r="M52" s="34">
        <f t="shared" si="2"/>
        <v>18</v>
      </c>
      <c r="N52" s="35">
        <f t="shared" si="4"/>
        <v>0</v>
      </c>
      <c r="O52" s="36">
        <v>18</v>
      </c>
      <c r="P52" s="36">
        <v>18</v>
      </c>
      <c r="Q52" s="117">
        <f>SUM((O52-((43/352)*C4))/ABS((43/352)*C4))</f>
        <v>0.22790697674418597</v>
      </c>
      <c r="R52" s="37">
        <v>43</v>
      </c>
    </row>
    <row r="53" spans="1:18" ht="15.75" thickBot="1" x14ac:dyDescent="0.3">
      <c r="A53" s="3"/>
      <c r="B53" s="38"/>
      <c r="C53" s="29" t="s">
        <v>73</v>
      </c>
      <c r="D53" s="44">
        <f t="shared" ref="D53:L53" si="5">SUM(D10:D52)</f>
        <v>65</v>
      </c>
      <c r="E53" s="45">
        <f t="shared" si="5"/>
        <v>6</v>
      </c>
      <c r="F53" s="11">
        <f t="shared" si="5"/>
        <v>140</v>
      </c>
      <c r="G53" s="12">
        <f t="shared" si="5"/>
        <v>9</v>
      </c>
      <c r="H53" s="11">
        <f t="shared" si="5"/>
        <v>86</v>
      </c>
      <c r="I53" s="12">
        <f t="shared" si="5"/>
        <v>145</v>
      </c>
      <c r="J53" s="11">
        <f t="shared" si="5"/>
        <v>22</v>
      </c>
      <c r="K53" s="12">
        <f t="shared" si="5"/>
        <v>43</v>
      </c>
      <c r="L53" s="46">
        <f t="shared" si="5"/>
        <v>71</v>
      </c>
      <c r="M53" s="47">
        <f t="shared" ref="M53" si="6">SUM(D53:L53)</f>
        <v>587</v>
      </c>
      <c r="N53" s="48">
        <f t="shared" si="4"/>
        <v>9.3333333333333338E-2</v>
      </c>
      <c r="O53" s="49">
        <f>SUM(O10:O52)</f>
        <v>410</v>
      </c>
      <c r="P53" s="49">
        <f>SUM(P10:P52)</f>
        <v>375</v>
      </c>
      <c r="Q53" s="48">
        <f>SUM((O53-((1849/352)*C4))/ABS((1849/352)*C4))</f>
        <v>-0.34955831981251129</v>
      </c>
      <c r="R53" s="50">
        <f>SUM(R10:R52)</f>
        <v>1849</v>
      </c>
    </row>
    <row r="54" spans="1:18" ht="16.5" thickTop="1" thickBot="1" x14ac:dyDescent="0.3">
      <c r="A54" s="3"/>
      <c r="B54" s="38"/>
      <c r="C54" s="51" t="s">
        <v>74</v>
      </c>
      <c r="D54" s="110">
        <f>SUM((D55-D56)/ABS(D56))</f>
        <v>6.9767441860465115E-2</v>
      </c>
      <c r="E54" s="111">
        <f>SUM((E55-E56)/ABS(E56))</f>
        <v>-0.54545454545454541</v>
      </c>
      <c r="F54" s="111">
        <f t="shared" ref="F54:M54" si="7">SUM((F55-F56)/ABS(F56))</f>
        <v>0.29032258064516131</v>
      </c>
      <c r="G54" s="111">
        <f t="shared" si="7"/>
        <v>-0.52941176470588236</v>
      </c>
      <c r="H54" s="111">
        <f t="shared" si="7"/>
        <v>0.32432432432432434</v>
      </c>
      <c r="I54" s="111">
        <f t="shared" si="7"/>
        <v>6.1068702290076333E-2</v>
      </c>
      <c r="J54" s="111">
        <f t="shared" si="7"/>
        <v>6.6666666666666666E-2</v>
      </c>
      <c r="K54" s="111">
        <f t="shared" si="7"/>
        <v>0.55555555555555558</v>
      </c>
      <c r="L54" s="111">
        <f t="shared" si="7"/>
        <v>-4.878048780487805E-2</v>
      </c>
      <c r="M54" s="112">
        <f t="shared" si="7"/>
        <v>9.3333333333333338E-2</v>
      </c>
      <c r="N54" s="55"/>
      <c r="O54" s="56"/>
      <c r="P54" s="57"/>
      <c r="Q54" s="118"/>
      <c r="R54" s="58"/>
    </row>
    <row r="55" spans="1:18" ht="15.75" thickTop="1" x14ac:dyDescent="0.25">
      <c r="A55" s="3"/>
      <c r="B55" s="38"/>
      <c r="C55" s="51" t="s">
        <v>81</v>
      </c>
      <c r="D55" s="59">
        <v>46</v>
      </c>
      <c r="E55" s="60">
        <v>5</v>
      </c>
      <c r="F55" s="60">
        <v>80</v>
      </c>
      <c r="G55" s="60">
        <v>8</v>
      </c>
      <c r="H55" s="60">
        <v>49</v>
      </c>
      <c r="I55" s="60">
        <v>139</v>
      </c>
      <c r="J55" s="60">
        <v>16</v>
      </c>
      <c r="K55" s="60">
        <v>28</v>
      </c>
      <c r="L55" s="60">
        <v>39</v>
      </c>
      <c r="M55" s="61">
        <f>SUM(D55:L55)</f>
        <v>410</v>
      </c>
      <c r="N55" s="62"/>
      <c r="O55" s="63"/>
      <c r="P55" s="64"/>
      <c r="Q55" s="119"/>
      <c r="R55" s="20"/>
    </row>
    <row r="56" spans="1:18" ht="15.75" thickBot="1" x14ac:dyDescent="0.3">
      <c r="A56" s="3"/>
      <c r="B56" s="38"/>
      <c r="C56" s="51" t="s">
        <v>75</v>
      </c>
      <c r="D56" s="65">
        <v>43</v>
      </c>
      <c r="E56" s="16">
        <v>11</v>
      </c>
      <c r="F56" s="16">
        <v>62</v>
      </c>
      <c r="G56" s="16">
        <v>17</v>
      </c>
      <c r="H56" s="16">
        <v>37</v>
      </c>
      <c r="I56" s="16">
        <v>131</v>
      </c>
      <c r="J56" s="16">
        <v>15</v>
      </c>
      <c r="K56" s="16">
        <v>18</v>
      </c>
      <c r="L56" s="16">
        <v>41</v>
      </c>
      <c r="M56" s="66">
        <f>SUM(D56:L56)</f>
        <v>375</v>
      </c>
      <c r="N56" s="67"/>
      <c r="O56" s="68"/>
      <c r="P56" s="9"/>
      <c r="Q56" s="113"/>
      <c r="R56" s="69"/>
    </row>
    <row r="57" spans="1:18" s="107" customFormat="1" ht="16.5" thickTop="1" thickBot="1" x14ac:dyDescent="0.3">
      <c r="A57" s="96"/>
      <c r="B57" s="97"/>
      <c r="C57" s="98" t="s">
        <v>126</v>
      </c>
      <c r="D57" s="99">
        <f>SUM((D55-((D58/352)*C4))/ABS((D58/352)*C4))</f>
        <v>-0.37240310077519378</v>
      </c>
      <c r="E57" s="100">
        <f>SUM(E55-((E58/352)*C4))/ABS((E58/352)*C4)</f>
        <v>-0.6589147286821706</v>
      </c>
      <c r="F57" s="101">
        <f>SUM(F55-((F58/352)*C4))/ABS((D58/352)*C4)</f>
        <v>9.1472868217054248E-2</v>
      </c>
      <c r="G57" s="101">
        <f>SUM(G55-((G58/352)*C4))/ABS((G58/352)*C4)</f>
        <v>-0.72713178294573644</v>
      </c>
      <c r="H57" s="101">
        <f>SUM(H55-((H58/352)*C4))/ABS((H58/352)*C4)</f>
        <v>-0.3314728682170543</v>
      </c>
      <c r="I57" s="101">
        <f>SUM(I55-((I58/352)*C4))/ABS((I58/352)*C4)</f>
        <v>-0.32270210409745292</v>
      </c>
      <c r="J57" s="101">
        <f>SUM(J55-((J58/352)*C4))/ABS((D58/352)*C4)</f>
        <v>-0.18170542635658918</v>
      </c>
      <c r="K57" s="101">
        <f>SUM(K55-((K58/352)*C4))/ABS((D58/352)*C4)</f>
        <v>-0.21798449612403101</v>
      </c>
      <c r="L57" s="100">
        <f>SUM(L55-((L58/352)*C4))/ABS((L58/352)*C4)</f>
        <v>-0.55658914728682174</v>
      </c>
      <c r="M57" s="102">
        <f>SUM(M55-((M58/352)*C4))/ABS((M58/352)*C4)</f>
        <v>-0.34955831981251129</v>
      </c>
      <c r="N57" s="103"/>
      <c r="O57" s="104"/>
      <c r="P57" s="105"/>
      <c r="Q57" s="113"/>
      <c r="R57" s="106"/>
    </row>
    <row r="58" spans="1:18" s="83" customFormat="1" ht="16.5" thickTop="1" thickBot="1" x14ac:dyDescent="0.3">
      <c r="A58" s="70"/>
      <c r="B58" s="71"/>
      <c r="C58" s="72" t="s">
        <v>76</v>
      </c>
      <c r="D58" s="73">
        <v>215</v>
      </c>
      <c r="E58" s="74">
        <v>43</v>
      </c>
      <c r="F58" s="75">
        <v>215</v>
      </c>
      <c r="G58" s="76">
        <v>86</v>
      </c>
      <c r="H58" s="75">
        <v>215</v>
      </c>
      <c r="I58" s="76">
        <v>602</v>
      </c>
      <c r="J58" s="75">
        <v>86</v>
      </c>
      <c r="K58" s="76">
        <v>129</v>
      </c>
      <c r="L58" s="77">
        <v>258</v>
      </c>
      <c r="M58" s="78">
        <f t="shared" ref="M58:M76" si="8">SUM(D58:L58)</f>
        <v>1849</v>
      </c>
      <c r="N58" s="79"/>
      <c r="O58" s="80"/>
      <c r="P58" s="81"/>
      <c r="Q58" s="120"/>
      <c r="R58" s="82"/>
    </row>
    <row r="59" spans="1:18" ht="15.75" thickTop="1" x14ac:dyDescent="0.25">
      <c r="A59" s="3"/>
      <c r="B59" s="38"/>
      <c r="C59" s="29" t="s">
        <v>125</v>
      </c>
      <c r="D59" s="84">
        <v>62</v>
      </c>
      <c r="E59" s="85">
        <v>6</v>
      </c>
      <c r="F59" s="86">
        <v>129</v>
      </c>
      <c r="G59" s="87">
        <v>9</v>
      </c>
      <c r="H59" s="86">
        <v>66</v>
      </c>
      <c r="I59" s="87">
        <v>134</v>
      </c>
      <c r="J59" s="86">
        <v>18</v>
      </c>
      <c r="K59" s="87">
        <v>38</v>
      </c>
      <c r="L59" s="88">
        <v>60</v>
      </c>
      <c r="M59" s="64">
        <f t="shared" ref="M59" si="9">SUM(D59:L59)</f>
        <v>522</v>
      </c>
      <c r="N59" s="89"/>
      <c r="O59" s="89"/>
      <c r="P59" s="6"/>
      <c r="Q59" s="121"/>
      <c r="R59" s="29"/>
    </row>
    <row r="60" spans="1:18" hidden="1" x14ac:dyDescent="0.25">
      <c r="A60" s="3"/>
      <c r="B60" s="38"/>
      <c r="C60" s="29" t="s">
        <v>123</v>
      </c>
      <c r="D60" s="84">
        <v>61</v>
      </c>
      <c r="E60" s="85">
        <v>6</v>
      </c>
      <c r="F60" s="86">
        <v>123</v>
      </c>
      <c r="G60" s="87">
        <v>9</v>
      </c>
      <c r="H60" s="86">
        <v>64</v>
      </c>
      <c r="I60" s="87">
        <v>131</v>
      </c>
      <c r="J60" s="86">
        <v>18</v>
      </c>
      <c r="K60" s="87">
        <v>38</v>
      </c>
      <c r="L60" s="88">
        <v>60</v>
      </c>
      <c r="M60" s="64">
        <f t="shared" si="8"/>
        <v>510</v>
      </c>
      <c r="N60" s="89"/>
      <c r="O60" s="89"/>
      <c r="P60" s="6"/>
      <c r="Q60" s="121"/>
      <c r="R60" s="29"/>
    </row>
    <row r="61" spans="1:18" hidden="1" x14ac:dyDescent="0.25">
      <c r="A61" s="3"/>
      <c r="B61" s="38"/>
      <c r="C61" s="29" t="s">
        <v>119</v>
      </c>
      <c r="D61" s="84">
        <v>59</v>
      </c>
      <c r="E61" s="85">
        <v>5</v>
      </c>
      <c r="F61" s="86">
        <v>111</v>
      </c>
      <c r="G61" s="87">
        <v>8</v>
      </c>
      <c r="H61" s="86">
        <v>57</v>
      </c>
      <c r="I61" s="87">
        <v>123</v>
      </c>
      <c r="J61" s="86">
        <v>18</v>
      </c>
      <c r="K61" s="87">
        <v>36</v>
      </c>
      <c r="L61" s="88">
        <v>64</v>
      </c>
      <c r="M61" s="64">
        <f t="shared" si="8"/>
        <v>481</v>
      </c>
      <c r="N61" s="89"/>
      <c r="O61" s="89"/>
      <c r="P61" s="6"/>
      <c r="Q61" s="121"/>
      <c r="R61" s="29"/>
    </row>
    <row r="62" spans="1:18" x14ac:dyDescent="0.25">
      <c r="A62" s="3"/>
      <c r="B62" s="38"/>
      <c r="C62" s="29" t="s">
        <v>117</v>
      </c>
      <c r="D62" s="84">
        <v>57</v>
      </c>
      <c r="E62" s="85">
        <v>4</v>
      </c>
      <c r="F62" s="86">
        <v>110</v>
      </c>
      <c r="G62" s="87">
        <v>8</v>
      </c>
      <c r="H62" s="86">
        <v>55</v>
      </c>
      <c r="I62" s="87">
        <v>112</v>
      </c>
      <c r="J62" s="86">
        <v>16</v>
      </c>
      <c r="K62" s="87">
        <v>35</v>
      </c>
      <c r="L62" s="88">
        <v>46</v>
      </c>
      <c r="M62" s="64">
        <f t="shared" si="8"/>
        <v>443</v>
      </c>
      <c r="N62" s="89"/>
      <c r="O62" s="89"/>
      <c r="P62" s="6"/>
      <c r="Q62" s="121"/>
      <c r="R62" s="29"/>
    </row>
    <row r="63" spans="1:18" x14ac:dyDescent="0.25">
      <c r="A63" s="3"/>
      <c r="B63" s="38"/>
      <c r="C63" s="29" t="s">
        <v>106</v>
      </c>
      <c r="D63" s="84">
        <v>56</v>
      </c>
      <c r="E63" s="85">
        <v>4</v>
      </c>
      <c r="F63" s="86">
        <v>110</v>
      </c>
      <c r="G63" s="87">
        <v>8</v>
      </c>
      <c r="H63" s="86">
        <v>54</v>
      </c>
      <c r="I63" s="87">
        <v>108</v>
      </c>
      <c r="J63" s="86">
        <v>16</v>
      </c>
      <c r="K63" s="87">
        <v>37</v>
      </c>
      <c r="L63" s="88">
        <v>47</v>
      </c>
      <c r="M63" s="64">
        <f t="shared" si="8"/>
        <v>440</v>
      </c>
      <c r="N63" s="89"/>
      <c r="O63" s="89"/>
      <c r="P63" s="6"/>
      <c r="Q63" s="121"/>
      <c r="R63" s="29"/>
    </row>
    <row r="64" spans="1:18" hidden="1" x14ac:dyDescent="0.25">
      <c r="A64" s="3"/>
      <c r="B64" s="38"/>
      <c r="C64" s="29" t="s">
        <v>107</v>
      </c>
      <c r="D64" s="84">
        <v>50</v>
      </c>
      <c r="E64" s="85">
        <v>4</v>
      </c>
      <c r="F64" s="86">
        <v>108</v>
      </c>
      <c r="G64" s="87">
        <v>8</v>
      </c>
      <c r="H64" s="86">
        <v>55</v>
      </c>
      <c r="I64" s="87">
        <v>97</v>
      </c>
      <c r="J64" s="86">
        <v>17</v>
      </c>
      <c r="K64" s="87">
        <v>37</v>
      </c>
      <c r="L64" s="88">
        <v>40</v>
      </c>
      <c r="M64" s="64">
        <f t="shared" si="8"/>
        <v>416</v>
      </c>
      <c r="N64" s="89"/>
      <c r="O64" s="89"/>
      <c r="P64" s="6"/>
      <c r="Q64" s="121"/>
      <c r="R64" s="29"/>
    </row>
    <row r="65" spans="1:18" hidden="1" x14ac:dyDescent="0.25">
      <c r="A65" s="3"/>
      <c r="B65" s="38"/>
      <c r="C65" s="29" t="s">
        <v>108</v>
      </c>
      <c r="D65" s="84">
        <v>43</v>
      </c>
      <c r="E65" s="85">
        <v>4</v>
      </c>
      <c r="F65" s="86">
        <v>108</v>
      </c>
      <c r="G65" s="87">
        <v>6</v>
      </c>
      <c r="H65" s="86">
        <v>48</v>
      </c>
      <c r="I65" s="87">
        <v>80</v>
      </c>
      <c r="J65" s="86">
        <v>17</v>
      </c>
      <c r="K65" s="87">
        <v>31</v>
      </c>
      <c r="L65" s="88">
        <v>32</v>
      </c>
      <c r="M65" s="64">
        <f t="shared" si="8"/>
        <v>369</v>
      </c>
      <c r="N65" s="89"/>
      <c r="O65" s="89"/>
      <c r="P65" s="6"/>
      <c r="Q65" s="121"/>
      <c r="R65" s="29"/>
    </row>
    <row r="66" spans="1:18" x14ac:dyDescent="0.25">
      <c r="A66" s="3"/>
      <c r="B66" s="38"/>
      <c r="C66" s="29" t="s">
        <v>109</v>
      </c>
      <c r="D66" s="84">
        <v>34</v>
      </c>
      <c r="E66" s="85">
        <v>4</v>
      </c>
      <c r="F66" s="86">
        <v>109</v>
      </c>
      <c r="G66" s="87">
        <v>8</v>
      </c>
      <c r="H66" s="86">
        <v>48</v>
      </c>
      <c r="I66" s="87">
        <v>69</v>
      </c>
      <c r="J66" s="86">
        <v>17</v>
      </c>
      <c r="K66" s="87">
        <v>28</v>
      </c>
      <c r="L66" s="88">
        <v>25</v>
      </c>
      <c r="M66" s="64">
        <f t="shared" si="8"/>
        <v>342</v>
      </c>
      <c r="N66" s="89"/>
      <c r="O66" s="89"/>
      <c r="P66" s="6"/>
      <c r="Q66" s="121"/>
      <c r="R66" s="29"/>
    </row>
    <row r="67" spans="1:18" x14ac:dyDescent="0.25">
      <c r="A67" s="3"/>
      <c r="B67" s="38"/>
      <c r="C67" s="29" t="s">
        <v>110</v>
      </c>
      <c r="D67" s="84">
        <v>31</v>
      </c>
      <c r="E67" s="85">
        <v>4</v>
      </c>
      <c r="F67" s="86">
        <v>108</v>
      </c>
      <c r="G67" s="87">
        <v>4</v>
      </c>
      <c r="H67" s="86">
        <v>48</v>
      </c>
      <c r="I67" s="87">
        <v>63</v>
      </c>
      <c r="J67" s="86">
        <v>15</v>
      </c>
      <c r="K67" s="87">
        <v>27</v>
      </c>
      <c r="L67" s="88">
        <v>23</v>
      </c>
      <c r="M67" s="64">
        <f t="shared" si="8"/>
        <v>323</v>
      </c>
      <c r="N67" s="89"/>
      <c r="O67" s="89"/>
      <c r="P67" s="6"/>
      <c r="Q67" s="121"/>
      <c r="R67" s="29"/>
    </row>
    <row r="68" spans="1:18" x14ac:dyDescent="0.25">
      <c r="A68" s="3"/>
      <c r="B68" s="38"/>
      <c r="C68" s="29" t="s">
        <v>111</v>
      </c>
      <c r="D68" s="84">
        <v>28</v>
      </c>
      <c r="E68" s="85">
        <v>4</v>
      </c>
      <c r="F68" s="86">
        <v>91</v>
      </c>
      <c r="G68" s="87">
        <v>3</v>
      </c>
      <c r="H68" s="86">
        <v>51</v>
      </c>
      <c r="I68" s="87">
        <v>55</v>
      </c>
      <c r="J68" s="86">
        <v>14</v>
      </c>
      <c r="K68" s="87">
        <v>27</v>
      </c>
      <c r="L68" s="88">
        <v>22</v>
      </c>
      <c r="M68" s="64">
        <f t="shared" si="8"/>
        <v>295</v>
      </c>
      <c r="N68" s="89"/>
      <c r="O68" s="89"/>
      <c r="P68" s="6"/>
      <c r="Q68" s="121"/>
      <c r="R68" s="29"/>
    </row>
    <row r="69" spans="1:18" x14ac:dyDescent="0.25">
      <c r="A69" s="3"/>
      <c r="B69" s="38"/>
      <c r="C69" s="29" t="s">
        <v>112</v>
      </c>
      <c r="D69" s="84">
        <v>26</v>
      </c>
      <c r="E69" s="85">
        <v>4</v>
      </c>
      <c r="F69" s="86">
        <v>89</v>
      </c>
      <c r="G69" s="87">
        <v>4</v>
      </c>
      <c r="H69" s="86">
        <v>51</v>
      </c>
      <c r="I69" s="87">
        <v>51</v>
      </c>
      <c r="J69" s="86">
        <v>12</v>
      </c>
      <c r="K69" s="87">
        <v>26</v>
      </c>
      <c r="L69" s="88">
        <v>20</v>
      </c>
      <c r="M69" s="64">
        <f t="shared" si="8"/>
        <v>283</v>
      </c>
      <c r="N69" s="89"/>
      <c r="O69" s="89"/>
      <c r="P69" s="6"/>
      <c r="Q69" s="121"/>
      <c r="R69" s="29"/>
    </row>
    <row r="70" spans="1:18" x14ac:dyDescent="0.25">
      <c r="A70" s="3"/>
      <c r="B70" s="38"/>
      <c r="C70" s="29" t="s">
        <v>114</v>
      </c>
      <c r="D70" s="84">
        <v>25</v>
      </c>
      <c r="E70" s="85">
        <v>3</v>
      </c>
      <c r="F70" s="86">
        <v>78</v>
      </c>
      <c r="G70" s="87">
        <v>3</v>
      </c>
      <c r="H70" s="86">
        <v>44</v>
      </c>
      <c r="I70" s="87">
        <v>41</v>
      </c>
      <c r="J70" s="86">
        <v>12</v>
      </c>
      <c r="K70" s="87">
        <v>22</v>
      </c>
      <c r="L70" s="88">
        <v>16</v>
      </c>
      <c r="M70" s="64">
        <f t="shared" si="8"/>
        <v>244</v>
      </c>
      <c r="N70" s="89"/>
      <c r="O70" s="89"/>
      <c r="P70" s="6"/>
      <c r="Q70" s="121"/>
      <c r="R70" s="29"/>
    </row>
    <row r="71" spans="1:18" x14ac:dyDescent="0.25">
      <c r="A71" s="3"/>
      <c r="B71" s="38"/>
      <c r="C71" s="29" t="s">
        <v>113</v>
      </c>
      <c r="D71" s="84">
        <v>21</v>
      </c>
      <c r="E71" s="85">
        <v>3</v>
      </c>
      <c r="F71" s="86">
        <v>66</v>
      </c>
      <c r="G71" s="87">
        <v>3</v>
      </c>
      <c r="H71" s="86">
        <v>43</v>
      </c>
      <c r="I71" s="87">
        <v>31</v>
      </c>
      <c r="J71" s="86">
        <v>11</v>
      </c>
      <c r="K71" s="87">
        <v>22</v>
      </c>
      <c r="L71" s="88">
        <v>16</v>
      </c>
      <c r="M71" s="64">
        <f t="shared" si="8"/>
        <v>216</v>
      </c>
      <c r="N71" s="89"/>
      <c r="O71" s="89"/>
      <c r="P71" s="6"/>
      <c r="Q71" s="121"/>
      <c r="R71" s="29"/>
    </row>
    <row r="72" spans="1:18" x14ac:dyDescent="0.25">
      <c r="A72" s="3"/>
      <c r="B72" s="38"/>
      <c r="C72" s="29" t="s">
        <v>116</v>
      </c>
      <c r="D72" s="84">
        <v>16</v>
      </c>
      <c r="E72" s="85">
        <v>3</v>
      </c>
      <c r="F72" s="86">
        <v>49</v>
      </c>
      <c r="G72" s="87">
        <v>3</v>
      </c>
      <c r="H72" s="86">
        <v>25</v>
      </c>
      <c r="I72" s="87">
        <v>22</v>
      </c>
      <c r="J72" s="86">
        <v>11</v>
      </c>
      <c r="K72" s="87">
        <v>20</v>
      </c>
      <c r="L72" s="88">
        <v>12</v>
      </c>
      <c r="M72" s="64">
        <f t="shared" si="8"/>
        <v>161</v>
      </c>
      <c r="N72" s="89"/>
      <c r="O72" s="89"/>
      <c r="P72" s="6"/>
      <c r="Q72" s="121"/>
      <c r="R72" s="29"/>
    </row>
    <row r="73" spans="1:18" x14ac:dyDescent="0.25">
      <c r="A73" s="3"/>
      <c r="B73" s="38"/>
      <c r="C73" s="29" t="s">
        <v>115</v>
      </c>
      <c r="D73" s="84">
        <v>11</v>
      </c>
      <c r="E73" s="85">
        <v>3</v>
      </c>
      <c r="F73" s="86">
        <v>37</v>
      </c>
      <c r="G73" s="87">
        <v>3</v>
      </c>
      <c r="H73" s="86">
        <v>14</v>
      </c>
      <c r="I73" s="87">
        <v>10</v>
      </c>
      <c r="J73" s="86">
        <v>9</v>
      </c>
      <c r="K73" s="87">
        <v>10</v>
      </c>
      <c r="L73" s="88">
        <v>6</v>
      </c>
      <c r="M73" s="64">
        <f t="shared" si="8"/>
        <v>103</v>
      </c>
      <c r="N73" s="89"/>
      <c r="O73" s="89"/>
      <c r="P73" s="6"/>
      <c r="Q73" s="121"/>
      <c r="R73" s="29"/>
    </row>
    <row r="74" spans="1:18" x14ac:dyDescent="0.25">
      <c r="A74" s="3"/>
      <c r="B74" s="38"/>
      <c r="C74" s="29"/>
      <c r="D74" s="84"/>
      <c r="E74" s="85"/>
      <c r="F74" s="86"/>
      <c r="G74" s="87"/>
      <c r="H74" s="86"/>
      <c r="I74" s="87"/>
      <c r="J74" s="86"/>
      <c r="K74" s="87"/>
      <c r="L74" s="88"/>
      <c r="M74" s="64"/>
      <c r="N74" s="89"/>
      <c r="O74" s="89"/>
      <c r="P74" s="6"/>
      <c r="Q74" s="121"/>
      <c r="R74" s="29"/>
    </row>
    <row r="75" spans="1:18" hidden="1" x14ac:dyDescent="0.25">
      <c r="A75" s="3"/>
      <c r="B75" s="38"/>
      <c r="C75" s="29" t="s">
        <v>77</v>
      </c>
      <c r="D75" s="84">
        <v>121</v>
      </c>
      <c r="E75" s="85">
        <v>19</v>
      </c>
      <c r="F75" s="86">
        <v>197</v>
      </c>
      <c r="G75" s="87">
        <v>53</v>
      </c>
      <c r="H75" s="86">
        <v>126</v>
      </c>
      <c r="I75" s="87">
        <v>326</v>
      </c>
      <c r="J75" s="86">
        <v>42</v>
      </c>
      <c r="K75" s="87">
        <v>62</v>
      </c>
      <c r="L75" s="88">
        <v>132</v>
      </c>
      <c r="M75" s="64">
        <f t="shared" si="8"/>
        <v>1078</v>
      </c>
      <c r="N75" s="89"/>
      <c r="O75" s="89"/>
      <c r="P75" s="6"/>
      <c r="Q75" s="121"/>
      <c r="R75" s="29"/>
    </row>
    <row r="76" spans="1:18" hidden="1" x14ac:dyDescent="0.25">
      <c r="A76" s="3"/>
      <c r="B76" s="38"/>
      <c r="C76" s="29" t="s">
        <v>78</v>
      </c>
      <c r="D76" s="84">
        <v>121</v>
      </c>
      <c r="E76" s="85">
        <v>19</v>
      </c>
      <c r="F76" s="86">
        <v>197</v>
      </c>
      <c r="G76" s="87">
        <v>54</v>
      </c>
      <c r="H76" s="86">
        <v>128</v>
      </c>
      <c r="I76" s="87">
        <v>321</v>
      </c>
      <c r="J76" s="86">
        <v>43</v>
      </c>
      <c r="K76" s="87">
        <v>65</v>
      </c>
      <c r="L76" s="88">
        <v>130</v>
      </c>
      <c r="M76" s="64">
        <f t="shared" si="8"/>
        <v>1078</v>
      </c>
      <c r="N76" s="89"/>
      <c r="O76" s="89"/>
      <c r="P76" s="6"/>
      <c r="Q76" s="121"/>
      <c r="R76" s="29"/>
    </row>
    <row r="77" spans="1:18" x14ac:dyDescent="0.25">
      <c r="B77" s="90" t="s">
        <v>79</v>
      </c>
    </row>
    <row r="79" spans="1:18" x14ac:dyDescent="0.25">
      <c r="G79" t="s">
        <v>80</v>
      </c>
    </row>
  </sheetData>
  <mergeCells count="1">
    <mergeCell ref="B2:C2"/>
  </mergeCells>
  <pageMargins left="0.25" right="0.25" top="0.75" bottom="0.75" header="0.3" footer="0.3"/>
  <pageSetup scale="4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2"/>
  <sheetViews>
    <sheetView workbookViewId="0">
      <pane xSplit="3" ySplit="5" topLeftCell="D27" activePane="bottomRight" state="frozen"/>
      <selection pane="topRight" activeCell="D1" sqref="D1"/>
      <selection pane="bottomLeft" activeCell="A8" sqref="A8"/>
      <selection pane="bottomRight" activeCell="H32" sqref="H32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7" width="12.7109375" customWidth="1"/>
  </cols>
  <sheetData>
    <row r="1" spans="1:17" x14ac:dyDescent="0.25">
      <c r="B1" s="1" t="s">
        <v>0</v>
      </c>
    </row>
    <row r="2" spans="1:17" ht="31.5" customHeight="1" x14ac:dyDescent="0.25">
      <c r="B2" s="149" t="s">
        <v>122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7" x14ac:dyDescent="0.25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7" x14ac:dyDescent="0.25">
      <c r="A4" s="3"/>
      <c r="B4" s="3"/>
      <c r="C4" s="3" t="s">
        <v>1</v>
      </c>
      <c r="D4" s="4" t="s">
        <v>2</v>
      </c>
      <c r="E4" s="5" t="s">
        <v>3</v>
      </c>
      <c r="F4" s="4" t="s">
        <v>2</v>
      </c>
      <c r="G4" s="5" t="s">
        <v>4</v>
      </c>
      <c r="H4" s="4" t="s">
        <v>2</v>
      </c>
      <c r="I4" s="5" t="s">
        <v>5</v>
      </c>
      <c r="J4" s="4" t="s">
        <v>4</v>
      </c>
      <c r="K4" s="5" t="s">
        <v>6</v>
      </c>
      <c r="L4" s="4" t="s">
        <v>7</v>
      </c>
      <c r="M4" s="6" t="s">
        <v>8</v>
      </c>
      <c r="N4" s="7"/>
      <c r="O4" s="8">
        <v>2015</v>
      </c>
      <c r="P4" s="8">
        <v>2014</v>
      </c>
      <c r="Q4" s="9" t="s">
        <v>9</v>
      </c>
    </row>
    <row r="5" spans="1:17" ht="30.75" customHeight="1" thickBot="1" x14ac:dyDescent="0.3">
      <c r="A5" s="10"/>
      <c r="B5" s="10" t="s">
        <v>10</v>
      </c>
      <c r="C5" s="10" t="s">
        <v>11</v>
      </c>
      <c r="D5" s="11" t="s">
        <v>12</v>
      </c>
      <c r="E5" s="12" t="s">
        <v>13</v>
      </c>
      <c r="F5" s="11" t="s">
        <v>14</v>
      </c>
      <c r="G5" s="13" t="s">
        <v>15</v>
      </c>
      <c r="H5" s="11" t="s">
        <v>16</v>
      </c>
      <c r="I5" s="12" t="s">
        <v>17</v>
      </c>
      <c r="J5" s="11" t="s">
        <v>18</v>
      </c>
      <c r="K5" s="12" t="s">
        <v>19</v>
      </c>
      <c r="L5" s="11" t="s">
        <v>20</v>
      </c>
      <c r="M5" s="14" t="s">
        <v>21</v>
      </c>
      <c r="N5" s="15" t="s">
        <v>22</v>
      </c>
      <c r="O5" s="16" t="s">
        <v>23</v>
      </c>
      <c r="P5" s="16" t="s">
        <v>23</v>
      </c>
      <c r="Q5" s="17" t="s">
        <v>24</v>
      </c>
    </row>
    <row r="6" spans="1:17" ht="15.75" thickTop="1" x14ac:dyDescent="0.25">
      <c r="A6" s="3">
        <v>1</v>
      </c>
      <c r="B6" s="19" t="s">
        <v>25</v>
      </c>
      <c r="C6" s="29" t="s">
        <v>27</v>
      </c>
      <c r="D6" s="30">
        <v>1</v>
      </c>
      <c r="E6" s="31"/>
      <c r="F6" s="32">
        <v>4</v>
      </c>
      <c r="G6" s="31">
        <v>2</v>
      </c>
      <c r="H6" s="32">
        <v>3</v>
      </c>
      <c r="I6" s="31">
        <v>2</v>
      </c>
      <c r="J6" s="32"/>
      <c r="K6" s="31">
        <v>4</v>
      </c>
      <c r="L6" s="33">
        <v>2</v>
      </c>
      <c r="M6" s="34">
        <f t="shared" ref="M6:M18" si="0">SUM(D6:L6)</f>
        <v>18</v>
      </c>
      <c r="N6" s="26">
        <f t="shared" ref="N6:N15" si="1">SUM(O6-P6)/ABS(P6)</f>
        <v>-0.1</v>
      </c>
      <c r="O6" s="36">
        <v>18</v>
      </c>
      <c r="P6" s="36">
        <v>20</v>
      </c>
      <c r="Q6" s="37">
        <v>43</v>
      </c>
    </row>
    <row r="7" spans="1:17" x14ac:dyDescent="0.25">
      <c r="A7" s="18">
        <v>2</v>
      </c>
      <c r="B7" s="38" t="s">
        <v>25</v>
      </c>
      <c r="C7" s="29" t="s">
        <v>28</v>
      </c>
      <c r="D7" s="30">
        <v>1</v>
      </c>
      <c r="E7" s="31"/>
      <c r="F7" s="32"/>
      <c r="G7" s="31">
        <v>1</v>
      </c>
      <c r="H7" s="32"/>
      <c r="I7" s="31">
        <v>1</v>
      </c>
      <c r="J7" s="32"/>
      <c r="K7" s="31">
        <v>2</v>
      </c>
      <c r="L7" s="33"/>
      <c r="M7" s="34">
        <f t="shared" si="0"/>
        <v>5</v>
      </c>
      <c r="N7" s="35">
        <f t="shared" si="1"/>
        <v>-0.75</v>
      </c>
      <c r="O7" s="36">
        <v>2</v>
      </c>
      <c r="P7" s="36">
        <v>8</v>
      </c>
      <c r="Q7" s="37">
        <v>43</v>
      </c>
    </row>
    <row r="8" spans="1:17" x14ac:dyDescent="0.25">
      <c r="A8" s="3">
        <v>3</v>
      </c>
      <c r="B8" s="38" t="s">
        <v>30</v>
      </c>
      <c r="C8" s="29" t="s">
        <v>31</v>
      </c>
      <c r="D8" s="30">
        <v>2</v>
      </c>
      <c r="E8" s="31"/>
      <c r="F8" s="32">
        <v>3</v>
      </c>
      <c r="G8" s="31"/>
      <c r="H8" s="32">
        <v>5</v>
      </c>
      <c r="I8" s="31">
        <v>6</v>
      </c>
      <c r="J8" s="32">
        <v>2</v>
      </c>
      <c r="K8" s="31">
        <v>1</v>
      </c>
      <c r="L8" s="33">
        <v>4</v>
      </c>
      <c r="M8" s="34">
        <f t="shared" si="0"/>
        <v>23</v>
      </c>
      <c r="N8" s="35">
        <f t="shared" si="1"/>
        <v>0.13333333333333333</v>
      </c>
      <c r="O8" s="36">
        <v>17</v>
      </c>
      <c r="P8" s="36">
        <v>15</v>
      </c>
      <c r="Q8" s="37">
        <v>43</v>
      </c>
    </row>
    <row r="9" spans="1:17" x14ac:dyDescent="0.25">
      <c r="A9" s="3">
        <v>4</v>
      </c>
      <c r="B9" s="38" t="s">
        <v>30</v>
      </c>
      <c r="C9" s="29" t="s">
        <v>32</v>
      </c>
      <c r="D9" s="30">
        <v>1</v>
      </c>
      <c r="E9" s="31"/>
      <c r="F9" s="32">
        <v>7</v>
      </c>
      <c r="G9" s="31"/>
      <c r="H9" s="32"/>
      <c r="I9" s="31">
        <v>2</v>
      </c>
      <c r="J9" s="32">
        <v>1</v>
      </c>
      <c r="K9" s="31"/>
      <c r="L9" s="33"/>
      <c r="M9" s="34">
        <f t="shared" si="0"/>
        <v>11</v>
      </c>
      <c r="N9" s="35">
        <f t="shared" si="1"/>
        <v>0.22222222222222221</v>
      </c>
      <c r="O9" s="36">
        <v>11</v>
      </c>
      <c r="P9" s="36">
        <v>9</v>
      </c>
      <c r="Q9" s="37">
        <v>43</v>
      </c>
    </row>
    <row r="10" spans="1:17" x14ac:dyDescent="0.25">
      <c r="A10" s="18">
        <v>5</v>
      </c>
      <c r="B10" s="38" t="s">
        <v>30</v>
      </c>
      <c r="C10" s="29" t="s">
        <v>33</v>
      </c>
      <c r="D10" s="30">
        <v>1</v>
      </c>
      <c r="E10" s="31"/>
      <c r="F10" s="32"/>
      <c r="G10" s="31"/>
      <c r="H10" s="32"/>
      <c r="I10" s="31">
        <v>1</v>
      </c>
      <c r="J10" s="32"/>
      <c r="K10" s="31"/>
      <c r="L10" s="33">
        <v>2</v>
      </c>
      <c r="M10" s="34">
        <f t="shared" si="0"/>
        <v>4</v>
      </c>
      <c r="N10" s="35">
        <f t="shared" si="1"/>
        <v>-0.55555555555555558</v>
      </c>
      <c r="O10" s="36">
        <v>4</v>
      </c>
      <c r="P10" s="36">
        <v>9</v>
      </c>
      <c r="Q10" s="37">
        <v>43</v>
      </c>
    </row>
    <row r="11" spans="1:17" x14ac:dyDescent="0.25">
      <c r="A11" s="3">
        <v>6</v>
      </c>
      <c r="B11" s="38" t="s">
        <v>30</v>
      </c>
      <c r="C11" s="29" t="s">
        <v>34</v>
      </c>
      <c r="D11" s="30">
        <v>2</v>
      </c>
      <c r="E11" s="31"/>
      <c r="F11" s="32">
        <v>5</v>
      </c>
      <c r="G11" s="31"/>
      <c r="H11" s="32">
        <v>2</v>
      </c>
      <c r="I11" s="31">
        <v>1</v>
      </c>
      <c r="J11" s="32"/>
      <c r="K11" s="31"/>
      <c r="L11" s="33"/>
      <c r="M11" s="34">
        <f t="shared" si="0"/>
        <v>10</v>
      </c>
      <c r="N11" s="35">
        <f t="shared" si="1"/>
        <v>0.1111111111111111</v>
      </c>
      <c r="O11" s="36">
        <v>10</v>
      </c>
      <c r="P11" s="36">
        <v>9</v>
      </c>
      <c r="Q11" s="37">
        <v>43</v>
      </c>
    </row>
    <row r="12" spans="1:17" x14ac:dyDescent="0.25">
      <c r="A12" s="3">
        <v>7</v>
      </c>
      <c r="B12" s="38" t="s">
        <v>30</v>
      </c>
      <c r="C12" s="29" t="s">
        <v>29</v>
      </c>
      <c r="D12" s="30">
        <v>1</v>
      </c>
      <c r="E12" s="31">
        <v>1</v>
      </c>
      <c r="F12" s="32"/>
      <c r="G12" s="31"/>
      <c r="H12" s="32"/>
      <c r="I12" s="31">
        <v>4</v>
      </c>
      <c r="J12" s="32"/>
      <c r="K12" s="31">
        <v>2</v>
      </c>
      <c r="L12" s="33">
        <v>1</v>
      </c>
      <c r="M12" s="34">
        <f t="shared" si="0"/>
        <v>9</v>
      </c>
      <c r="N12" s="35">
        <f t="shared" si="1"/>
        <v>-0.16666666666666666</v>
      </c>
      <c r="O12" s="36">
        <v>5</v>
      </c>
      <c r="P12" s="36">
        <v>6</v>
      </c>
      <c r="Q12" s="37">
        <v>43</v>
      </c>
    </row>
    <row r="13" spans="1:17" x14ac:dyDescent="0.25">
      <c r="A13" s="18">
        <v>8</v>
      </c>
      <c r="B13" s="38" t="s">
        <v>30</v>
      </c>
      <c r="C13" s="29" t="s">
        <v>36</v>
      </c>
      <c r="D13" s="30">
        <v>3</v>
      </c>
      <c r="E13" s="31">
        <v>1</v>
      </c>
      <c r="F13" s="32">
        <v>5</v>
      </c>
      <c r="G13" s="31"/>
      <c r="H13" s="32">
        <v>3</v>
      </c>
      <c r="I13" s="31">
        <v>1</v>
      </c>
      <c r="J13" s="32">
        <v>1</v>
      </c>
      <c r="K13" s="31">
        <v>2</v>
      </c>
      <c r="L13" s="33"/>
      <c r="M13" s="34">
        <f t="shared" si="0"/>
        <v>16</v>
      </c>
      <c r="N13" s="35">
        <f t="shared" si="1"/>
        <v>-0.27272727272727271</v>
      </c>
      <c r="O13" s="36">
        <v>8</v>
      </c>
      <c r="P13" s="36">
        <v>11</v>
      </c>
      <c r="Q13" s="37">
        <v>43</v>
      </c>
    </row>
    <row r="14" spans="1:17" x14ac:dyDescent="0.25">
      <c r="A14" s="3">
        <v>9</v>
      </c>
      <c r="B14" s="38" t="s">
        <v>30</v>
      </c>
      <c r="C14" s="29" t="s">
        <v>71</v>
      </c>
      <c r="D14" s="30"/>
      <c r="E14" s="31"/>
      <c r="F14" s="32">
        <v>4</v>
      </c>
      <c r="G14" s="31"/>
      <c r="H14" s="32"/>
      <c r="I14" s="31"/>
      <c r="J14" s="32"/>
      <c r="K14" s="31"/>
      <c r="L14" s="33"/>
      <c r="M14" s="34">
        <f t="shared" si="0"/>
        <v>4</v>
      </c>
      <c r="N14" s="35">
        <f t="shared" si="1"/>
        <v>-0.6</v>
      </c>
      <c r="O14" s="36">
        <v>4</v>
      </c>
      <c r="P14" s="36">
        <v>10</v>
      </c>
      <c r="Q14" s="37">
        <v>43</v>
      </c>
    </row>
    <row r="15" spans="1:17" x14ac:dyDescent="0.25">
      <c r="A15" s="3">
        <v>10</v>
      </c>
      <c r="B15" s="38" t="s">
        <v>30</v>
      </c>
      <c r="C15" s="29" t="s">
        <v>37</v>
      </c>
      <c r="D15" s="39"/>
      <c r="E15" s="31"/>
      <c r="F15" s="32"/>
      <c r="G15" s="31"/>
      <c r="H15" s="32"/>
      <c r="I15" s="31">
        <v>1</v>
      </c>
      <c r="J15" s="32"/>
      <c r="K15" s="31">
        <v>1</v>
      </c>
      <c r="L15" s="33"/>
      <c r="M15" s="34">
        <f t="shared" si="0"/>
        <v>2</v>
      </c>
      <c r="N15" s="35">
        <f t="shared" si="1"/>
        <v>-0.66666666666666663</v>
      </c>
      <c r="O15" s="36">
        <v>2</v>
      </c>
      <c r="P15" s="36">
        <v>6</v>
      </c>
      <c r="Q15" s="37">
        <v>43</v>
      </c>
    </row>
    <row r="16" spans="1:17" x14ac:dyDescent="0.25">
      <c r="A16" s="18">
        <v>11</v>
      </c>
      <c r="B16" s="38" t="s">
        <v>38</v>
      </c>
      <c r="C16" s="29" t="s">
        <v>39</v>
      </c>
      <c r="D16" s="30">
        <v>3</v>
      </c>
      <c r="E16" s="31">
        <v>1</v>
      </c>
      <c r="F16" s="32">
        <v>6</v>
      </c>
      <c r="G16" s="31"/>
      <c r="H16" s="32">
        <v>3</v>
      </c>
      <c r="I16" s="31">
        <v>4</v>
      </c>
      <c r="J16" s="32">
        <v>5</v>
      </c>
      <c r="K16" s="31">
        <v>2</v>
      </c>
      <c r="L16" s="33">
        <v>5</v>
      </c>
      <c r="M16" s="34">
        <f t="shared" si="0"/>
        <v>29</v>
      </c>
      <c r="N16" s="35"/>
      <c r="O16" s="36">
        <v>28</v>
      </c>
      <c r="P16" s="36">
        <v>0</v>
      </c>
      <c r="Q16" s="37">
        <v>43</v>
      </c>
    </row>
    <row r="17" spans="1:17" x14ac:dyDescent="0.25">
      <c r="A17" s="3">
        <v>12</v>
      </c>
      <c r="B17" s="38" t="s">
        <v>38</v>
      </c>
      <c r="C17" s="29" t="s">
        <v>121</v>
      </c>
      <c r="D17" s="30">
        <v>1</v>
      </c>
      <c r="E17" s="31"/>
      <c r="F17" s="32">
        <v>5</v>
      </c>
      <c r="G17" s="31"/>
      <c r="H17" s="32"/>
      <c r="I17" s="31">
        <v>4</v>
      </c>
      <c r="J17" s="32"/>
      <c r="K17" s="31"/>
      <c r="L17" s="33"/>
      <c r="M17" s="34"/>
      <c r="N17" s="35"/>
      <c r="O17" s="36">
        <v>4</v>
      </c>
      <c r="P17" s="36"/>
      <c r="Q17" s="37">
        <v>43</v>
      </c>
    </row>
    <row r="18" spans="1:17" x14ac:dyDescent="0.25">
      <c r="A18" s="3">
        <v>13</v>
      </c>
      <c r="B18" s="38" t="s">
        <v>38</v>
      </c>
      <c r="C18" s="29" t="s">
        <v>40</v>
      </c>
      <c r="D18" s="30">
        <v>3</v>
      </c>
      <c r="E18" s="31"/>
      <c r="F18" s="32">
        <v>4</v>
      </c>
      <c r="G18" s="31"/>
      <c r="H18" s="32">
        <v>3</v>
      </c>
      <c r="I18" s="31">
        <v>9</v>
      </c>
      <c r="J18" s="32"/>
      <c r="K18" s="31">
        <v>3</v>
      </c>
      <c r="L18" s="33">
        <v>3</v>
      </c>
      <c r="M18" s="34">
        <f t="shared" si="0"/>
        <v>25</v>
      </c>
      <c r="N18" s="35"/>
      <c r="O18" s="36">
        <v>19</v>
      </c>
      <c r="P18" s="36">
        <v>0</v>
      </c>
      <c r="Q18" s="37">
        <v>43</v>
      </c>
    </row>
    <row r="19" spans="1:17" x14ac:dyDescent="0.25">
      <c r="A19" s="18">
        <v>14</v>
      </c>
      <c r="B19" s="38" t="s">
        <v>38</v>
      </c>
      <c r="C19" s="29" t="s">
        <v>89</v>
      </c>
      <c r="D19" s="30"/>
      <c r="E19" s="31"/>
      <c r="F19" s="32"/>
      <c r="G19" s="31"/>
      <c r="H19" s="32"/>
      <c r="I19" s="31"/>
      <c r="J19" s="32"/>
      <c r="K19" s="31"/>
      <c r="L19" s="33"/>
      <c r="M19" s="34"/>
      <c r="N19" s="35"/>
      <c r="O19" s="36"/>
      <c r="P19" s="36"/>
      <c r="Q19" s="37">
        <v>43</v>
      </c>
    </row>
    <row r="20" spans="1:17" x14ac:dyDescent="0.25">
      <c r="A20" s="3">
        <v>15</v>
      </c>
      <c r="B20" s="38" t="s">
        <v>38</v>
      </c>
      <c r="C20" s="29" t="s">
        <v>41</v>
      </c>
      <c r="D20" s="30">
        <v>2</v>
      </c>
      <c r="E20" s="31"/>
      <c r="F20" s="32">
        <v>5</v>
      </c>
      <c r="G20" s="31"/>
      <c r="H20" s="32"/>
      <c r="I20" s="31">
        <v>6</v>
      </c>
      <c r="J20" s="32">
        <v>2</v>
      </c>
      <c r="K20" s="31">
        <v>2</v>
      </c>
      <c r="L20" s="33"/>
      <c r="M20" s="34">
        <f t="shared" ref="M20:M47" si="2">SUM(D20:L20)</f>
        <v>17</v>
      </c>
      <c r="N20" s="35">
        <f t="shared" ref="N20:N40" si="3">SUM(O20-P20)/ABS(P20)</f>
        <v>0.77777777777777779</v>
      </c>
      <c r="O20" s="36">
        <v>16</v>
      </c>
      <c r="P20" s="36">
        <v>9</v>
      </c>
      <c r="Q20" s="37">
        <v>43</v>
      </c>
    </row>
    <row r="21" spans="1:17" x14ac:dyDescent="0.25">
      <c r="A21" s="3">
        <v>16</v>
      </c>
      <c r="B21" s="38" t="s">
        <v>42</v>
      </c>
      <c r="C21" s="29" t="s">
        <v>43</v>
      </c>
      <c r="D21" s="30">
        <v>2</v>
      </c>
      <c r="E21" s="31">
        <v>1</v>
      </c>
      <c r="F21" s="32">
        <v>2</v>
      </c>
      <c r="G21" s="31"/>
      <c r="H21" s="32">
        <v>1</v>
      </c>
      <c r="I21" s="31">
        <v>6</v>
      </c>
      <c r="J21" s="32"/>
      <c r="K21" s="31"/>
      <c r="L21" s="33">
        <v>3</v>
      </c>
      <c r="M21" s="34">
        <f t="shared" si="2"/>
        <v>15</v>
      </c>
      <c r="N21" s="35">
        <f t="shared" si="3"/>
        <v>-0.2857142857142857</v>
      </c>
      <c r="O21" s="36">
        <v>10</v>
      </c>
      <c r="P21" s="36">
        <v>14</v>
      </c>
      <c r="Q21" s="37">
        <v>43</v>
      </c>
    </row>
    <row r="22" spans="1:17" x14ac:dyDescent="0.25">
      <c r="A22" s="18">
        <v>17</v>
      </c>
      <c r="B22" s="38" t="s">
        <v>42</v>
      </c>
      <c r="C22" s="29" t="s">
        <v>44</v>
      </c>
      <c r="D22" s="30"/>
      <c r="E22" s="31"/>
      <c r="F22" s="32"/>
      <c r="G22" s="31"/>
      <c r="H22" s="32"/>
      <c r="I22" s="31">
        <v>3</v>
      </c>
      <c r="J22" s="32">
        <v>2</v>
      </c>
      <c r="K22" s="31"/>
      <c r="L22" s="33">
        <v>3</v>
      </c>
      <c r="M22" s="34">
        <f t="shared" si="2"/>
        <v>8</v>
      </c>
      <c r="N22" s="35">
        <f t="shared" si="3"/>
        <v>-0.73684210526315785</v>
      </c>
      <c r="O22" s="36">
        <v>5</v>
      </c>
      <c r="P22" s="36">
        <v>19</v>
      </c>
      <c r="Q22" s="37">
        <v>43</v>
      </c>
    </row>
    <row r="23" spans="1:17" x14ac:dyDescent="0.25">
      <c r="A23" s="3">
        <v>18</v>
      </c>
      <c r="B23" s="38" t="s">
        <v>42</v>
      </c>
      <c r="C23" s="29" t="s">
        <v>45</v>
      </c>
      <c r="D23" s="30"/>
      <c r="E23" s="31"/>
      <c r="F23" s="32"/>
      <c r="G23" s="31"/>
      <c r="H23" s="32"/>
      <c r="I23" s="31">
        <v>3</v>
      </c>
      <c r="J23" s="32"/>
      <c r="K23" s="31"/>
      <c r="L23" s="33">
        <v>3</v>
      </c>
      <c r="M23" s="34">
        <f t="shared" si="2"/>
        <v>6</v>
      </c>
      <c r="N23" s="35">
        <f t="shared" si="3"/>
        <v>-0.7857142857142857</v>
      </c>
      <c r="O23" s="36">
        <v>3</v>
      </c>
      <c r="P23" s="36">
        <v>14</v>
      </c>
      <c r="Q23" s="37">
        <v>43</v>
      </c>
    </row>
    <row r="24" spans="1:17" x14ac:dyDescent="0.25">
      <c r="A24" s="3">
        <v>19</v>
      </c>
      <c r="B24" s="38" t="s">
        <v>42</v>
      </c>
      <c r="C24" s="29" t="s">
        <v>35</v>
      </c>
      <c r="D24" s="30">
        <v>1</v>
      </c>
      <c r="E24" s="31">
        <v>1</v>
      </c>
      <c r="F24" s="32">
        <v>7</v>
      </c>
      <c r="G24" s="31"/>
      <c r="H24" s="32">
        <v>3</v>
      </c>
      <c r="I24" s="31">
        <v>7</v>
      </c>
      <c r="J24" s="32">
        <v>2</v>
      </c>
      <c r="K24" s="31">
        <v>2</v>
      </c>
      <c r="L24" s="33">
        <v>4</v>
      </c>
      <c r="M24" s="34">
        <f t="shared" si="2"/>
        <v>27</v>
      </c>
      <c r="N24" s="35"/>
      <c r="O24" s="36">
        <v>7</v>
      </c>
      <c r="P24" s="36">
        <v>0</v>
      </c>
      <c r="Q24" s="37">
        <v>43</v>
      </c>
    </row>
    <row r="25" spans="1:17" x14ac:dyDescent="0.25">
      <c r="A25" s="18">
        <v>20</v>
      </c>
      <c r="B25" s="38" t="s">
        <v>42</v>
      </c>
      <c r="C25" s="29" t="s">
        <v>46</v>
      </c>
      <c r="D25" s="30">
        <v>1</v>
      </c>
      <c r="E25" s="31"/>
      <c r="F25" s="32">
        <v>6</v>
      </c>
      <c r="G25" s="31"/>
      <c r="H25" s="32">
        <v>4</v>
      </c>
      <c r="I25" s="31"/>
      <c r="J25" s="32"/>
      <c r="K25" s="31">
        <v>2</v>
      </c>
      <c r="L25" s="33"/>
      <c r="M25" s="34">
        <f t="shared" si="2"/>
        <v>13</v>
      </c>
      <c r="N25" s="35">
        <f t="shared" si="3"/>
        <v>-0.7142857142857143</v>
      </c>
      <c r="O25" s="36">
        <v>2</v>
      </c>
      <c r="P25" s="36">
        <v>7</v>
      </c>
      <c r="Q25" s="37">
        <v>43</v>
      </c>
    </row>
    <row r="26" spans="1:17" x14ac:dyDescent="0.25">
      <c r="A26" s="3">
        <v>21</v>
      </c>
      <c r="B26" s="38" t="s">
        <v>48</v>
      </c>
      <c r="C26" s="29" t="s">
        <v>49</v>
      </c>
      <c r="D26" s="30">
        <v>1</v>
      </c>
      <c r="E26" s="31"/>
      <c r="F26" s="32"/>
      <c r="G26" s="31"/>
      <c r="H26" s="32">
        <v>2</v>
      </c>
      <c r="I26" s="31">
        <v>3</v>
      </c>
      <c r="J26" s="32"/>
      <c r="K26" s="31"/>
      <c r="L26" s="33">
        <v>1</v>
      </c>
      <c r="M26" s="34">
        <f t="shared" si="2"/>
        <v>7</v>
      </c>
      <c r="N26" s="35">
        <f t="shared" si="3"/>
        <v>0.75</v>
      </c>
      <c r="O26" s="36">
        <v>7</v>
      </c>
      <c r="P26" s="36">
        <v>4</v>
      </c>
      <c r="Q26" s="37">
        <v>43</v>
      </c>
    </row>
    <row r="27" spans="1:17" x14ac:dyDescent="0.25">
      <c r="A27" s="3">
        <v>22</v>
      </c>
      <c r="B27" s="38" t="s">
        <v>50</v>
      </c>
      <c r="C27" s="29" t="s">
        <v>51</v>
      </c>
      <c r="D27" s="30"/>
      <c r="E27" s="31"/>
      <c r="F27" s="32"/>
      <c r="G27" s="31"/>
      <c r="H27" s="32"/>
      <c r="I27" s="31">
        <v>1</v>
      </c>
      <c r="J27" s="32"/>
      <c r="K27" s="31"/>
      <c r="L27" s="33"/>
      <c r="M27" s="34">
        <f t="shared" si="2"/>
        <v>1</v>
      </c>
      <c r="N27" s="35">
        <f t="shared" si="3"/>
        <v>-0.5</v>
      </c>
      <c r="O27" s="36">
        <v>1</v>
      </c>
      <c r="P27" s="36">
        <v>2</v>
      </c>
      <c r="Q27" s="37">
        <v>43</v>
      </c>
    </row>
    <row r="28" spans="1:17" x14ac:dyDescent="0.25">
      <c r="A28" s="18">
        <v>23</v>
      </c>
      <c r="B28" s="38" t="s">
        <v>50</v>
      </c>
      <c r="C28" s="29" t="s">
        <v>52</v>
      </c>
      <c r="D28" s="30">
        <v>2</v>
      </c>
      <c r="E28" s="31"/>
      <c r="F28" s="32">
        <v>10</v>
      </c>
      <c r="G28" s="31"/>
      <c r="H28" s="32">
        <v>2</v>
      </c>
      <c r="I28" s="31">
        <v>3</v>
      </c>
      <c r="J28" s="32"/>
      <c r="K28" s="31"/>
      <c r="L28" s="33">
        <v>2</v>
      </c>
      <c r="M28" s="34">
        <f t="shared" si="2"/>
        <v>19</v>
      </c>
      <c r="N28" s="35"/>
      <c r="O28" s="36">
        <v>9</v>
      </c>
      <c r="P28" s="36">
        <v>0</v>
      </c>
      <c r="Q28" s="37">
        <v>43</v>
      </c>
    </row>
    <row r="29" spans="1:17" x14ac:dyDescent="0.25">
      <c r="A29" s="3">
        <v>24</v>
      </c>
      <c r="B29" s="38" t="s">
        <v>50</v>
      </c>
      <c r="C29" s="29" t="s">
        <v>53</v>
      </c>
      <c r="D29" s="30">
        <v>2</v>
      </c>
      <c r="E29" s="31"/>
      <c r="F29" s="32"/>
      <c r="G29" s="31"/>
      <c r="H29" s="32">
        <v>2</v>
      </c>
      <c r="I29" s="31">
        <v>1</v>
      </c>
      <c r="J29" s="32"/>
      <c r="K29" s="31"/>
      <c r="L29" s="33"/>
      <c r="M29" s="34">
        <f t="shared" si="2"/>
        <v>5</v>
      </c>
      <c r="N29" s="35">
        <f t="shared" si="3"/>
        <v>-0.6875</v>
      </c>
      <c r="O29" s="36">
        <v>5</v>
      </c>
      <c r="P29" s="36">
        <v>16</v>
      </c>
      <c r="Q29" s="37">
        <v>43</v>
      </c>
    </row>
    <row r="30" spans="1:17" x14ac:dyDescent="0.25">
      <c r="A30" s="3">
        <v>25</v>
      </c>
      <c r="B30" s="38" t="s">
        <v>50</v>
      </c>
      <c r="C30" s="29" t="s">
        <v>54</v>
      </c>
      <c r="D30" s="30"/>
      <c r="E30" s="31"/>
      <c r="F30" s="32">
        <v>1</v>
      </c>
      <c r="G30" s="31"/>
      <c r="H30" s="32"/>
      <c r="I30" s="31"/>
      <c r="J30" s="32"/>
      <c r="K30" s="31">
        <v>2</v>
      </c>
      <c r="L30" s="33"/>
      <c r="M30" s="34">
        <f t="shared" si="2"/>
        <v>3</v>
      </c>
      <c r="N30" s="35">
        <f t="shared" si="3"/>
        <v>-0.5714285714285714</v>
      </c>
      <c r="O30" s="36">
        <v>3</v>
      </c>
      <c r="P30" s="36">
        <v>7</v>
      </c>
      <c r="Q30" s="37">
        <v>43</v>
      </c>
    </row>
    <row r="31" spans="1:17" x14ac:dyDescent="0.25">
      <c r="A31" s="18">
        <v>26</v>
      </c>
      <c r="B31" s="38" t="s">
        <v>50</v>
      </c>
      <c r="C31" s="29" t="s">
        <v>55</v>
      </c>
      <c r="D31" s="30">
        <v>3</v>
      </c>
      <c r="E31" s="31"/>
      <c r="F31" s="32"/>
      <c r="G31" s="31"/>
      <c r="H31" s="32">
        <v>3</v>
      </c>
      <c r="I31" s="31">
        <v>4</v>
      </c>
      <c r="J31" s="32"/>
      <c r="K31" s="31"/>
      <c r="L31" s="33">
        <v>3</v>
      </c>
      <c r="M31" s="34">
        <f t="shared" si="2"/>
        <v>13</v>
      </c>
      <c r="N31" s="35">
        <f t="shared" si="3"/>
        <v>-0.38461538461538464</v>
      </c>
      <c r="O31" s="36">
        <v>8</v>
      </c>
      <c r="P31" s="36">
        <v>13</v>
      </c>
      <c r="Q31" s="37">
        <v>43</v>
      </c>
    </row>
    <row r="32" spans="1:17" x14ac:dyDescent="0.25">
      <c r="A32" s="3">
        <v>27</v>
      </c>
      <c r="B32" s="38" t="s">
        <v>50</v>
      </c>
      <c r="C32" s="29" t="s">
        <v>56</v>
      </c>
      <c r="D32" s="30">
        <v>1</v>
      </c>
      <c r="E32" s="31"/>
      <c r="F32" s="32">
        <v>5</v>
      </c>
      <c r="G32" s="31"/>
      <c r="H32" s="32"/>
      <c r="I32" s="31">
        <v>2</v>
      </c>
      <c r="J32" s="32"/>
      <c r="K32" s="31"/>
      <c r="L32" s="33">
        <v>3</v>
      </c>
      <c r="M32" s="34">
        <f t="shared" si="2"/>
        <v>11</v>
      </c>
      <c r="N32" s="35"/>
      <c r="O32" s="36">
        <v>8</v>
      </c>
      <c r="P32" s="36">
        <v>0</v>
      </c>
      <c r="Q32" s="37">
        <v>43</v>
      </c>
    </row>
    <row r="33" spans="1:17" x14ac:dyDescent="0.25">
      <c r="A33" s="3">
        <v>28</v>
      </c>
      <c r="B33" s="38" t="s">
        <v>50</v>
      </c>
      <c r="C33" s="29" t="s">
        <v>57</v>
      </c>
      <c r="D33" s="30">
        <v>3</v>
      </c>
      <c r="E33" s="31"/>
      <c r="F33" s="32">
        <v>8</v>
      </c>
      <c r="G33" s="31">
        <v>1</v>
      </c>
      <c r="H33" s="32">
        <v>5</v>
      </c>
      <c r="I33" s="31">
        <v>3</v>
      </c>
      <c r="J33" s="32"/>
      <c r="K33" s="31">
        <v>5</v>
      </c>
      <c r="L33" s="33">
        <v>2</v>
      </c>
      <c r="M33" s="34">
        <f t="shared" si="2"/>
        <v>27</v>
      </c>
      <c r="N33" s="35">
        <f t="shared" si="3"/>
        <v>7.1428571428571425E-2</v>
      </c>
      <c r="O33" s="36">
        <v>15</v>
      </c>
      <c r="P33" s="36">
        <v>14</v>
      </c>
      <c r="Q33" s="37">
        <v>43</v>
      </c>
    </row>
    <row r="34" spans="1:17" x14ac:dyDescent="0.25">
      <c r="A34" s="18">
        <v>29</v>
      </c>
      <c r="B34" s="38" t="s">
        <v>50</v>
      </c>
      <c r="C34" s="29" t="s">
        <v>58</v>
      </c>
      <c r="D34" s="30">
        <v>1</v>
      </c>
      <c r="E34" s="31"/>
      <c r="F34" s="32">
        <v>3</v>
      </c>
      <c r="G34" s="31"/>
      <c r="H34" s="32">
        <v>2</v>
      </c>
      <c r="I34" s="31">
        <v>5</v>
      </c>
      <c r="J34" s="32"/>
      <c r="K34" s="31">
        <v>2</v>
      </c>
      <c r="L34" s="33"/>
      <c r="M34" s="34">
        <f t="shared" si="2"/>
        <v>13</v>
      </c>
      <c r="N34" s="35">
        <f t="shared" si="3"/>
        <v>0.66666666666666663</v>
      </c>
      <c r="O34" s="36">
        <v>10</v>
      </c>
      <c r="P34" s="36">
        <v>6</v>
      </c>
      <c r="Q34" s="37">
        <v>43</v>
      </c>
    </row>
    <row r="35" spans="1:17" x14ac:dyDescent="0.25">
      <c r="A35" s="3">
        <v>30</v>
      </c>
      <c r="B35" s="38" t="s">
        <v>50</v>
      </c>
      <c r="C35" s="29" t="s">
        <v>59</v>
      </c>
      <c r="D35" s="30">
        <v>4</v>
      </c>
      <c r="E35" s="31"/>
      <c r="F35" s="32">
        <v>5</v>
      </c>
      <c r="G35" s="31">
        <v>2</v>
      </c>
      <c r="H35" s="32">
        <v>2</v>
      </c>
      <c r="I35" s="31">
        <v>2</v>
      </c>
      <c r="J35" s="32">
        <v>2</v>
      </c>
      <c r="K35" s="31">
        <v>1</v>
      </c>
      <c r="L35" s="33">
        <v>2</v>
      </c>
      <c r="M35" s="34">
        <f t="shared" si="2"/>
        <v>20</v>
      </c>
      <c r="N35" s="35">
        <f t="shared" si="3"/>
        <v>-0.34782608695652173</v>
      </c>
      <c r="O35" s="36">
        <v>15</v>
      </c>
      <c r="P35" s="36">
        <v>23</v>
      </c>
      <c r="Q35" s="37">
        <v>43</v>
      </c>
    </row>
    <row r="36" spans="1:17" x14ac:dyDescent="0.25">
      <c r="A36" s="3">
        <v>31</v>
      </c>
      <c r="B36" s="38" t="s">
        <v>50</v>
      </c>
      <c r="C36" s="29" t="s">
        <v>60</v>
      </c>
      <c r="D36" s="30">
        <v>2</v>
      </c>
      <c r="E36" s="31"/>
      <c r="F36" s="32"/>
      <c r="G36" s="31"/>
      <c r="H36" s="32">
        <v>3</v>
      </c>
      <c r="I36" s="31">
        <v>4</v>
      </c>
      <c r="J36" s="32"/>
      <c r="K36" s="31"/>
      <c r="L36" s="33">
        <v>2</v>
      </c>
      <c r="M36" s="34">
        <f t="shared" si="2"/>
        <v>11</v>
      </c>
      <c r="N36" s="35">
        <f t="shared" si="3"/>
        <v>-0.35294117647058826</v>
      </c>
      <c r="O36" s="36">
        <v>11</v>
      </c>
      <c r="P36" s="36">
        <v>17</v>
      </c>
      <c r="Q36" s="37">
        <v>43</v>
      </c>
    </row>
    <row r="37" spans="1:17" x14ac:dyDescent="0.25">
      <c r="A37" s="18">
        <v>32</v>
      </c>
      <c r="B37" s="38" t="s">
        <v>50</v>
      </c>
      <c r="C37" s="29" t="s">
        <v>61</v>
      </c>
      <c r="D37" s="30">
        <v>4</v>
      </c>
      <c r="E37" s="31"/>
      <c r="F37" s="32">
        <v>5</v>
      </c>
      <c r="G37" s="31"/>
      <c r="H37" s="32">
        <v>2</v>
      </c>
      <c r="I37" s="31">
        <v>4</v>
      </c>
      <c r="J37" s="32">
        <v>1</v>
      </c>
      <c r="K37" s="31"/>
      <c r="L37" s="33">
        <v>3</v>
      </c>
      <c r="M37" s="34">
        <f t="shared" si="2"/>
        <v>19</v>
      </c>
      <c r="N37" s="35">
        <f t="shared" si="3"/>
        <v>-0.58823529411764708</v>
      </c>
      <c r="O37" s="36">
        <v>7</v>
      </c>
      <c r="P37" s="36">
        <v>17</v>
      </c>
      <c r="Q37" s="37">
        <v>43</v>
      </c>
    </row>
    <row r="38" spans="1:17" x14ac:dyDescent="0.25">
      <c r="A38" s="3">
        <v>33</v>
      </c>
      <c r="B38" s="38" t="s">
        <v>62</v>
      </c>
      <c r="C38" s="29" t="s">
        <v>63</v>
      </c>
      <c r="D38" s="30">
        <v>2</v>
      </c>
      <c r="E38" s="31"/>
      <c r="F38" s="32">
        <v>4</v>
      </c>
      <c r="G38" s="31"/>
      <c r="H38" s="32">
        <v>1</v>
      </c>
      <c r="I38" s="31">
        <v>3</v>
      </c>
      <c r="J38" s="32"/>
      <c r="K38" s="31"/>
      <c r="L38" s="33">
        <v>1</v>
      </c>
      <c r="M38" s="34">
        <f t="shared" si="2"/>
        <v>11</v>
      </c>
      <c r="N38" s="35">
        <f t="shared" si="3"/>
        <v>-0.25</v>
      </c>
      <c r="O38" s="36">
        <v>6</v>
      </c>
      <c r="P38" s="36">
        <v>8</v>
      </c>
      <c r="Q38" s="37">
        <v>43</v>
      </c>
    </row>
    <row r="39" spans="1:17" x14ac:dyDescent="0.25">
      <c r="A39" s="3">
        <v>34</v>
      </c>
      <c r="B39" s="38" t="s">
        <v>62</v>
      </c>
      <c r="C39" s="29" t="s">
        <v>64</v>
      </c>
      <c r="D39" s="30">
        <v>2</v>
      </c>
      <c r="E39" s="31"/>
      <c r="F39" s="32">
        <v>1</v>
      </c>
      <c r="G39" s="31"/>
      <c r="H39" s="32">
        <v>3</v>
      </c>
      <c r="I39" s="31">
        <v>7</v>
      </c>
      <c r="J39" s="32"/>
      <c r="K39" s="31"/>
      <c r="L39" s="33">
        <v>2</v>
      </c>
      <c r="M39" s="34">
        <f t="shared" si="2"/>
        <v>15</v>
      </c>
      <c r="N39" s="35">
        <f t="shared" si="3"/>
        <v>1</v>
      </c>
      <c r="O39" s="36">
        <v>14</v>
      </c>
      <c r="P39" s="36">
        <v>7</v>
      </c>
      <c r="Q39" s="37">
        <v>43</v>
      </c>
    </row>
    <row r="40" spans="1:17" x14ac:dyDescent="0.25">
      <c r="A40" s="18">
        <v>35</v>
      </c>
      <c r="B40" s="38" t="s">
        <v>62</v>
      </c>
      <c r="C40" s="29" t="s">
        <v>65</v>
      </c>
      <c r="D40" s="30">
        <v>1</v>
      </c>
      <c r="E40" s="31"/>
      <c r="F40" s="32"/>
      <c r="G40" s="31">
        <v>1</v>
      </c>
      <c r="H40" s="32"/>
      <c r="I40" s="31">
        <v>6</v>
      </c>
      <c r="J40" s="32"/>
      <c r="K40" s="31"/>
      <c r="L40" s="33"/>
      <c r="M40" s="34">
        <f t="shared" si="2"/>
        <v>8</v>
      </c>
      <c r="N40" s="35">
        <f t="shared" si="3"/>
        <v>-0.125</v>
      </c>
      <c r="O40" s="36">
        <v>7</v>
      </c>
      <c r="P40" s="36">
        <v>8</v>
      </c>
      <c r="Q40" s="37">
        <v>43</v>
      </c>
    </row>
    <row r="41" spans="1:17" x14ac:dyDescent="0.25">
      <c r="A41" s="3">
        <v>36</v>
      </c>
      <c r="B41" s="38" t="s">
        <v>62</v>
      </c>
      <c r="C41" s="29" t="s">
        <v>91</v>
      </c>
      <c r="D41" s="30">
        <v>2</v>
      </c>
      <c r="E41" s="31"/>
      <c r="F41" s="32">
        <v>5</v>
      </c>
      <c r="G41" s="31">
        <v>1</v>
      </c>
      <c r="H41" s="32">
        <v>4</v>
      </c>
      <c r="I41" s="31">
        <v>8</v>
      </c>
      <c r="J41" s="32"/>
      <c r="K41" s="31">
        <v>2</v>
      </c>
      <c r="L41" s="33">
        <v>2</v>
      </c>
      <c r="M41" s="34">
        <f t="shared" si="2"/>
        <v>24</v>
      </c>
      <c r="N41" s="35"/>
      <c r="O41" s="36">
        <v>23</v>
      </c>
      <c r="P41" s="36"/>
      <c r="Q41" s="37">
        <v>43</v>
      </c>
    </row>
    <row r="42" spans="1:17" x14ac:dyDescent="0.25">
      <c r="A42" s="3">
        <v>37</v>
      </c>
      <c r="B42" s="38" t="s">
        <v>62</v>
      </c>
      <c r="C42" s="29" t="s">
        <v>66</v>
      </c>
      <c r="D42" s="30">
        <v>1</v>
      </c>
      <c r="E42" s="31"/>
      <c r="F42" s="32">
        <v>4</v>
      </c>
      <c r="G42" s="31"/>
      <c r="H42" s="32">
        <v>2</v>
      </c>
      <c r="I42" s="31">
        <v>1</v>
      </c>
      <c r="J42" s="32"/>
      <c r="K42" s="31">
        <v>1</v>
      </c>
      <c r="L42" s="33">
        <v>2</v>
      </c>
      <c r="M42" s="34">
        <f t="shared" si="2"/>
        <v>11</v>
      </c>
      <c r="N42" s="35">
        <f t="shared" ref="N42:N48" si="4">SUM(O42-P42)/ABS(P42)</f>
        <v>-8.3333333333333329E-2</v>
      </c>
      <c r="O42" s="36">
        <v>11</v>
      </c>
      <c r="P42" s="36">
        <v>12</v>
      </c>
      <c r="Q42" s="37">
        <v>43</v>
      </c>
    </row>
    <row r="43" spans="1:17" x14ac:dyDescent="0.25">
      <c r="A43" s="18">
        <v>38</v>
      </c>
      <c r="B43" s="38" t="s">
        <v>62</v>
      </c>
      <c r="C43" s="29" t="s">
        <v>67</v>
      </c>
      <c r="D43" s="40"/>
      <c r="E43" s="41">
        <v>1</v>
      </c>
      <c r="F43" s="42"/>
      <c r="G43" s="41"/>
      <c r="H43" s="42"/>
      <c r="I43" s="41">
        <v>7</v>
      </c>
      <c r="J43" s="42"/>
      <c r="K43" s="41"/>
      <c r="L43" s="43"/>
      <c r="M43" s="34">
        <f t="shared" si="2"/>
        <v>8</v>
      </c>
      <c r="N43" s="35">
        <f t="shared" si="4"/>
        <v>1.3333333333333333</v>
      </c>
      <c r="O43" s="36">
        <v>7</v>
      </c>
      <c r="P43" s="36">
        <v>3</v>
      </c>
      <c r="Q43" s="37">
        <v>43</v>
      </c>
    </row>
    <row r="44" spans="1:17" x14ac:dyDescent="0.25">
      <c r="A44" s="3">
        <v>39</v>
      </c>
      <c r="B44" s="38" t="s">
        <v>62</v>
      </c>
      <c r="C44" s="29" t="s">
        <v>68</v>
      </c>
      <c r="D44" s="40">
        <v>2</v>
      </c>
      <c r="E44" s="41"/>
      <c r="F44" s="42">
        <v>6</v>
      </c>
      <c r="G44" s="41">
        <v>1</v>
      </c>
      <c r="H44" s="42">
        <v>2</v>
      </c>
      <c r="I44" s="41">
        <v>3</v>
      </c>
      <c r="J44" s="42"/>
      <c r="K44" s="41"/>
      <c r="L44" s="43">
        <v>1</v>
      </c>
      <c r="M44" s="34">
        <f t="shared" si="2"/>
        <v>15</v>
      </c>
      <c r="N44" s="35">
        <f t="shared" si="4"/>
        <v>0</v>
      </c>
      <c r="O44" s="36">
        <v>13</v>
      </c>
      <c r="P44" s="36">
        <v>13</v>
      </c>
      <c r="Q44" s="37">
        <v>43</v>
      </c>
    </row>
    <row r="45" spans="1:17" x14ac:dyDescent="0.25">
      <c r="A45" s="3">
        <v>40</v>
      </c>
      <c r="B45" s="38" t="s">
        <v>62</v>
      </c>
      <c r="C45" s="29" t="s">
        <v>69</v>
      </c>
      <c r="D45" s="40"/>
      <c r="E45" s="41"/>
      <c r="F45" s="42"/>
      <c r="G45" s="41"/>
      <c r="H45" s="42"/>
      <c r="I45" s="41">
        <v>1</v>
      </c>
      <c r="J45" s="42"/>
      <c r="K45" s="41"/>
      <c r="L45" s="43"/>
      <c r="M45" s="34">
        <f t="shared" si="2"/>
        <v>1</v>
      </c>
      <c r="N45" s="35"/>
      <c r="O45" s="36">
        <v>1</v>
      </c>
      <c r="P45" s="36">
        <v>0</v>
      </c>
      <c r="Q45" s="37">
        <v>43</v>
      </c>
    </row>
    <row r="46" spans="1:17" x14ac:dyDescent="0.25">
      <c r="A46" s="18">
        <v>41</v>
      </c>
      <c r="B46" s="38" t="s">
        <v>62</v>
      </c>
      <c r="C46" s="29" t="s">
        <v>70</v>
      </c>
      <c r="D46" s="40">
        <v>2</v>
      </c>
      <c r="E46" s="41"/>
      <c r="F46" s="42">
        <v>4</v>
      </c>
      <c r="G46" s="41"/>
      <c r="H46" s="42">
        <v>2</v>
      </c>
      <c r="I46" s="41"/>
      <c r="J46" s="42"/>
      <c r="K46" s="41">
        <v>2</v>
      </c>
      <c r="L46" s="43" t="s">
        <v>80</v>
      </c>
      <c r="M46" s="34">
        <f t="shared" si="2"/>
        <v>10</v>
      </c>
      <c r="N46" s="35">
        <f t="shared" si="4"/>
        <v>-0.18181818181818182</v>
      </c>
      <c r="O46" s="36">
        <v>9</v>
      </c>
      <c r="P46" s="36">
        <v>11</v>
      </c>
      <c r="Q46" s="37">
        <v>43</v>
      </c>
    </row>
    <row r="47" spans="1:17" x14ac:dyDescent="0.25">
      <c r="A47" s="3">
        <v>42</v>
      </c>
      <c r="B47" s="38" t="s">
        <v>62</v>
      </c>
      <c r="C47" s="29" t="s">
        <v>72</v>
      </c>
      <c r="D47" s="40">
        <v>2</v>
      </c>
      <c r="E47" s="41"/>
      <c r="F47" s="42">
        <v>5</v>
      </c>
      <c r="G47" s="41"/>
      <c r="H47" s="42">
        <v>2</v>
      </c>
      <c r="I47" s="41">
        <v>5</v>
      </c>
      <c r="J47" s="42"/>
      <c r="K47" s="41"/>
      <c r="L47" s="43">
        <v>4</v>
      </c>
      <c r="M47" s="34">
        <f t="shared" si="2"/>
        <v>18</v>
      </c>
      <c r="N47" s="35">
        <f t="shared" si="4"/>
        <v>5.8823529411764705E-2</v>
      </c>
      <c r="O47" s="36">
        <v>18</v>
      </c>
      <c r="P47" s="36">
        <v>17</v>
      </c>
      <c r="Q47" s="37">
        <v>43</v>
      </c>
    </row>
    <row r="48" spans="1:17" ht="15.75" thickBot="1" x14ac:dyDescent="0.3">
      <c r="A48" s="3"/>
      <c r="B48" s="38"/>
      <c r="C48" s="29" t="s">
        <v>73</v>
      </c>
      <c r="D48" s="44">
        <f t="shared" ref="D48:L48" si="5">SUM(D6:D47)</f>
        <v>62</v>
      </c>
      <c r="E48" s="45">
        <f t="shared" si="5"/>
        <v>6</v>
      </c>
      <c r="F48" s="11">
        <f t="shared" si="5"/>
        <v>129</v>
      </c>
      <c r="G48" s="12">
        <f t="shared" si="5"/>
        <v>9</v>
      </c>
      <c r="H48" s="11">
        <f t="shared" si="5"/>
        <v>66</v>
      </c>
      <c r="I48" s="12">
        <f t="shared" si="5"/>
        <v>134</v>
      </c>
      <c r="J48" s="11">
        <f t="shared" si="5"/>
        <v>18</v>
      </c>
      <c r="K48" s="12">
        <f t="shared" si="5"/>
        <v>38</v>
      </c>
      <c r="L48" s="46">
        <f t="shared" si="5"/>
        <v>60</v>
      </c>
      <c r="M48" s="47">
        <f t="shared" ref="M48" si="6">SUM(D48:L48)</f>
        <v>522</v>
      </c>
      <c r="N48" s="48">
        <f t="shared" si="4"/>
        <v>5.21978021978022E-2</v>
      </c>
      <c r="O48" s="49">
        <f>SUM(O6:O47)</f>
        <v>383</v>
      </c>
      <c r="P48" s="49">
        <f>SUM(P6:P47)</f>
        <v>364</v>
      </c>
      <c r="Q48" s="50">
        <f>SUM(Q6:Q47)</f>
        <v>1806</v>
      </c>
    </row>
    <row r="49" spans="1:17" ht="15.75" thickTop="1" x14ac:dyDescent="0.25">
      <c r="A49" s="3"/>
      <c r="B49" s="38"/>
      <c r="C49" s="51" t="s">
        <v>74</v>
      </c>
      <c r="D49" s="52">
        <f>SUM((D50-D51)/ABS(D51))</f>
        <v>6.9767441860465115E-2</v>
      </c>
      <c r="E49" s="53">
        <f>SUM((E50-E51)/ABS(E51))</f>
        <v>-0.63636363636363635</v>
      </c>
      <c r="F49" s="53">
        <f t="shared" ref="F49:M49" si="7">SUM((F50-F51)/ABS(F51))</f>
        <v>0.12903225806451613</v>
      </c>
      <c r="G49" s="53">
        <f t="shared" si="7"/>
        <v>-0.5</v>
      </c>
      <c r="H49" s="53">
        <f t="shared" si="7"/>
        <v>0.29411764705882354</v>
      </c>
      <c r="I49" s="53">
        <f t="shared" si="7"/>
        <v>3.2000000000000001E-2</v>
      </c>
      <c r="J49" s="53">
        <f t="shared" si="7"/>
        <v>6.6666666666666666E-2</v>
      </c>
      <c r="K49" s="53">
        <f t="shared" si="7"/>
        <v>0.55555555555555558</v>
      </c>
      <c r="L49" s="53">
        <f t="shared" si="7"/>
        <v>-0.05</v>
      </c>
      <c r="M49" s="54">
        <f t="shared" si="7"/>
        <v>5.21978021978022E-2</v>
      </c>
      <c r="N49" s="55"/>
      <c r="O49" s="56"/>
      <c r="P49" s="57"/>
      <c r="Q49" s="58"/>
    </row>
    <row r="50" spans="1:17" x14ac:dyDescent="0.25">
      <c r="A50" s="3"/>
      <c r="B50" s="38"/>
      <c r="C50" s="51" t="s">
        <v>81</v>
      </c>
      <c r="D50" s="59">
        <v>46</v>
      </c>
      <c r="E50" s="60">
        <v>4</v>
      </c>
      <c r="F50" s="60">
        <v>70</v>
      </c>
      <c r="G50" s="60">
        <v>8</v>
      </c>
      <c r="H50" s="60">
        <v>44</v>
      </c>
      <c r="I50" s="60">
        <v>129</v>
      </c>
      <c r="J50" s="60">
        <v>16</v>
      </c>
      <c r="K50" s="60">
        <v>28</v>
      </c>
      <c r="L50" s="60">
        <v>38</v>
      </c>
      <c r="M50" s="61">
        <f>SUM(D50:L50)</f>
        <v>383</v>
      </c>
      <c r="N50" s="62"/>
      <c r="O50" s="63"/>
      <c r="P50" s="64"/>
      <c r="Q50" s="20"/>
    </row>
    <row r="51" spans="1:17" ht="15.75" thickBot="1" x14ac:dyDescent="0.3">
      <c r="A51" s="3"/>
      <c r="B51" s="38"/>
      <c r="C51" s="51" t="s">
        <v>75</v>
      </c>
      <c r="D51" s="65">
        <v>43</v>
      </c>
      <c r="E51" s="16">
        <v>11</v>
      </c>
      <c r="F51" s="16">
        <v>62</v>
      </c>
      <c r="G51" s="16">
        <v>16</v>
      </c>
      <c r="H51" s="16">
        <v>34</v>
      </c>
      <c r="I51" s="16">
        <v>125</v>
      </c>
      <c r="J51" s="16">
        <v>15</v>
      </c>
      <c r="K51" s="16">
        <v>18</v>
      </c>
      <c r="L51" s="16">
        <v>40</v>
      </c>
      <c r="M51" s="66">
        <f>SUM(D51:L51)</f>
        <v>364</v>
      </c>
      <c r="N51" s="67"/>
      <c r="O51" s="68"/>
      <c r="P51" s="9"/>
      <c r="Q51" s="69"/>
    </row>
    <row r="52" spans="1:17" s="83" customFormat="1" ht="16.5" thickTop="1" thickBot="1" x14ac:dyDescent="0.3">
      <c r="A52" s="70"/>
      <c r="B52" s="71"/>
      <c r="C52" s="72" t="s">
        <v>76</v>
      </c>
      <c r="D52" s="73">
        <v>210</v>
      </c>
      <c r="E52" s="74">
        <v>42</v>
      </c>
      <c r="F52" s="75">
        <v>210</v>
      </c>
      <c r="G52" s="76">
        <v>84</v>
      </c>
      <c r="H52" s="75">
        <v>210</v>
      </c>
      <c r="I52" s="76">
        <v>588</v>
      </c>
      <c r="J52" s="75">
        <v>84</v>
      </c>
      <c r="K52" s="76">
        <v>126</v>
      </c>
      <c r="L52" s="77">
        <v>252</v>
      </c>
      <c r="M52" s="78">
        <f t="shared" ref="M52:M69" si="8">SUM(D52:L52)</f>
        <v>1806</v>
      </c>
      <c r="N52" s="79"/>
      <c r="O52" s="80"/>
      <c r="P52" s="81"/>
      <c r="Q52" s="82"/>
    </row>
    <row r="53" spans="1:17" ht="15.75" thickTop="1" x14ac:dyDescent="0.25">
      <c r="A53" s="3"/>
      <c r="B53" s="38"/>
      <c r="C53" s="29" t="s">
        <v>123</v>
      </c>
      <c r="D53" s="84">
        <v>61</v>
      </c>
      <c r="E53" s="85">
        <v>6</v>
      </c>
      <c r="F53" s="86">
        <v>123</v>
      </c>
      <c r="G53" s="87">
        <v>9</v>
      </c>
      <c r="H53" s="86">
        <v>64</v>
      </c>
      <c r="I53" s="87">
        <v>131</v>
      </c>
      <c r="J53" s="86">
        <v>18</v>
      </c>
      <c r="K53" s="87">
        <v>38</v>
      </c>
      <c r="L53" s="88">
        <v>60</v>
      </c>
      <c r="M53" s="64">
        <f t="shared" ref="M53" si="9">SUM(D53:L53)</f>
        <v>510</v>
      </c>
      <c r="N53" s="89"/>
      <c r="O53" s="89"/>
      <c r="P53" s="6"/>
      <c r="Q53" s="29"/>
    </row>
    <row r="54" spans="1:17" x14ac:dyDescent="0.25">
      <c r="A54" s="3"/>
      <c r="B54" s="38"/>
      <c r="C54" s="29" t="s">
        <v>119</v>
      </c>
      <c r="D54" s="84">
        <v>59</v>
      </c>
      <c r="E54" s="85">
        <v>5</v>
      </c>
      <c r="F54" s="86">
        <v>111</v>
      </c>
      <c r="G54" s="87">
        <v>8</v>
      </c>
      <c r="H54" s="86">
        <v>57</v>
      </c>
      <c r="I54" s="87">
        <v>123</v>
      </c>
      <c r="J54" s="86">
        <v>18</v>
      </c>
      <c r="K54" s="87">
        <v>36</v>
      </c>
      <c r="L54" s="88">
        <v>64</v>
      </c>
      <c r="M54" s="64">
        <f t="shared" si="8"/>
        <v>481</v>
      </c>
      <c r="N54" s="89"/>
      <c r="O54" s="89"/>
      <c r="P54" s="6"/>
      <c r="Q54" s="29"/>
    </row>
    <row r="55" spans="1:17" x14ac:dyDescent="0.25">
      <c r="A55" s="3"/>
      <c r="B55" s="38"/>
      <c r="C55" s="29" t="s">
        <v>117</v>
      </c>
      <c r="D55" s="84">
        <v>57</v>
      </c>
      <c r="E55" s="85">
        <v>4</v>
      </c>
      <c r="F55" s="86">
        <v>110</v>
      </c>
      <c r="G55" s="87">
        <v>8</v>
      </c>
      <c r="H55" s="86">
        <v>55</v>
      </c>
      <c r="I55" s="87">
        <v>112</v>
      </c>
      <c r="J55" s="86">
        <v>16</v>
      </c>
      <c r="K55" s="87">
        <v>35</v>
      </c>
      <c r="L55" s="88">
        <v>46</v>
      </c>
      <c r="M55" s="64">
        <f t="shared" si="8"/>
        <v>443</v>
      </c>
      <c r="N55" s="89"/>
      <c r="O55" s="89"/>
      <c r="P55" s="6"/>
      <c r="Q55" s="29"/>
    </row>
    <row r="56" spans="1:17" x14ac:dyDescent="0.25">
      <c r="A56" s="3"/>
      <c r="B56" s="38"/>
      <c r="C56" s="29" t="s">
        <v>106</v>
      </c>
      <c r="D56" s="84">
        <v>56</v>
      </c>
      <c r="E56" s="85">
        <v>4</v>
      </c>
      <c r="F56" s="86">
        <v>110</v>
      </c>
      <c r="G56" s="87">
        <v>8</v>
      </c>
      <c r="H56" s="86">
        <v>54</v>
      </c>
      <c r="I56" s="87">
        <v>108</v>
      </c>
      <c r="J56" s="86">
        <v>16</v>
      </c>
      <c r="K56" s="87">
        <v>37</v>
      </c>
      <c r="L56" s="88">
        <v>47</v>
      </c>
      <c r="M56" s="64">
        <f t="shared" si="8"/>
        <v>440</v>
      </c>
      <c r="N56" s="89"/>
      <c r="O56" s="89"/>
      <c r="P56" s="6"/>
      <c r="Q56" s="29"/>
    </row>
    <row r="57" spans="1:17" x14ac:dyDescent="0.25">
      <c r="A57" s="3"/>
      <c r="B57" s="38"/>
      <c r="C57" s="29" t="s">
        <v>107</v>
      </c>
      <c r="D57" s="84">
        <v>50</v>
      </c>
      <c r="E57" s="85">
        <v>4</v>
      </c>
      <c r="F57" s="86">
        <v>108</v>
      </c>
      <c r="G57" s="87">
        <v>8</v>
      </c>
      <c r="H57" s="86">
        <v>55</v>
      </c>
      <c r="I57" s="87">
        <v>97</v>
      </c>
      <c r="J57" s="86">
        <v>17</v>
      </c>
      <c r="K57" s="87">
        <v>37</v>
      </c>
      <c r="L57" s="88">
        <v>40</v>
      </c>
      <c r="M57" s="64">
        <f t="shared" si="8"/>
        <v>416</v>
      </c>
      <c r="N57" s="89"/>
      <c r="O57" s="89"/>
      <c r="P57" s="6"/>
      <c r="Q57" s="29"/>
    </row>
    <row r="58" spans="1:17" x14ac:dyDescent="0.25">
      <c r="A58" s="3"/>
      <c r="B58" s="38"/>
      <c r="C58" s="29" t="s">
        <v>108</v>
      </c>
      <c r="D58" s="84">
        <v>43</v>
      </c>
      <c r="E58" s="85">
        <v>4</v>
      </c>
      <c r="F58" s="86">
        <v>108</v>
      </c>
      <c r="G58" s="87">
        <v>6</v>
      </c>
      <c r="H58" s="86">
        <v>48</v>
      </c>
      <c r="I58" s="87">
        <v>80</v>
      </c>
      <c r="J58" s="86">
        <v>17</v>
      </c>
      <c r="K58" s="87">
        <v>31</v>
      </c>
      <c r="L58" s="88">
        <v>32</v>
      </c>
      <c r="M58" s="64">
        <f t="shared" si="8"/>
        <v>369</v>
      </c>
      <c r="N58" s="89"/>
      <c r="O58" s="89"/>
      <c r="P58" s="6"/>
      <c r="Q58" s="29"/>
    </row>
    <row r="59" spans="1:17" x14ac:dyDescent="0.25">
      <c r="A59" s="3"/>
      <c r="B59" s="38"/>
      <c r="C59" s="29" t="s">
        <v>109</v>
      </c>
      <c r="D59" s="84">
        <v>34</v>
      </c>
      <c r="E59" s="85">
        <v>4</v>
      </c>
      <c r="F59" s="86">
        <v>109</v>
      </c>
      <c r="G59" s="87">
        <v>8</v>
      </c>
      <c r="H59" s="86">
        <v>48</v>
      </c>
      <c r="I59" s="87">
        <v>69</v>
      </c>
      <c r="J59" s="86">
        <v>17</v>
      </c>
      <c r="K59" s="87">
        <v>28</v>
      </c>
      <c r="L59" s="88">
        <v>25</v>
      </c>
      <c r="M59" s="64">
        <f t="shared" si="8"/>
        <v>342</v>
      </c>
      <c r="N59" s="89"/>
      <c r="O59" s="89"/>
      <c r="P59" s="6"/>
      <c r="Q59" s="29"/>
    </row>
    <row r="60" spans="1:17" x14ac:dyDescent="0.25">
      <c r="A60" s="3"/>
      <c r="B60" s="38"/>
      <c r="C60" s="29" t="s">
        <v>110</v>
      </c>
      <c r="D60" s="84">
        <v>31</v>
      </c>
      <c r="E60" s="85">
        <v>4</v>
      </c>
      <c r="F60" s="86">
        <v>108</v>
      </c>
      <c r="G60" s="87">
        <v>4</v>
      </c>
      <c r="H60" s="86">
        <v>48</v>
      </c>
      <c r="I60" s="87">
        <v>63</v>
      </c>
      <c r="J60" s="86">
        <v>15</v>
      </c>
      <c r="K60" s="87">
        <v>27</v>
      </c>
      <c r="L60" s="88">
        <v>23</v>
      </c>
      <c r="M60" s="64">
        <f t="shared" si="8"/>
        <v>323</v>
      </c>
      <c r="N60" s="89"/>
      <c r="O60" s="89"/>
      <c r="P60" s="6"/>
      <c r="Q60" s="29"/>
    </row>
    <row r="61" spans="1:17" x14ac:dyDescent="0.25">
      <c r="A61" s="3"/>
      <c r="B61" s="38"/>
      <c r="C61" s="29" t="s">
        <v>111</v>
      </c>
      <c r="D61" s="84">
        <v>28</v>
      </c>
      <c r="E61" s="85">
        <v>4</v>
      </c>
      <c r="F61" s="86">
        <v>91</v>
      </c>
      <c r="G61" s="87">
        <v>3</v>
      </c>
      <c r="H61" s="86">
        <v>51</v>
      </c>
      <c r="I61" s="87">
        <v>55</v>
      </c>
      <c r="J61" s="86">
        <v>14</v>
      </c>
      <c r="K61" s="87">
        <v>27</v>
      </c>
      <c r="L61" s="88">
        <v>22</v>
      </c>
      <c r="M61" s="64">
        <f t="shared" si="8"/>
        <v>295</v>
      </c>
      <c r="N61" s="89"/>
      <c r="O61" s="89"/>
      <c r="P61" s="6"/>
      <c r="Q61" s="29"/>
    </row>
    <row r="62" spans="1:17" x14ac:dyDescent="0.25">
      <c r="A62" s="3"/>
      <c r="B62" s="38"/>
      <c r="C62" s="29" t="s">
        <v>112</v>
      </c>
      <c r="D62" s="84">
        <v>26</v>
      </c>
      <c r="E62" s="85">
        <v>4</v>
      </c>
      <c r="F62" s="86">
        <v>89</v>
      </c>
      <c r="G62" s="87">
        <v>4</v>
      </c>
      <c r="H62" s="86">
        <v>51</v>
      </c>
      <c r="I62" s="87">
        <v>51</v>
      </c>
      <c r="J62" s="86">
        <v>12</v>
      </c>
      <c r="K62" s="87">
        <v>26</v>
      </c>
      <c r="L62" s="88">
        <v>20</v>
      </c>
      <c r="M62" s="64">
        <f t="shared" si="8"/>
        <v>283</v>
      </c>
      <c r="N62" s="89"/>
      <c r="O62" s="89"/>
      <c r="P62" s="6"/>
      <c r="Q62" s="29"/>
    </row>
    <row r="63" spans="1:17" x14ac:dyDescent="0.25">
      <c r="A63" s="3"/>
      <c r="B63" s="38"/>
      <c r="C63" s="29" t="s">
        <v>114</v>
      </c>
      <c r="D63" s="84">
        <v>25</v>
      </c>
      <c r="E63" s="85">
        <v>3</v>
      </c>
      <c r="F63" s="86">
        <v>78</v>
      </c>
      <c r="G63" s="87">
        <v>3</v>
      </c>
      <c r="H63" s="86">
        <v>44</v>
      </c>
      <c r="I63" s="87">
        <v>41</v>
      </c>
      <c r="J63" s="86">
        <v>12</v>
      </c>
      <c r="K63" s="87">
        <v>22</v>
      </c>
      <c r="L63" s="88">
        <v>16</v>
      </c>
      <c r="M63" s="64">
        <f t="shared" si="8"/>
        <v>244</v>
      </c>
      <c r="N63" s="89"/>
      <c r="O63" s="89"/>
      <c r="P63" s="6"/>
      <c r="Q63" s="29"/>
    </row>
    <row r="64" spans="1:17" x14ac:dyDescent="0.25">
      <c r="A64" s="3"/>
      <c r="B64" s="38"/>
      <c r="C64" s="29" t="s">
        <v>113</v>
      </c>
      <c r="D64" s="84">
        <v>21</v>
      </c>
      <c r="E64" s="85">
        <v>3</v>
      </c>
      <c r="F64" s="86">
        <v>66</v>
      </c>
      <c r="G64" s="87">
        <v>3</v>
      </c>
      <c r="H64" s="86">
        <v>43</v>
      </c>
      <c r="I64" s="87">
        <v>31</v>
      </c>
      <c r="J64" s="86">
        <v>11</v>
      </c>
      <c r="K64" s="87">
        <v>22</v>
      </c>
      <c r="L64" s="88">
        <v>16</v>
      </c>
      <c r="M64" s="64">
        <f t="shared" si="8"/>
        <v>216</v>
      </c>
      <c r="N64" s="89"/>
      <c r="O64" s="89"/>
      <c r="P64" s="6"/>
      <c r="Q64" s="29"/>
    </row>
    <row r="65" spans="1:17" x14ac:dyDescent="0.25">
      <c r="A65" s="3"/>
      <c r="B65" s="38"/>
      <c r="C65" s="29" t="s">
        <v>116</v>
      </c>
      <c r="D65" s="84">
        <v>16</v>
      </c>
      <c r="E65" s="85">
        <v>3</v>
      </c>
      <c r="F65" s="86">
        <v>49</v>
      </c>
      <c r="G65" s="87">
        <v>3</v>
      </c>
      <c r="H65" s="86">
        <v>25</v>
      </c>
      <c r="I65" s="87">
        <v>22</v>
      </c>
      <c r="J65" s="86">
        <v>11</v>
      </c>
      <c r="K65" s="87">
        <v>20</v>
      </c>
      <c r="L65" s="88">
        <v>12</v>
      </c>
      <c r="M65" s="64">
        <f t="shared" si="8"/>
        <v>161</v>
      </c>
      <c r="N65" s="89"/>
      <c r="O65" s="89"/>
      <c r="P65" s="6"/>
      <c r="Q65" s="29"/>
    </row>
    <row r="66" spans="1:17" x14ac:dyDescent="0.25">
      <c r="A66" s="3"/>
      <c r="B66" s="38"/>
      <c r="C66" s="29" t="s">
        <v>115</v>
      </c>
      <c r="D66" s="84">
        <v>11</v>
      </c>
      <c r="E66" s="85">
        <v>3</v>
      </c>
      <c r="F66" s="86">
        <v>37</v>
      </c>
      <c r="G66" s="87">
        <v>3</v>
      </c>
      <c r="H66" s="86">
        <v>14</v>
      </c>
      <c r="I66" s="87">
        <v>10</v>
      </c>
      <c r="J66" s="86">
        <v>9</v>
      </c>
      <c r="K66" s="87">
        <v>10</v>
      </c>
      <c r="L66" s="88">
        <v>6</v>
      </c>
      <c r="M66" s="64">
        <f t="shared" si="8"/>
        <v>103</v>
      </c>
      <c r="N66" s="89"/>
      <c r="O66" s="89"/>
      <c r="P66" s="6"/>
      <c r="Q66" s="29"/>
    </row>
    <row r="67" spans="1:17" x14ac:dyDescent="0.25">
      <c r="A67" s="3"/>
      <c r="B67" s="38"/>
      <c r="C67" s="29"/>
      <c r="D67" s="84"/>
      <c r="E67" s="85"/>
      <c r="F67" s="86"/>
      <c r="G67" s="87"/>
      <c r="H67" s="86"/>
      <c r="I67" s="87"/>
      <c r="J67" s="86"/>
      <c r="K67" s="87"/>
      <c r="L67" s="88"/>
      <c r="M67" s="64"/>
      <c r="N67" s="89"/>
      <c r="O67" s="89"/>
      <c r="P67" s="6"/>
      <c r="Q67" s="29"/>
    </row>
    <row r="68" spans="1:17" hidden="1" x14ac:dyDescent="0.25">
      <c r="A68" s="3"/>
      <c r="B68" s="38"/>
      <c r="C68" s="29" t="s">
        <v>77</v>
      </c>
      <c r="D68" s="84">
        <v>121</v>
      </c>
      <c r="E68" s="85">
        <v>19</v>
      </c>
      <c r="F68" s="86">
        <v>197</v>
      </c>
      <c r="G68" s="87">
        <v>53</v>
      </c>
      <c r="H68" s="86">
        <v>126</v>
      </c>
      <c r="I68" s="87">
        <v>326</v>
      </c>
      <c r="J68" s="86">
        <v>42</v>
      </c>
      <c r="K68" s="87">
        <v>62</v>
      </c>
      <c r="L68" s="88">
        <v>132</v>
      </c>
      <c r="M68" s="64">
        <f t="shared" si="8"/>
        <v>1078</v>
      </c>
      <c r="N68" s="89"/>
      <c r="O68" s="89"/>
      <c r="P68" s="6"/>
      <c r="Q68" s="29"/>
    </row>
    <row r="69" spans="1:17" hidden="1" x14ac:dyDescent="0.25">
      <c r="A69" s="3"/>
      <c r="B69" s="38"/>
      <c r="C69" s="29" t="s">
        <v>78</v>
      </c>
      <c r="D69" s="84">
        <v>121</v>
      </c>
      <c r="E69" s="85">
        <v>19</v>
      </c>
      <c r="F69" s="86">
        <v>197</v>
      </c>
      <c r="G69" s="87">
        <v>54</v>
      </c>
      <c r="H69" s="86">
        <v>128</v>
      </c>
      <c r="I69" s="87">
        <v>321</v>
      </c>
      <c r="J69" s="86">
        <v>43</v>
      </c>
      <c r="K69" s="87">
        <v>65</v>
      </c>
      <c r="L69" s="88">
        <v>130</v>
      </c>
      <c r="M69" s="64">
        <f t="shared" si="8"/>
        <v>1078</v>
      </c>
      <c r="N69" s="89"/>
      <c r="O69" s="89"/>
      <c r="P69" s="6"/>
      <c r="Q69" s="29"/>
    </row>
    <row r="70" spans="1:17" x14ac:dyDescent="0.25">
      <c r="B70" s="90" t="s">
        <v>79</v>
      </c>
    </row>
    <row r="72" spans="1:17" x14ac:dyDescent="0.25">
      <c r="G72" t="s">
        <v>80</v>
      </c>
    </row>
  </sheetData>
  <mergeCells count="1">
    <mergeCell ref="B2:C2"/>
  </mergeCells>
  <pageMargins left="0.25" right="0.25" top="0.75" bottom="0.75" header="0.3" footer="0.3"/>
  <pageSetup scale="44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1"/>
  <sheetViews>
    <sheetView workbookViewId="0">
      <pane xSplit="3" ySplit="5" topLeftCell="D30" activePane="bottomRight" state="frozen"/>
      <selection pane="topRight" activeCell="D1" sqref="D1"/>
      <selection pane="bottomLeft" activeCell="A8" sqref="A8"/>
      <selection pane="bottomRight" activeCell="T21" sqref="T21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7" width="12.7109375" customWidth="1"/>
  </cols>
  <sheetData>
    <row r="1" spans="1:17" x14ac:dyDescent="0.25">
      <c r="B1" s="1" t="s">
        <v>0</v>
      </c>
    </row>
    <row r="2" spans="1:17" ht="31.5" customHeight="1" x14ac:dyDescent="0.25">
      <c r="B2" s="149" t="s">
        <v>120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7" x14ac:dyDescent="0.25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7" x14ac:dyDescent="0.25">
      <c r="A4" s="3"/>
      <c r="B4" s="3"/>
      <c r="C4" s="3" t="s">
        <v>1</v>
      </c>
      <c r="D4" s="4" t="s">
        <v>2</v>
      </c>
      <c r="E4" s="5" t="s">
        <v>3</v>
      </c>
      <c r="F4" s="4" t="s">
        <v>2</v>
      </c>
      <c r="G4" s="5" t="s">
        <v>4</v>
      </c>
      <c r="H4" s="4" t="s">
        <v>2</v>
      </c>
      <c r="I4" s="5" t="s">
        <v>5</v>
      </c>
      <c r="J4" s="4" t="s">
        <v>4</v>
      </c>
      <c r="K4" s="5" t="s">
        <v>6</v>
      </c>
      <c r="L4" s="4" t="s">
        <v>7</v>
      </c>
      <c r="M4" s="6" t="s">
        <v>8</v>
      </c>
      <c r="N4" s="7"/>
      <c r="O4" s="8">
        <v>2015</v>
      </c>
      <c r="P4" s="8">
        <v>2014</v>
      </c>
      <c r="Q4" s="9" t="s">
        <v>9</v>
      </c>
    </row>
    <row r="5" spans="1:17" ht="30.75" customHeight="1" thickBot="1" x14ac:dyDescent="0.3">
      <c r="A5" s="10"/>
      <c r="B5" s="10" t="s">
        <v>10</v>
      </c>
      <c r="C5" s="10" t="s">
        <v>11</v>
      </c>
      <c r="D5" s="11" t="s">
        <v>12</v>
      </c>
      <c r="E5" s="12" t="s">
        <v>13</v>
      </c>
      <c r="F5" s="11" t="s">
        <v>14</v>
      </c>
      <c r="G5" s="13" t="s">
        <v>15</v>
      </c>
      <c r="H5" s="11" t="s">
        <v>16</v>
      </c>
      <c r="I5" s="12" t="s">
        <v>17</v>
      </c>
      <c r="J5" s="11" t="s">
        <v>18</v>
      </c>
      <c r="K5" s="12" t="s">
        <v>19</v>
      </c>
      <c r="L5" s="11" t="s">
        <v>20</v>
      </c>
      <c r="M5" s="14" t="s">
        <v>21</v>
      </c>
      <c r="N5" s="15" t="s">
        <v>22</v>
      </c>
      <c r="O5" s="16" t="s">
        <v>23</v>
      </c>
      <c r="P5" s="16" t="s">
        <v>23</v>
      </c>
      <c r="Q5" s="17" t="s">
        <v>24</v>
      </c>
    </row>
    <row r="6" spans="1:17" ht="15.75" thickTop="1" x14ac:dyDescent="0.25">
      <c r="A6" s="3">
        <v>1</v>
      </c>
      <c r="B6" s="19" t="s">
        <v>25</v>
      </c>
      <c r="C6" s="29" t="s">
        <v>27</v>
      </c>
      <c r="D6" s="30">
        <v>1</v>
      </c>
      <c r="E6" s="31"/>
      <c r="F6" s="32">
        <v>4</v>
      </c>
      <c r="G6" s="31">
        <v>2</v>
      </c>
      <c r="H6" s="32">
        <v>3</v>
      </c>
      <c r="I6" s="31">
        <v>2</v>
      </c>
      <c r="J6" s="32"/>
      <c r="K6" s="31">
        <v>4</v>
      </c>
      <c r="L6" s="33">
        <v>2</v>
      </c>
      <c r="M6" s="34">
        <f t="shared" ref="M6:M18" si="0">SUM(D6:L6)</f>
        <v>18</v>
      </c>
      <c r="N6" s="26">
        <f t="shared" ref="N6:N15" si="1">SUM(O6-P6)/ABS(P6)</f>
        <v>-5.2631578947368418E-2</v>
      </c>
      <c r="O6" s="36">
        <v>18</v>
      </c>
      <c r="P6" s="36">
        <v>19</v>
      </c>
      <c r="Q6" s="37">
        <v>43</v>
      </c>
    </row>
    <row r="7" spans="1:17" x14ac:dyDescent="0.25">
      <c r="A7" s="18">
        <v>2</v>
      </c>
      <c r="B7" s="38" t="s">
        <v>25</v>
      </c>
      <c r="C7" s="29" t="s">
        <v>28</v>
      </c>
      <c r="D7" s="30">
        <v>1</v>
      </c>
      <c r="E7" s="31"/>
      <c r="F7" s="32"/>
      <c r="G7" s="31">
        <v>1</v>
      </c>
      <c r="H7" s="32"/>
      <c r="I7" s="31">
        <v>1</v>
      </c>
      <c r="J7" s="32"/>
      <c r="K7" s="31">
        <v>2</v>
      </c>
      <c r="L7" s="33"/>
      <c r="M7" s="34">
        <f t="shared" si="0"/>
        <v>5</v>
      </c>
      <c r="N7" s="35">
        <f t="shared" si="1"/>
        <v>-0.75</v>
      </c>
      <c r="O7" s="36">
        <v>2</v>
      </c>
      <c r="P7" s="36">
        <v>8</v>
      </c>
      <c r="Q7" s="37">
        <v>43</v>
      </c>
    </row>
    <row r="8" spans="1:17" x14ac:dyDescent="0.25">
      <c r="A8" s="3">
        <v>3</v>
      </c>
      <c r="B8" s="38" t="s">
        <v>30</v>
      </c>
      <c r="C8" s="29" t="s">
        <v>31</v>
      </c>
      <c r="D8" s="30">
        <v>2</v>
      </c>
      <c r="E8" s="31"/>
      <c r="F8" s="32">
        <v>3</v>
      </c>
      <c r="G8" s="31"/>
      <c r="H8" s="32">
        <v>5</v>
      </c>
      <c r="I8" s="31">
        <v>6</v>
      </c>
      <c r="J8" s="32">
        <v>2</v>
      </c>
      <c r="K8" s="31">
        <v>1</v>
      </c>
      <c r="L8" s="33">
        <v>4</v>
      </c>
      <c r="M8" s="34">
        <f t="shared" si="0"/>
        <v>23</v>
      </c>
      <c r="N8" s="35">
        <f t="shared" si="1"/>
        <v>0.13333333333333333</v>
      </c>
      <c r="O8" s="36">
        <v>17</v>
      </c>
      <c r="P8" s="36">
        <v>15</v>
      </c>
      <c r="Q8" s="37">
        <v>43</v>
      </c>
    </row>
    <row r="9" spans="1:17" x14ac:dyDescent="0.25">
      <c r="A9" s="3">
        <v>4</v>
      </c>
      <c r="B9" s="38" t="s">
        <v>30</v>
      </c>
      <c r="C9" s="29" t="s">
        <v>32</v>
      </c>
      <c r="D9" s="30">
        <v>1</v>
      </c>
      <c r="E9" s="31"/>
      <c r="F9" s="32">
        <v>7</v>
      </c>
      <c r="G9" s="31"/>
      <c r="H9" s="32"/>
      <c r="I9" s="31">
        <v>2</v>
      </c>
      <c r="J9" s="32">
        <v>1</v>
      </c>
      <c r="K9" s="31"/>
      <c r="L9" s="33"/>
      <c r="M9" s="34">
        <f t="shared" si="0"/>
        <v>11</v>
      </c>
      <c r="N9" s="35">
        <f t="shared" si="1"/>
        <v>0.22222222222222221</v>
      </c>
      <c r="O9" s="36">
        <v>11</v>
      </c>
      <c r="P9" s="36">
        <v>9</v>
      </c>
      <c r="Q9" s="37">
        <v>43</v>
      </c>
    </row>
    <row r="10" spans="1:17" x14ac:dyDescent="0.25">
      <c r="A10" s="18">
        <v>5</v>
      </c>
      <c r="B10" s="38" t="s">
        <v>30</v>
      </c>
      <c r="C10" s="29" t="s">
        <v>33</v>
      </c>
      <c r="D10" s="30">
        <v>1</v>
      </c>
      <c r="E10" s="31"/>
      <c r="F10" s="32"/>
      <c r="G10" s="31"/>
      <c r="H10" s="32"/>
      <c r="I10" s="31">
        <v>1</v>
      </c>
      <c r="J10" s="32"/>
      <c r="K10" s="31"/>
      <c r="L10" s="33">
        <v>2</v>
      </c>
      <c r="M10" s="34">
        <f t="shared" si="0"/>
        <v>4</v>
      </c>
      <c r="N10" s="35">
        <f t="shared" si="1"/>
        <v>-0.5</v>
      </c>
      <c r="O10" s="36">
        <v>4</v>
      </c>
      <c r="P10" s="36">
        <v>8</v>
      </c>
      <c r="Q10" s="37">
        <v>43</v>
      </c>
    </row>
    <row r="11" spans="1:17" x14ac:dyDescent="0.25">
      <c r="A11" s="3">
        <v>6</v>
      </c>
      <c r="B11" s="38" t="s">
        <v>30</v>
      </c>
      <c r="C11" s="29" t="s">
        <v>34</v>
      </c>
      <c r="D11" s="30">
        <v>2</v>
      </c>
      <c r="E11" s="31"/>
      <c r="F11" s="32">
        <v>5</v>
      </c>
      <c r="G11" s="31"/>
      <c r="H11" s="32">
        <v>2</v>
      </c>
      <c r="I11" s="31">
        <v>1</v>
      </c>
      <c r="J11" s="32"/>
      <c r="K11" s="31"/>
      <c r="L11" s="33"/>
      <c r="M11" s="34">
        <f t="shared" si="0"/>
        <v>10</v>
      </c>
      <c r="N11" s="35">
        <f t="shared" si="1"/>
        <v>0.1111111111111111</v>
      </c>
      <c r="O11" s="36">
        <v>10</v>
      </c>
      <c r="P11" s="36">
        <v>9</v>
      </c>
      <c r="Q11" s="37">
        <v>43</v>
      </c>
    </row>
    <row r="12" spans="1:17" x14ac:dyDescent="0.25">
      <c r="A12" s="3">
        <v>7</v>
      </c>
      <c r="B12" s="38" t="s">
        <v>30</v>
      </c>
      <c r="C12" s="29" t="s">
        <v>29</v>
      </c>
      <c r="D12" s="30">
        <v>1</v>
      </c>
      <c r="E12" s="31">
        <v>1</v>
      </c>
      <c r="F12" s="32"/>
      <c r="G12" s="31"/>
      <c r="H12" s="32"/>
      <c r="I12" s="31">
        <v>4</v>
      </c>
      <c r="J12" s="32"/>
      <c r="K12" s="31">
        <v>2</v>
      </c>
      <c r="L12" s="33">
        <v>1</v>
      </c>
      <c r="M12" s="34">
        <f t="shared" si="0"/>
        <v>9</v>
      </c>
      <c r="N12" s="35">
        <f t="shared" si="1"/>
        <v>0</v>
      </c>
      <c r="O12" s="36">
        <v>6</v>
      </c>
      <c r="P12" s="36">
        <v>6</v>
      </c>
      <c r="Q12" s="37">
        <v>43</v>
      </c>
    </row>
    <row r="13" spans="1:17" x14ac:dyDescent="0.25">
      <c r="A13" s="18">
        <v>8</v>
      </c>
      <c r="B13" s="38" t="s">
        <v>30</v>
      </c>
      <c r="C13" s="29" t="s">
        <v>36</v>
      </c>
      <c r="D13" s="30">
        <v>3</v>
      </c>
      <c r="E13" s="31">
        <v>1</v>
      </c>
      <c r="F13" s="32">
        <v>5</v>
      </c>
      <c r="G13" s="31"/>
      <c r="H13" s="32">
        <v>3</v>
      </c>
      <c r="I13" s="31">
        <v>1</v>
      </c>
      <c r="J13" s="32">
        <v>1</v>
      </c>
      <c r="K13" s="31">
        <v>2</v>
      </c>
      <c r="L13" s="33"/>
      <c r="M13" s="34">
        <f t="shared" si="0"/>
        <v>16</v>
      </c>
      <c r="N13" s="35">
        <f t="shared" si="1"/>
        <v>-0.27272727272727271</v>
      </c>
      <c r="O13" s="36">
        <v>8</v>
      </c>
      <c r="P13" s="36">
        <v>11</v>
      </c>
      <c r="Q13" s="37">
        <v>43</v>
      </c>
    </row>
    <row r="14" spans="1:17" x14ac:dyDescent="0.25">
      <c r="A14" s="3">
        <v>9</v>
      </c>
      <c r="B14" s="38" t="s">
        <v>30</v>
      </c>
      <c r="C14" s="29" t="s">
        <v>71</v>
      </c>
      <c r="D14" s="30"/>
      <c r="E14" s="31"/>
      <c r="F14" s="32">
        <v>4</v>
      </c>
      <c r="G14" s="31"/>
      <c r="H14" s="32"/>
      <c r="I14" s="31"/>
      <c r="J14" s="32"/>
      <c r="K14" s="31"/>
      <c r="L14" s="33"/>
      <c r="M14" s="34">
        <f t="shared" si="0"/>
        <v>4</v>
      </c>
      <c r="N14" s="35">
        <f t="shared" si="1"/>
        <v>-0.6</v>
      </c>
      <c r="O14" s="36">
        <v>4</v>
      </c>
      <c r="P14" s="36">
        <v>10</v>
      </c>
      <c r="Q14" s="37">
        <v>43</v>
      </c>
    </row>
    <row r="15" spans="1:17" x14ac:dyDescent="0.25">
      <c r="A15" s="3">
        <v>10</v>
      </c>
      <c r="B15" s="38" t="s">
        <v>30</v>
      </c>
      <c r="C15" s="29" t="s">
        <v>37</v>
      </c>
      <c r="D15" s="39"/>
      <c r="E15" s="31"/>
      <c r="F15" s="32"/>
      <c r="G15" s="31"/>
      <c r="H15" s="32"/>
      <c r="I15" s="31">
        <v>1</v>
      </c>
      <c r="J15" s="32"/>
      <c r="K15" s="31">
        <v>1</v>
      </c>
      <c r="L15" s="33"/>
      <c r="M15" s="34">
        <f t="shared" si="0"/>
        <v>2</v>
      </c>
      <c r="N15" s="35">
        <f t="shared" si="1"/>
        <v>-0.66666666666666663</v>
      </c>
      <c r="O15" s="36">
        <v>2</v>
      </c>
      <c r="P15" s="36">
        <v>6</v>
      </c>
      <c r="Q15" s="37">
        <v>43</v>
      </c>
    </row>
    <row r="16" spans="1:17" x14ac:dyDescent="0.25">
      <c r="A16" s="18">
        <v>11</v>
      </c>
      <c r="B16" s="38" t="s">
        <v>38</v>
      </c>
      <c r="C16" s="29" t="s">
        <v>39</v>
      </c>
      <c r="D16" s="30">
        <v>3</v>
      </c>
      <c r="E16" s="31">
        <v>1</v>
      </c>
      <c r="F16" s="32">
        <v>6</v>
      </c>
      <c r="G16" s="31"/>
      <c r="H16" s="32">
        <v>3</v>
      </c>
      <c r="I16" s="31">
        <v>4</v>
      </c>
      <c r="J16" s="32">
        <v>5</v>
      </c>
      <c r="K16" s="31">
        <v>2</v>
      </c>
      <c r="L16" s="33">
        <v>5</v>
      </c>
      <c r="M16" s="34">
        <f t="shared" si="0"/>
        <v>29</v>
      </c>
      <c r="N16" s="35"/>
      <c r="O16" s="36">
        <v>28</v>
      </c>
      <c r="P16" s="36">
        <v>0</v>
      </c>
      <c r="Q16" s="37">
        <v>43</v>
      </c>
    </row>
    <row r="17" spans="1:17" x14ac:dyDescent="0.25">
      <c r="A17" s="3">
        <v>12</v>
      </c>
      <c r="B17" s="38" t="s">
        <v>38</v>
      </c>
      <c r="C17" s="29" t="s">
        <v>121</v>
      </c>
      <c r="D17" s="30">
        <v>1</v>
      </c>
      <c r="E17" s="31"/>
      <c r="F17" s="32">
        <v>5</v>
      </c>
      <c r="G17" s="31"/>
      <c r="H17" s="32"/>
      <c r="I17" s="31">
        <v>4</v>
      </c>
      <c r="J17" s="32"/>
      <c r="K17" s="31"/>
      <c r="L17" s="33"/>
      <c r="M17" s="34"/>
      <c r="N17" s="35"/>
      <c r="O17" s="36"/>
      <c r="P17" s="36"/>
      <c r="Q17" s="37">
        <v>43</v>
      </c>
    </row>
    <row r="18" spans="1:17" x14ac:dyDescent="0.25">
      <c r="A18" s="3">
        <v>13</v>
      </c>
      <c r="B18" s="38" t="s">
        <v>38</v>
      </c>
      <c r="C18" s="29" t="s">
        <v>40</v>
      </c>
      <c r="D18" s="30">
        <v>3</v>
      </c>
      <c r="E18" s="31"/>
      <c r="F18" s="32">
        <v>4</v>
      </c>
      <c r="G18" s="31"/>
      <c r="H18" s="32">
        <v>3</v>
      </c>
      <c r="I18" s="31">
        <v>9</v>
      </c>
      <c r="J18" s="32"/>
      <c r="K18" s="31">
        <v>3</v>
      </c>
      <c r="L18" s="33">
        <v>3</v>
      </c>
      <c r="M18" s="34">
        <f t="shared" si="0"/>
        <v>25</v>
      </c>
      <c r="N18" s="35"/>
      <c r="O18" s="36">
        <v>19</v>
      </c>
      <c r="P18" s="36">
        <v>0</v>
      </c>
      <c r="Q18" s="37">
        <v>43</v>
      </c>
    </row>
    <row r="19" spans="1:17" x14ac:dyDescent="0.25">
      <c r="A19" s="18">
        <v>14</v>
      </c>
      <c r="B19" s="38" t="s">
        <v>38</v>
      </c>
      <c r="C19" s="29" t="s">
        <v>89</v>
      </c>
      <c r="D19" s="30"/>
      <c r="E19" s="31"/>
      <c r="F19" s="32"/>
      <c r="G19" s="31"/>
      <c r="H19" s="32"/>
      <c r="I19" s="31"/>
      <c r="J19" s="32"/>
      <c r="K19" s="31"/>
      <c r="L19" s="33"/>
      <c r="M19" s="34"/>
      <c r="N19" s="35"/>
      <c r="O19" s="36"/>
      <c r="P19" s="36"/>
      <c r="Q19" s="37">
        <v>43</v>
      </c>
    </row>
    <row r="20" spans="1:17" x14ac:dyDescent="0.25">
      <c r="A20" s="3">
        <v>15</v>
      </c>
      <c r="B20" s="38" t="s">
        <v>38</v>
      </c>
      <c r="C20" s="29" t="s">
        <v>41</v>
      </c>
      <c r="D20" s="30">
        <v>2</v>
      </c>
      <c r="E20" s="31"/>
      <c r="F20" s="32">
        <v>5</v>
      </c>
      <c r="G20" s="31"/>
      <c r="H20" s="32"/>
      <c r="I20" s="31">
        <v>6</v>
      </c>
      <c r="J20" s="32">
        <v>2</v>
      </c>
      <c r="K20" s="31">
        <v>2</v>
      </c>
      <c r="L20" s="33"/>
      <c r="M20" s="34">
        <f t="shared" ref="M20:M47" si="2">SUM(D20:L20)</f>
        <v>17</v>
      </c>
      <c r="N20" s="35">
        <f t="shared" ref="N20:N40" si="3">SUM(O20-P20)/ABS(P20)</f>
        <v>1</v>
      </c>
      <c r="O20" s="36">
        <v>16</v>
      </c>
      <c r="P20" s="36">
        <v>8</v>
      </c>
      <c r="Q20" s="37">
        <v>43</v>
      </c>
    </row>
    <row r="21" spans="1:17" x14ac:dyDescent="0.25">
      <c r="A21" s="3">
        <v>16</v>
      </c>
      <c r="B21" s="38" t="s">
        <v>42</v>
      </c>
      <c r="C21" s="29" t="s">
        <v>43</v>
      </c>
      <c r="D21" s="30">
        <v>2</v>
      </c>
      <c r="E21" s="31">
        <v>1</v>
      </c>
      <c r="F21" s="32">
        <v>2</v>
      </c>
      <c r="G21" s="31"/>
      <c r="H21" s="32">
        <v>1</v>
      </c>
      <c r="I21" s="31">
        <v>6</v>
      </c>
      <c r="J21" s="32"/>
      <c r="K21" s="31"/>
      <c r="L21" s="33">
        <v>3</v>
      </c>
      <c r="M21" s="34">
        <f t="shared" si="2"/>
        <v>15</v>
      </c>
      <c r="N21" s="35">
        <f t="shared" si="3"/>
        <v>-0.2857142857142857</v>
      </c>
      <c r="O21" s="36">
        <v>10</v>
      </c>
      <c r="P21" s="36">
        <v>14</v>
      </c>
      <c r="Q21" s="37">
        <v>43</v>
      </c>
    </row>
    <row r="22" spans="1:17" x14ac:dyDescent="0.25">
      <c r="A22" s="18">
        <v>17</v>
      </c>
      <c r="B22" s="38" t="s">
        <v>42</v>
      </c>
      <c r="C22" s="29" t="s">
        <v>44</v>
      </c>
      <c r="D22" s="30"/>
      <c r="E22" s="31"/>
      <c r="F22" s="32"/>
      <c r="G22" s="31"/>
      <c r="H22" s="32"/>
      <c r="I22" s="31">
        <v>3</v>
      </c>
      <c r="J22" s="32">
        <v>2</v>
      </c>
      <c r="K22" s="31"/>
      <c r="L22" s="33">
        <v>3</v>
      </c>
      <c r="M22" s="34">
        <f t="shared" si="2"/>
        <v>8</v>
      </c>
      <c r="N22" s="35">
        <f t="shared" si="3"/>
        <v>-0.72222222222222221</v>
      </c>
      <c r="O22" s="36">
        <v>5</v>
      </c>
      <c r="P22" s="36">
        <v>18</v>
      </c>
      <c r="Q22" s="37">
        <v>43</v>
      </c>
    </row>
    <row r="23" spans="1:17" x14ac:dyDescent="0.25">
      <c r="A23" s="3">
        <v>18</v>
      </c>
      <c r="B23" s="38" t="s">
        <v>42</v>
      </c>
      <c r="C23" s="29" t="s">
        <v>45</v>
      </c>
      <c r="D23" s="30"/>
      <c r="E23" s="31"/>
      <c r="F23" s="32"/>
      <c r="G23" s="31"/>
      <c r="H23" s="32"/>
      <c r="I23" s="31">
        <v>3</v>
      </c>
      <c r="J23" s="32"/>
      <c r="K23" s="31"/>
      <c r="L23" s="33">
        <v>3</v>
      </c>
      <c r="M23" s="34">
        <f t="shared" si="2"/>
        <v>6</v>
      </c>
      <c r="N23" s="35">
        <f t="shared" si="3"/>
        <v>-0.7857142857142857</v>
      </c>
      <c r="O23" s="36">
        <v>3</v>
      </c>
      <c r="P23" s="36">
        <v>14</v>
      </c>
      <c r="Q23" s="37">
        <v>43</v>
      </c>
    </row>
    <row r="24" spans="1:17" x14ac:dyDescent="0.25">
      <c r="A24" s="3">
        <v>19</v>
      </c>
      <c r="B24" s="38" t="s">
        <v>42</v>
      </c>
      <c r="C24" s="29" t="s">
        <v>35</v>
      </c>
      <c r="D24" s="30">
        <v>1</v>
      </c>
      <c r="E24" s="31">
        <v>1</v>
      </c>
      <c r="F24" s="32">
        <v>7</v>
      </c>
      <c r="G24" s="31"/>
      <c r="H24" s="32">
        <v>3</v>
      </c>
      <c r="I24" s="31">
        <v>7</v>
      </c>
      <c r="J24" s="32">
        <v>2</v>
      </c>
      <c r="K24" s="31">
        <v>2</v>
      </c>
      <c r="L24" s="33">
        <v>4</v>
      </c>
      <c r="M24" s="34">
        <f t="shared" si="2"/>
        <v>27</v>
      </c>
      <c r="N24" s="35"/>
      <c r="O24" s="36">
        <v>7</v>
      </c>
      <c r="P24" s="36">
        <v>0</v>
      </c>
      <c r="Q24" s="37">
        <v>43</v>
      </c>
    </row>
    <row r="25" spans="1:17" x14ac:dyDescent="0.25">
      <c r="A25" s="18">
        <v>20</v>
      </c>
      <c r="B25" s="38" t="s">
        <v>42</v>
      </c>
      <c r="C25" s="29" t="s">
        <v>46</v>
      </c>
      <c r="D25" s="30">
        <v>1</v>
      </c>
      <c r="E25" s="31"/>
      <c r="F25" s="32">
        <v>6</v>
      </c>
      <c r="G25" s="31"/>
      <c r="H25" s="32">
        <v>2</v>
      </c>
      <c r="I25" s="31"/>
      <c r="J25" s="32"/>
      <c r="K25" s="31">
        <v>2</v>
      </c>
      <c r="L25" s="33"/>
      <c r="M25" s="34">
        <f t="shared" si="2"/>
        <v>11</v>
      </c>
      <c r="N25" s="35">
        <f t="shared" si="3"/>
        <v>-0.8571428571428571</v>
      </c>
      <c r="O25" s="36">
        <v>1</v>
      </c>
      <c r="P25" s="36">
        <v>7</v>
      </c>
      <c r="Q25" s="37">
        <v>43</v>
      </c>
    </row>
    <row r="26" spans="1:17" x14ac:dyDescent="0.25">
      <c r="A26" s="3">
        <v>21</v>
      </c>
      <c r="B26" s="38" t="s">
        <v>48</v>
      </c>
      <c r="C26" s="29" t="s">
        <v>49</v>
      </c>
      <c r="D26" s="30">
        <v>1</v>
      </c>
      <c r="E26" s="31"/>
      <c r="F26" s="32"/>
      <c r="G26" s="31"/>
      <c r="H26" s="32">
        <v>2</v>
      </c>
      <c r="I26" s="31">
        <v>3</v>
      </c>
      <c r="J26" s="32"/>
      <c r="K26" s="31"/>
      <c r="L26" s="33">
        <v>1</v>
      </c>
      <c r="M26" s="34">
        <f t="shared" si="2"/>
        <v>7</v>
      </c>
      <c r="N26" s="35">
        <f t="shared" si="3"/>
        <v>0.75</v>
      </c>
      <c r="O26" s="36">
        <v>7</v>
      </c>
      <c r="P26" s="36">
        <v>4</v>
      </c>
      <c r="Q26" s="37">
        <v>43</v>
      </c>
    </row>
    <row r="27" spans="1:17" x14ac:dyDescent="0.25">
      <c r="A27" s="3">
        <v>22</v>
      </c>
      <c r="B27" s="38" t="s">
        <v>50</v>
      </c>
      <c r="C27" s="29" t="s">
        <v>51</v>
      </c>
      <c r="D27" s="30"/>
      <c r="E27" s="31"/>
      <c r="F27" s="32"/>
      <c r="G27" s="31"/>
      <c r="H27" s="32"/>
      <c r="I27" s="31">
        <v>1</v>
      </c>
      <c r="J27" s="32"/>
      <c r="K27" s="31"/>
      <c r="L27" s="33"/>
      <c r="M27" s="34">
        <f t="shared" si="2"/>
        <v>1</v>
      </c>
      <c r="N27" s="35">
        <f t="shared" si="3"/>
        <v>-0.5</v>
      </c>
      <c r="O27" s="36">
        <v>1</v>
      </c>
      <c r="P27" s="36">
        <v>2</v>
      </c>
      <c r="Q27" s="37">
        <v>43</v>
      </c>
    </row>
    <row r="28" spans="1:17" x14ac:dyDescent="0.25">
      <c r="A28" s="18">
        <v>23</v>
      </c>
      <c r="B28" s="38" t="s">
        <v>50</v>
      </c>
      <c r="C28" s="29" t="s">
        <v>52</v>
      </c>
      <c r="D28" s="30">
        <v>1</v>
      </c>
      <c r="E28" s="31"/>
      <c r="F28" s="32">
        <v>4</v>
      </c>
      <c r="G28" s="31"/>
      <c r="H28" s="32">
        <v>2</v>
      </c>
      <c r="I28" s="31">
        <v>3</v>
      </c>
      <c r="J28" s="32"/>
      <c r="K28" s="31"/>
      <c r="L28" s="33">
        <v>2</v>
      </c>
      <c r="M28" s="34">
        <f t="shared" si="2"/>
        <v>12</v>
      </c>
      <c r="N28" s="35"/>
      <c r="O28" s="36">
        <v>9</v>
      </c>
      <c r="P28" s="36">
        <v>0</v>
      </c>
      <c r="Q28" s="37">
        <v>43</v>
      </c>
    </row>
    <row r="29" spans="1:17" x14ac:dyDescent="0.25">
      <c r="A29" s="3">
        <v>24</v>
      </c>
      <c r="B29" s="38" t="s">
        <v>50</v>
      </c>
      <c r="C29" s="29" t="s">
        <v>53</v>
      </c>
      <c r="D29" s="30">
        <v>2</v>
      </c>
      <c r="E29" s="31"/>
      <c r="F29" s="32"/>
      <c r="G29" s="31"/>
      <c r="H29" s="32">
        <v>2</v>
      </c>
      <c r="I29" s="31">
        <v>1</v>
      </c>
      <c r="J29" s="32"/>
      <c r="K29" s="31"/>
      <c r="L29" s="33"/>
      <c r="M29" s="34">
        <f t="shared" si="2"/>
        <v>5</v>
      </c>
      <c r="N29" s="35">
        <f t="shared" si="3"/>
        <v>-0.66666666666666663</v>
      </c>
      <c r="O29" s="36">
        <v>5</v>
      </c>
      <c r="P29" s="36">
        <v>15</v>
      </c>
      <c r="Q29" s="37">
        <v>43</v>
      </c>
    </row>
    <row r="30" spans="1:17" x14ac:dyDescent="0.25">
      <c r="A30" s="3">
        <v>25</v>
      </c>
      <c r="B30" s="38" t="s">
        <v>50</v>
      </c>
      <c r="C30" s="29" t="s">
        <v>54</v>
      </c>
      <c r="D30" s="30"/>
      <c r="E30" s="31"/>
      <c r="F30" s="32">
        <v>1</v>
      </c>
      <c r="G30" s="31"/>
      <c r="H30" s="32"/>
      <c r="I30" s="31"/>
      <c r="J30" s="32"/>
      <c r="K30" s="31">
        <v>2</v>
      </c>
      <c r="L30" s="33"/>
      <c r="M30" s="34">
        <f t="shared" si="2"/>
        <v>3</v>
      </c>
      <c r="N30" s="35">
        <f t="shared" si="3"/>
        <v>-0.5714285714285714</v>
      </c>
      <c r="O30" s="36">
        <v>3</v>
      </c>
      <c r="P30" s="36">
        <v>7</v>
      </c>
      <c r="Q30" s="37">
        <v>43</v>
      </c>
    </row>
    <row r="31" spans="1:17" x14ac:dyDescent="0.25">
      <c r="A31" s="18">
        <v>26</v>
      </c>
      <c r="B31" s="38" t="s">
        <v>50</v>
      </c>
      <c r="C31" s="29" t="s">
        <v>55</v>
      </c>
      <c r="D31" s="30">
        <v>3</v>
      </c>
      <c r="E31" s="31"/>
      <c r="F31" s="32"/>
      <c r="G31" s="31"/>
      <c r="H31" s="32">
        <v>3</v>
      </c>
      <c r="I31" s="31">
        <v>3</v>
      </c>
      <c r="J31" s="32"/>
      <c r="K31" s="31"/>
      <c r="L31" s="33">
        <v>3</v>
      </c>
      <c r="M31" s="34">
        <f t="shared" si="2"/>
        <v>12</v>
      </c>
      <c r="N31" s="35">
        <f t="shared" si="3"/>
        <v>-0.46153846153846156</v>
      </c>
      <c r="O31" s="36">
        <v>7</v>
      </c>
      <c r="P31" s="36">
        <v>13</v>
      </c>
      <c r="Q31" s="37">
        <v>43</v>
      </c>
    </row>
    <row r="32" spans="1:17" x14ac:dyDescent="0.25">
      <c r="A32" s="3">
        <v>27</v>
      </c>
      <c r="B32" s="38" t="s">
        <v>50</v>
      </c>
      <c r="C32" s="29" t="s">
        <v>56</v>
      </c>
      <c r="D32" s="30">
        <v>1</v>
      </c>
      <c r="E32" s="31"/>
      <c r="F32" s="32">
        <v>5</v>
      </c>
      <c r="G32" s="31"/>
      <c r="H32" s="32"/>
      <c r="I32" s="31">
        <v>2</v>
      </c>
      <c r="J32" s="32"/>
      <c r="K32" s="31"/>
      <c r="L32" s="33">
        <v>3</v>
      </c>
      <c r="M32" s="34">
        <f t="shared" si="2"/>
        <v>11</v>
      </c>
      <c r="N32" s="35"/>
      <c r="O32" s="36">
        <v>7</v>
      </c>
      <c r="P32" s="36">
        <v>0</v>
      </c>
      <c r="Q32" s="37">
        <v>43</v>
      </c>
    </row>
    <row r="33" spans="1:17" x14ac:dyDescent="0.25">
      <c r="A33" s="3">
        <v>28</v>
      </c>
      <c r="B33" s="38" t="s">
        <v>50</v>
      </c>
      <c r="C33" s="29" t="s">
        <v>57</v>
      </c>
      <c r="D33" s="30">
        <v>3</v>
      </c>
      <c r="E33" s="31"/>
      <c r="F33" s="32">
        <v>8</v>
      </c>
      <c r="G33" s="31">
        <v>1</v>
      </c>
      <c r="H33" s="32">
        <v>5</v>
      </c>
      <c r="I33" s="31">
        <v>3</v>
      </c>
      <c r="J33" s="32"/>
      <c r="K33" s="31">
        <v>5</v>
      </c>
      <c r="L33" s="33">
        <v>2</v>
      </c>
      <c r="M33" s="34">
        <f t="shared" si="2"/>
        <v>27</v>
      </c>
      <c r="N33" s="35">
        <f t="shared" si="3"/>
        <v>7.1428571428571425E-2</v>
      </c>
      <c r="O33" s="36">
        <v>15</v>
      </c>
      <c r="P33" s="36">
        <v>14</v>
      </c>
      <c r="Q33" s="37">
        <v>43</v>
      </c>
    </row>
    <row r="34" spans="1:17" x14ac:dyDescent="0.25">
      <c r="A34" s="18">
        <v>29</v>
      </c>
      <c r="B34" s="38" t="s">
        <v>50</v>
      </c>
      <c r="C34" s="29" t="s">
        <v>58</v>
      </c>
      <c r="D34" s="30">
        <v>1</v>
      </c>
      <c r="E34" s="31"/>
      <c r="F34" s="32">
        <v>3</v>
      </c>
      <c r="G34" s="31"/>
      <c r="H34" s="32">
        <v>2</v>
      </c>
      <c r="I34" s="31">
        <v>5</v>
      </c>
      <c r="J34" s="32"/>
      <c r="K34" s="31">
        <v>2</v>
      </c>
      <c r="L34" s="33"/>
      <c r="M34" s="34">
        <f t="shared" si="2"/>
        <v>13</v>
      </c>
      <c r="N34" s="35">
        <f t="shared" si="3"/>
        <v>0.66666666666666663</v>
      </c>
      <c r="O34" s="36">
        <v>10</v>
      </c>
      <c r="P34" s="36">
        <v>6</v>
      </c>
      <c r="Q34" s="37">
        <v>43</v>
      </c>
    </row>
    <row r="35" spans="1:17" x14ac:dyDescent="0.25">
      <c r="A35" s="3">
        <v>30</v>
      </c>
      <c r="B35" s="38" t="s">
        <v>50</v>
      </c>
      <c r="C35" s="29" t="s">
        <v>59</v>
      </c>
      <c r="D35" s="30">
        <v>4</v>
      </c>
      <c r="E35" s="31"/>
      <c r="F35" s="32">
        <v>5</v>
      </c>
      <c r="G35" s="31">
        <v>2</v>
      </c>
      <c r="H35" s="32">
        <v>2</v>
      </c>
      <c r="I35" s="31">
        <v>2</v>
      </c>
      <c r="J35" s="32">
        <v>2</v>
      </c>
      <c r="K35" s="31">
        <v>1</v>
      </c>
      <c r="L35" s="33">
        <v>2</v>
      </c>
      <c r="M35" s="34">
        <f t="shared" si="2"/>
        <v>20</v>
      </c>
      <c r="N35" s="35">
        <f t="shared" si="3"/>
        <v>-0.34782608695652173</v>
      </c>
      <c r="O35" s="36">
        <v>15</v>
      </c>
      <c r="P35" s="36">
        <v>23</v>
      </c>
      <c r="Q35" s="37">
        <v>43</v>
      </c>
    </row>
    <row r="36" spans="1:17" x14ac:dyDescent="0.25">
      <c r="A36" s="3">
        <v>31</v>
      </c>
      <c r="B36" s="38" t="s">
        <v>50</v>
      </c>
      <c r="C36" s="29" t="s">
        <v>60</v>
      </c>
      <c r="D36" s="30">
        <v>2</v>
      </c>
      <c r="E36" s="31"/>
      <c r="F36" s="32"/>
      <c r="G36" s="31"/>
      <c r="H36" s="32">
        <v>3</v>
      </c>
      <c r="I36" s="31">
        <v>4</v>
      </c>
      <c r="J36" s="32"/>
      <c r="K36" s="31"/>
      <c r="L36" s="33">
        <v>2</v>
      </c>
      <c r="M36" s="34">
        <f t="shared" si="2"/>
        <v>11</v>
      </c>
      <c r="N36" s="35">
        <f t="shared" si="3"/>
        <v>-0.35294117647058826</v>
      </c>
      <c r="O36" s="36">
        <v>11</v>
      </c>
      <c r="P36" s="36">
        <v>17</v>
      </c>
      <c r="Q36" s="37">
        <v>43</v>
      </c>
    </row>
    <row r="37" spans="1:17" x14ac:dyDescent="0.25">
      <c r="A37" s="18">
        <v>32</v>
      </c>
      <c r="B37" s="38" t="s">
        <v>50</v>
      </c>
      <c r="C37" s="29" t="s">
        <v>61</v>
      </c>
      <c r="D37" s="30">
        <v>4</v>
      </c>
      <c r="E37" s="31"/>
      <c r="F37" s="32">
        <v>5</v>
      </c>
      <c r="G37" s="31"/>
      <c r="H37" s="32">
        <v>2</v>
      </c>
      <c r="I37" s="31">
        <v>3</v>
      </c>
      <c r="J37" s="32">
        <v>1</v>
      </c>
      <c r="K37" s="31"/>
      <c r="L37" s="33">
        <v>3</v>
      </c>
      <c r="M37" s="34">
        <f t="shared" si="2"/>
        <v>18</v>
      </c>
      <c r="N37" s="35">
        <f t="shared" si="3"/>
        <v>-0.6470588235294118</v>
      </c>
      <c r="O37" s="36">
        <v>6</v>
      </c>
      <c r="P37" s="36">
        <v>17</v>
      </c>
      <c r="Q37" s="37">
        <v>43</v>
      </c>
    </row>
    <row r="38" spans="1:17" x14ac:dyDescent="0.25">
      <c r="A38" s="3">
        <v>33</v>
      </c>
      <c r="B38" s="38" t="s">
        <v>62</v>
      </c>
      <c r="C38" s="29" t="s">
        <v>63</v>
      </c>
      <c r="D38" s="30">
        <v>2</v>
      </c>
      <c r="E38" s="31"/>
      <c r="F38" s="32">
        <v>4</v>
      </c>
      <c r="G38" s="31"/>
      <c r="H38" s="32">
        <v>1</v>
      </c>
      <c r="I38" s="31">
        <v>3</v>
      </c>
      <c r="J38" s="32"/>
      <c r="K38" s="31"/>
      <c r="L38" s="33">
        <v>1</v>
      </c>
      <c r="M38" s="34">
        <f t="shared" si="2"/>
        <v>11</v>
      </c>
      <c r="N38" s="35">
        <f t="shared" si="3"/>
        <v>-0.25</v>
      </c>
      <c r="O38" s="36">
        <v>6</v>
      </c>
      <c r="P38" s="36">
        <v>8</v>
      </c>
      <c r="Q38" s="37">
        <v>43</v>
      </c>
    </row>
    <row r="39" spans="1:17" x14ac:dyDescent="0.25">
      <c r="A39" s="3">
        <v>34</v>
      </c>
      <c r="B39" s="38" t="s">
        <v>62</v>
      </c>
      <c r="C39" s="29" t="s">
        <v>64</v>
      </c>
      <c r="D39" s="30">
        <v>2</v>
      </c>
      <c r="E39" s="31"/>
      <c r="F39" s="32">
        <v>1</v>
      </c>
      <c r="G39" s="31"/>
      <c r="H39" s="32">
        <v>3</v>
      </c>
      <c r="I39" s="31">
        <v>7</v>
      </c>
      <c r="J39" s="32"/>
      <c r="K39" s="31"/>
      <c r="L39" s="33">
        <v>2</v>
      </c>
      <c r="M39" s="34">
        <f t="shared" si="2"/>
        <v>15</v>
      </c>
      <c r="N39" s="35">
        <f t="shared" si="3"/>
        <v>1</v>
      </c>
      <c r="O39" s="36">
        <v>14</v>
      </c>
      <c r="P39" s="36">
        <v>7</v>
      </c>
      <c r="Q39" s="37">
        <v>43</v>
      </c>
    </row>
    <row r="40" spans="1:17" x14ac:dyDescent="0.25">
      <c r="A40" s="18">
        <v>35</v>
      </c>
      <c r="B40" s="38" t="s">
        <v>62</v>
      </c>
      <c r="C40" s="29" t="s">
        <v>65</v>
      </c>
      <c r="D40" s="30">
        <v>1</v>
      </c>
      <c r="E40" s="31"/>
      <c r="F40" s="32"/>
      <c r="G40" s="31">
        <v>1</v>
      </c>
      <c r="H40" s="32"/>
      <c r="I40" s="31">
        <v>6</v>
      </c>
      <c r="J40" s="32"/>
      <c r="K40" s="31"/>
      <c r="L40" s="33"/>
      <c r="M40" s="34">
        <f t="shared" si="2"/>
        <v>8</v>
      </c>
      <c r="N40" s="35">
        <f t="shared" si="3"/>
        <v>-0.375</v>
      </c>
      <c r="O40" s="36">
        <v>5</v>
      </c>
      <c r="P40" s="36">
        <v>8</v>
      </c>
      <c r="Q40" s="37">
        <v>43</v>
      </c>
    </row>
    <row r="41" spans="1:17" x14ac:dyDescent="0.25">
      <c r="A41" s="3">
        <v>36</v>
      </c>
      <c r="B41" s="38" t="s">
        <v>62</v>
      </c>
      <c r="C41" s="29" t="s">
        <v>91</v>
      </c>
      <c r="D41" s="30">
        <v>2</v>
      </c>
      <c r="E41" s="31"/>
      <c r="F41" s="32">
        <v>5</v>
      </c>
      <c r="G41" s="31">
        <v>1</v>
      </c>
      <c r="H41" s="32">
        <v>4</v>
      </c>
      <c r="I41" s="31">
        <v>8</v>
      </c>
      <c r="J41" s="32"/>
      <c r="K41" s="31">
        <v>2</v>
      </c>
      <c r="L41" s="33">
        <v>2</v>
      </c>
      <c r="M41" s="34">
        <f t="shared" si="2"/>
        <v>24</v>
      </c>
      <c r="N41" s="35"/>
      <c r="O41" s="36">
        <v>23</v>
      </c>
      <c r="P41" s="36"/>
      <c r="Q41" s="37">
        <v>43</v>
      </c>
    </row>
    <row r="42" spans="1:17" x14ac:dyDescent="0.25">
      <c r="A42" s="3">
        <v>37</v>
      </c>
      <c r="B42" s="38" t="s">
        <v>62</v>
      </c>
      <c r="C42" s="29" t="s">
        <v>66</v>
      </c>
      <c r="D42" s="30">
        <v>1</v>
      </c>
      <c r="E42" s="31"/>
      <c r="F42" s="32">
        <v>4</v>
      </c>
      <c r="G42" s="31"/>
      <c r="H42" s="32">
        <v>2</v>
      </c>
      <c r="I42" s="31">
        <v>1</v>
      </c>
      <c r="J42" s="32"/>
      <c r="K42" s="31">
        <v>1</v>
      </c>
      <c r="L42" s="33">
        <v>2</v>
      </c>
      <c r="M42" s="34">
        <f t="shared" si="2"/>
        <v>11</v>
      </c>
      <c r="N42" s="35">
        <f t="shared" ref="N42:N48" si="4">SUM(O42-P42)/ABS(P42)</f>
        <v>-8.3333333333333329E-2</v>
      </c>
      <c r="O42" s="36">
        <v>11</v>
      </c>
      <c r="P42" s="36">
        <v>12</v>
      </c>
      <c r="Q42" s="37">
        <v>43</v>
      </c>
    </row>
    <row r="43" spans="1:17" x14ac:dyDescent="0.25">
      <c r="A43" s="18">
        <v>38</v>
      </c>
      <c r="B43" s="38" t="s">
        <v>62</v>
      </c>
      <c r="C43" s="29" t="s">
        <v>67</v>
      </c>
      <c r="D43" s="40"/>
      <c r="E43" s="41">
        <v>1</v>
      </c>
      <c r="F43" s="42"/>
      <c r="G43" s="41"/>
      <c r="H43" s="42"/>
      <c r="I43" s="41">
        <v>7</v>
      </c>
      <c r="J43" s="42"/>
      <c r="K43" s="41"/>
      <c r="L43" s="43"/>
      <c r="M43" s="34">
        <f t="shared" si="2"/>
        <v>8</v>
      </c>
      <c r="N43" s="35">
        <f t="shared" si="4"/>
        <v>1.3333333333333333</v>
      </c>
      <c r="O43" s="36">
        <v>7</v>
      </c>
      <c r="P43" s="36">
        <v>3</v>
      </c>
      <c r="Q43" s="37">
        <v>43</v>
      </c>
    </row>
    <row r="44" spans="1:17" x14ac:dyDescent="0.25">
      <c r="A44" s="3">
        <v>39</v>
      </c>
      <c r="B44" s="38" t="s">
        <v>62</v>
      </c>
      <c r="C44" s="29" t="s">
        <v>68</v>
      </c>
      <c r="D44" s="40">
        <v>2</v>
      </c>
      <c r="E44" s="41"/>
      <c r="F44" s="42">
        <v>6</v>
      </c>
      <c r="G44" s="41">
        <v>1</v>
      </c>
      <c r="H44" s="42">
        <v>2</v>
      </c>
      <c r="I44" s="41">
        <v>2</v>
      </c>
      <c r="J44" s="42"/>
      <c r="K44" s="41"/>
      <c r="L44" s="43">
        <v>1</v>
      </c>
      <c r="M44" s="34">
        <f t="shared" si="2"/>
        <v>14</v>
      </c>
      <c r="N44" s="35">
        <f t="shared" si="4"/>
        <v>0</v>
      </c>
      <c r="O44" s="36">
        <v>13</v>
      </c>
      <c r="P44" s="36">
        <v>13</v>
      </c>
      <c r="Q44" s="37">
        <v>43</v>
      </c>
    </row>
    <row r="45" spans="1:17" x14ac:dyDescent="0.25">
      <c r="A45" s="3">
        <v>40</v>
      </c>
      <c r="B45" s="38" t="s">
        <v>62</v>
      </c>
      <c r="C45" s="29" t="s">
        <v>69</v>
      </c>
      <c r="D45" s="40"/>
      <c r="E45" s="41"/>
      <c r="F45" s="42"/>
      <c r="G45" s="41"/>
      <c r="H45" s="42"/>
      <c r="I45" s="41">
        <v>1</v>
      </c>
      <c r="J45" s="42"/>
      <c r="K45" s="41"/>
      <c r="L45" s="43"/>
      <c r="M45" s="34">
        <f t="shared" si="2"/>
        <v>1</v>
      </c>
      <c r="N45" s="35"/>
      <c r="O45" s="36">
        <v>1</v>
      </c>
      <c r="P45" s="36">
        <v>0</v>
      </c>
      <c r="Q45" s="37">
        <v>43</v>
      </c>
    </row>
    <row r="46" spans="1:17" x14ac:dyDescent="0.25">
      <c r="A46" s="18">
        <v>41</v>
      </c>
      <c r="B46" s="38" t="s">
        <v>62</v>
      </c>
      <c r="C46" s="29" t="s">
        <v>70</v>
      </c>
      <c r="D46" s="40">
        <v>2</v>
      </c>
      <c r="E46" s="41"/>
      <c r="F46" s="42">
        <v>4</v>
      </c>
      <c r="G46" s="41"/>
      <c r="H46" s="42">
        <v>2</v>
      </c>
      <c r="I46" s="41"/>
      <c r="J46" s="42"/>
      <c r="K46" s="41">
        <v>2</v>
      </c>
      <c r="L46" s="43" t="s">
        <v>80</v>
      </c>
      <c r="M46" s="34">
        <f t="shared" si="2"/>
        <v>10</v>
      </c>
      <c r="N46" s="35">
        <f t="shared" si="4"/>
        <v>-0.18181818181818182</v>
      </c>
      <c r="O46" s="36">
        <v>9</v>
      </c>
      <c r="P46" s="36">
        <v>11</v>
      </c>
      <c r="Q46" s="37">
        <v>43</v>
      </c>
    </row>
    <row r="47" spans="1:17" x14ac:dyDescent="0.25">
      <c r="A47" s="3">
        <v>42</v>
      </c>
      <c r="B47" s="38" t="s">
        <v>62</v>
      </c>
      <c r="C47" s="29" t="s">
        <v>72</v>
      </c>
      <c r="D47" s="40">
        <v>2</v>
      </c>
      <c r="E47" s="41"/>
      <c r="F47" s="42">
        <v>5</v>
      </c>
      <c r="G47" s="41"/>
      <c r="H47" s="42">
        <v>2</v>
      </c>
      <c r="I47" s="41">
        <v>5</v>
      </c>
      <c r="J47" s="42"/>
      <c r="K47" s="41"/>
      <c r="L47" s="43">
        <v>4</v>
      </c>
      <c r="M47" s="34">
        <f t="shared" si="2"/>
        <v>18</v>
      </c>
      <c r="N47" s="35">
        <f t="shared" si="4"/>
        <v>5.8823529411764705E-2</v>
      </c>
      <c r="O47" s="36">
        <v>18</v>
      </c>
      <c r="P47" s="36">
        <v>17</v>
      </c>
      <c r="Q47" s="37">
        <v>43</v>
      </c>
    </row>
    <row r="48" spans="1:17" ht="15.75" thickBot="1" x14ac:dyDescent="0.3">
      <c r="A48" s="3"/>
      <c r="B48" s="38"/>
      <c r="C48" s="29" t="s">
        <v>73</v>
      </c>
      <c r="D48" s="44">
        <f t="shared" ref="D48:L48" si="5">SUM(D6:D47)</f>
        <v>61</v>
      </c>
      <c r="E48" s="45">
        <f t="shared" si="5"/>
        <v>6</v>
      </c>
      <c r="F48" s="11">
        <f t="shared" si="5"/>
        <v>123</v>
      </c>
      <c r="G48" s="12">
        <f t="shared" si="5"/>
        <v>9</v>
      </c>
      <c r="H48" s="11">
        <f t="shared" si="5"/>
        <v>64</v>
      </c>
      <c r="I48" s="12">
        <f t="shared" si="5"/>
        <v>131</v>
      </c>
      <c r="J48" s="11">
        <f t="shared" si="5"/>
        <v>18</v>
      </c>
      <c r="K48" s="12">
        <f t="shared" si="5"/>
        <v>38</v>
      </c>
      <c r="L48" s="46">
        <f t="shared" si="5"/>
        <v>60</v>
      </c>
      <c r="M48" s="47">
        <f t="shared" ref="M48" si="6">SUM(D48:L48)</f>
        <v>510</v>
      </c>
      <c r="N48" s="48">
        <f t="shared" si="4"/>
        <v>4.1782729805013928E-2</v>
      </c>
      <c r="O48" s="49">
        <f>SUM(O6:O47)</f>
        <v>374</v>
      </c>
      <c r="P48" s="49">
        <f>SUM(P6:P47)</f>
        <v>359</v>
      </c>
      <c r="Q48" s="50">
        <f>SUM(Q6:Q47)</f>
        <v>1806</v>
      </c>
    </row>
    <row r="49" spans="1:17" ht="15.75" thickTop="1" x14ac:dyDescent="0.25">
      <c r="A49" s="3"/>
      <c r="B49" s="38"/>
      <c r="C49" s="51" t="s">
        <v>74</v>
      </c>
      <c r="D49" s="52">
        <f>SUM((D50-D51)/ABS(D51))</f>
        <v>7.1428571428571425E-2</v>
      </c>
      <c r="E49" s="53">
        <f>SUM((E50-E51)/ABS(E51))</f>
        <v>-0.54545454545454541</v>
      </c>
      <c r="F49" s="53">
        <f t="shared" ref="F49:M49" si="7">SUM((F50-F51)/ABS(F51))</f>
        <v>0.11290322580645161</v>
      </c>
      <c r="G49" s="53">
        <f t="shared" si="7"/>
        <v>-0.5</v>
      </c>
      <c r="H49" s="53">
        <f t="shared" si="7"/>
        <v>0.33333333333333331</v>
      </c>
      <c r="I49" s="53">
        <f t="shared" si="7"/>
        <v>-1.6260162601626018E-2</v>
      </c>
      <c r="J49" s="53">
        <f t="shared" si="7"/>
        <v>6.6666666666666666E-2</v>
      </c>
      <c r="K49" s="53">
        <f t="shared" si="7"/>
        <v>0.55555555555555558</v>
      </c>
      <c r="L49" s="53">
        <f t="shared" si="7"/>
        <v>-2.564102564102564E-2</v>
      </c>
      <c r="M49" s="54">
        <f t="shared" si="7"/>
        <v>4.1782729805013928E-2</v>
      </c>
      <c r="N49" s="55"/>
      <c r="O49" s="56"/>
      <c r="P49" s="57"/>
      <c r="Q49" s="58"/>
    </row>
    <row r="50" spans="1:17" x14ac:dyDescent="0.25">
      <c r="A50" s="3"/>
      <c r="B50" s="38"/>
      <c r="C50" s="51" t="s">
        <v>81</v>
      </c>
      <c r="D50" s="59">
        <v>45</v>
      </c>
      <c r="E50" s="60">
        <v>5</v>
      </c>
      <c r="F50" s="60">
        <v>69</v>
      </c>
      <c r="G50" s="60">
        <v>8</v>
      </c>
      <c r="H50" s="60">
        <v>44</v>
      </c>
      <c r="I50" s="60">
        <v>121</v>
      </c>
      <c r="J50" s="60">
        <v>16</v>
      </c>
      <c r="K50" s="60">
        <v>28</v>
      </c>
      <c r="L50" s="60">
        <v>38</v>
      </c>
      <c r="M50" s="61">
        <f>SUM(D50:L50)</f>
        <v>374</v>
      </c>
      <c r="N50" s="62"/>
      <c r="O50" s="63"/>
      <c r="P50" s="64"/>
      <c r="Q50" s="20"/>
    </row>
    <row r="51" spans="1:17" ht="15.75" thickBot="1" x14ac:dyDescent="0.3">
      <c r="A51" s="3"/>
      <c r="B51" s="38"/>
      <c r="C51" s="51" t="s">
        <v>75</v>
      </c>
      <c r="D51" s="65">
        <v>42</v>
      </c>
      <c r="E51" s="16">
        <v>11</v>
      </c>
      <c r="F51" s="16">
        <v>62</v>
      </c>
      <c r="G51" s="16">
        <v>16</v>
      </c>
      <c r="H51" s="16">
        <v>33</v>
      </c>
      <c r="I51" s="16">
        <v>123</v>
      </c>
      <c r="J51" s="16">
        <v>15</v>
      </c>
      <c r="K51" s="16">
        <v>18</v>
      </c>
      <c r="L51" s="16">
        <v>39</v>
      </c>
      <c r="M51" s="66">
        <f>SUM(D51:L51)</f>
        <v>359</v>
      </c>
      <c r="N51" s="67"/>
      <c r="O51" s="68"/>
      <c r="P51" s="9"/>
      <c r="Q51" s="69"/>
    </row>
    <row r="52" spans="1:17" s="83" customFormat="1" ht="16.5" thickTop="1" thickBot="1" x14ac:dyDescent="0.3">
      <c r="A52" s="70"/>
      <c r="B52" s="71"/>
      <c r="C52" s="72" t="s">
        <v>76</v>
      </c>
      <c r="D52" s="73">
        <v>210</v>
      </c>
      <c r="E52" s="74">
        <v>42</v>
      </c>
      <c r="F52" s="75">
        <v>210</v>
      </c>
      <c r="G52" s="76">
        <v>84</v>
      </c>
      <c r="H52" s="75">
        <v>210</v>
      </c>
      <c r="I52" s="76">
        <v>588</v>
      </c>
      <c r="J52" s="75">
        <v>84</v>
      </c>
      <c r="K52" s="76">
        <v>126</v>
      </c>
      <c r="L52" s="77">
        <v>252</v>
      </c>
      <c r="M52" s="78">
        <f t="shared" ref="M52:M68" si="8">SUM(D52:L52)</f>
        <v>1806</v>
      </c>
      <c r="N52" s="79"/>
      <c r="O52" s="80"/>
      <c r="P52" s="81"/>
      <c r="Q52" s="82"/>
    </row>
    <row r="53" spans="1:17" ht="15.75" thickTop="1" x14ac:dyDescent="0.25">
      <c r="A53" s="3"/>
      <c r="B53" s="38"/>
      <c r="C53" s="29" t="s">
        <v>119</v>
      </c>
      <c r="D53" s="84">
        <v>59</v>
      </c>
      <c r="E53" s="85">
        <v>5</v>
      </c>
      <c r="F53" s="86">
        <v>111</v>
      </c>
      <c r="G53" s="87">
        <v>8</v>
      </c>
      <c r="H53" s="86">
        <v>57</v>
      </c>
      <c r="I53" s="87">
        <v>123</v>
      </c>
      <c r="J53" s="86">
        <v>18</v>
      </c>
      <c r="K53" s="87">
        <v>36</v>
      </c>
      <c r="L53" s="88">
        <v>64</v>
      </c>
      <c r="M53" s="64">
        <f t="shared" ref="M53" si="9">SUM(D53:L53)</f>
        <v>481</v>
      </c>
      <c r="N53" s="89"/>
      <c r="O53" s="89"/>
      <c r="P53" s="6"/>
      <c r="Q53" s="29"/>
    </row>
    <row r="54" spans="1:17" x14ac:dyDescent="0.25">
      <c r="A54" s="3"/>
      <c r="B54" s="38"/>
      <c r="C54" s="29" t="s">
        <v>117</v>
      </c>
      <c r="D54" s="84">
        <v>57</v>
      </c>
      <c r="E54" s="85">
        <v>4</v>
      </c>
      <c r="F54" s="86">
        <v>110</v>
      </c>
      <c r="G54" s="87">
        <v>8</v>
      </c>
      <c r="H54" s="86">
        <v>55</v>
      </c>
      <c r="I54" s="87">
        <v>112</v>
      </c>
      <c r="J54" s="86">
        <v>16</v>
      </c>
      <c r="K54" s="87">
        <v>35</v>
      </c>
      <c r="L54" s="88">
        <v>46</v>
      </c>
      <c r="M54" s="64">
        <f t="shared" si="8"/>
        <v>443</v>
      </c>
      <c r="N54" s="89"/>
      <c r="O54" s="89"/>
      <c r="P54" s="6"/>
      <c r="Q54" s="29"/>
    </row>
    <row r="55" spans="1:17" x14ac:dyDescent="0.25">
      <c r="A55" s="3"/>
      <c r="B55" s="38"/>
      <c r="C55" s="29" t="s">
        <v>106</v>
      </c>
      <c r="D55" s="84">
        <v>56</v>
      </c>
      <c r="E55" s="85">
        <v>4</v>
      </c>
      <c r="F55" s="86">
        <v>110</v>
      </c>
      <c r="G55" s="87">
        <v>8</v>
      </c>
      <c r="H55" s="86">
        <v>54</v>
      </c>
      <c r="I55" s="87">
        <v>108</v>
      </c>
      <c r="J55" s="86">
        <v>16</v>
      </c>
      <c r="K55" s="87">
        <v>37</v>
      </c>
      <c r="L55" s="88">
        <v>47</v>
      </c>
      <c r="M55" s="64">
        <f t="shared" si="8"/>
        <v>440</v>
      </c>
      <c r="N55" s="89"/>
      <c r="O55" s="89"/>
      <c r="P55" s="6"/>
      <c r="Q55" s="29"/>
    </row>
    <row r="56" spans="1:17" x14ac:dyDescent="0.25">
      <c r="A56" s="3"/>
      <c r="B56" s="38"/>
      <c r="C56" s="29" t="s">
        <v>107</v>
      </c>
      <c r="D56" s="84">
        <v>50</v>
      </c>
      <c r="E56" s="85">
        <v>4</v>
      </c>
      <c r="F56" s="86">
        <v>108</v>
      </c>
      <c r="G56" s="87">
        <v>8</v>
      </c>
      <c r="H56" s="86">
        <v>55</v>
      </c>
      <c r="I56" s="87">
        <v>97</v>
      </c>
      <c r="J56" s="86">
        <v>17</v>
      </c>
      <c r="K56" s="87">
        <v>37</v>
      </c>
      <c r="L56" s="88">
        <v>40</v>
      </c>
      <c r="M56" s="64">
        <f t="shared" si="8"/>
        <v>416</v>
      </c>
      <c r="N56" s="89"/>
      <c r="O56" s="89"/>
      <c r="P56" s="6"/>
      <c r="Q56" s="29"/>
    </row>
    <row r="57" spans="1:17" x14ac:dyDescent="0.25">
      <c r="A57" s="3"/>
      <c r="B57" s="38"/>
      <c r="C57" s="29" t="s">
        <v>108</v>
      </c>
      <c r="D57" s="84">
        <v>43</v>
      </c>
      <c r="E57" s="85">
        <v>4</v>
      </c>
      <c r="F57" s="86">
        <v>108</v>
      </c>
      <c r="G57" s="87">
        <v>6</v>
      </c>
      <c r="H57" s="86">
        <v>48</v>
      </c>
      <c r="I57" s="87">
        <v>80</v>
      </c>
      <c r="J57" s="86">
        <v>17</v>
      </c>
      <c r="K57" s="87">
        <v>31</v>
      </c>
      <c r="L57" s="88">
        <v>32</v>
      </c>
      <c r="M57" s="64">
        <f t="shared" si="8"/>
        <v>369</v>
      </c>
      <c r="N57" s="89"/>
      <c r="O57" s="89"/>
      <c r="P57" s="6"/>
      <c r="Q57" s="29"/>
    </row>
    <row r="58" spans="1:17" x14ac:dyDescent="0.25">
      <c r="A58" s="3"/>
      <c r="B58" s="38"/>
      <c r="C58" s="29" t="s">
        <v>109</v>
      </c>
      <c r="D58" s="84">
        <v>34</v>
      </c>
      <c r="E58" s="85">
        <v>4</v>
      </c>
      <c r="F58" s="86">
        <v>109</v>
      </c>
      <c r="G58" s="87">
        <v>8</v>
      </c>
      <c r="H58" s="86">
        <v>48</v>
      </c>
      <c r="I58" s="87">
        <v>69</v>
      </c>
      <c r="J58" s="86">
        <v>17</v>
      </c>
      <c r="K58" s="87">
        <v>28</v>
      </c>
      <c r="L58" s="88">
        <v>25</v>
      </c>
      <c r="M58" s="64">
        <f t="shared" si="8"/>
        <v>342</v>
      </c>
      <c r="N58" s="89"/>
      <c r="O58" s="89"/>
      <c r="P58" s="6"/>
      <c r="Q58" s="29"/>
    </row>
    <row r="59" spans="1:17" x14ac:dyDescent="0.25">
      <c r="A59" s="3"/>
      <c r="B59" s="38"/>
      <c r="C59" s="29" t="s">
        <v>110</v>
      </c>
      <c r="D59" s="84">
        <v>31</v>
      </c>
      <c r="E59" s="85">
        <v>4</v>
      </c>
      <c r="F59" s="86">
        <v>108</v>
      </c>
      <c r="G59" s="87">
        <v>4</v>
      </c>
      <c r="H59" s="86">
        <v>48</v>
      </c>
      <c r="I59" s="87">
        <v>63</v>
      </c>
      <c r="J59" s="86">
        <v>15</v>
      </c>
      <c r="K59" s="87">
        <v>27</v>
      </c>
      <c r="L59" s="88">
        <v>23</v>
      </c>
      <c r="M59" s="64">
        <f t="shared" si="8"/>
        <v>323</v>
      </c>
      <c r="N59" s="89"/>
      <c r="O59" s="89"/>
      <c r="P59" s="6"/>
      <c r="Q59" s="29"/>
    </row>
    <row r="60" spans="1:17" x14ac:dyDescent="0.25">
      <c r="A60" s="3"/>
      <c r="B60" s="38"/>
      <c r="C60" s="29" t="s">
        <v>111</v>
      </c>
      <c r="D60" s="84">
        <v>28</v>
      </c>
      <c r="E60" s="85">
        <v>4</v>
      </c>
      <c r="F60" s="86">
        <v>91</v>
      </c>
      <c r="G60" s="87">
        <v>3</v>
      </c>
      <c r="H60" s="86">
        <v>51</v>
      </c>
      <c r="I60" s="87">
        <v>55</v>
      </c>
      <c r="J60" s="86">
        <v>14</v>
      </c>
      <c r="K60" s="87">
        <v>27</v>
      </c>
      <c r="L60" s="88">
        <v>22</v>
      </c>
      <c r="M60" s="64">
        <f t="shared" si="8"/>
        <v>295</v>
      </c>
      <c r="N60" s="89"/>
      <c r="O60" s="89"/>
      <c r="P60" s="6"/>
      <c r="Q60" s="29"/>
    </row>
    <row r="61" spans="1:17" x14ac:dyDescent="0.25">
      <c r="A61" s="3"/>
      <c r="B61" s="38"/>
      <c r="C61" s="29" t="s">
        <v>112</v>
      </c>
      <c r="D61" s="84">
        <v>26</v>
      </c>
      <c r="E61" s="85">
        <v>4</v>
      </c>
      <c r="F61" s="86">
        <v>89</v>
      </c>
      <c r="G61" s="87">
        <v>4</v>
      </c>
      <c r="H61" s="86">
        <v>51</v>
      </c>
      <c r="I61" s="87">
        <v>51</v>
      </c>
      <c r="J61" s="86">
        <v>12</v>
      </c>
      <c r="K61" s="87">
        <v>26</v>
      </c>
      <c r="L61" s="88">
        <v>20</v>
      </c>
      <c r="M61" s="64">
        <f t="shared" si="8"/>
        <v>283</v>
      </c>
      <c r="N61" s="89"/>
      <c r="O61" s="89"/>
      <c r="P61" s="6"/>
      <c r="Q61" s="29"/>
    </row>
    <row r="62" spans="1:17" x14ac:dyDescent="0.25">
      <c r="A62" s="3"/>
      <c r="B62" s="38"/>
      <c r="C62" s="29" t="s">
        <v>114</v>
      </c>
      <c r="D62" s="84">
        <v>25</v>
      </c>
      <c r="E62" s="85">
        <v>3</v>
      </c>
      <c r="F62" s="86">
        <v>78</v>
      </c>
      <c r="G62" s="87">
        <v>3</v>
      </c>
      <c r="H62" s="86">
        <v>44</v>
      </c>
      <c r="I62" s="87">
        <v>41</v>
      </c>
      <c r="J62" s="86">
        <v>12</v>
      </c>
      <c r="K62" s="87">
        <v>22</v>
      </c>
      <c r="L62" s="88">
        <v>16</v>
      </c>
      <c r="M62" s="64">
        <f t="shared" si="8"/>
        <v>244</v>
      </c>
      <c r="N62" s="89"/>
      <c r="O62" s="89"/>
      <c r="P62" s="6"/>
      <c r="Q62" s="29"/>
    </row>
    <row r="63" spans="1:17" x14ac:dyDescent="0.25">
      <c r="A63" s="3"/>
      <c r="B63" s="38"/>
      <c r="C63" s="29" t="s">
        <v>113</v>
      </c>
      <c r="D63" s="84">
        <v>21</v>
      </c>
      <c r="E63" s="85">
        <v>3</v>
      </c>
      <c r="F63" s="86">
        <v>66</v>
      </c>
      <c r="G63" s="87">
        <v>3</v>
      </c>
      <c r="H63" s="86">
        <v>43</v>
      </c>
      <c r="I63" s="87">
        <v>31</v>
      </c>
      <c r="J63" s="86">
        <v>11</v>
      </c>
      <c r="K63" s="87">
        <v>22</v>
      </c>
      <c r="L63" s="88">
        <v>16</v>
      </c>
      <c r="M63" s="64">
        <f t="shared" si="8"/>
        <v>216</v>
      </c>
      <c r="N63" s="89"/>
      <c r="O63" s="89"/>
      <c r="P63" s="6"/>
      <c r="Q63" s="29"/>
    </row>
    <row r="64" spans="1:17" x14ac:dyDescent="0.25">
      <c r="A64" s="3"/>
      <c r="B64" s="38"/>
      <c r="C64" s="29" t="s">
        <v>116</v>
      </c>
      <c r="D64" s="84">
        <v>16</v>
      </c>
      <c r="E64" s="85">
        <v>3</v>
      </c>
      <c r="F64" s="86">
        <v>49</v>
      </c>
      <c r="G64" s="87">
        <v>3</v>
      </c>
      <c r="H64" s="86">
        <v>25</v>
      </c>
      <c r="I64" s="87">
        <v>22</v>
      </c>
      <c r="J64" s="86">
        <v>11</v>
      </c>
      <c r="K64" s="87">
        <v>20</v>
      </c>
      <c r="L64" s="88">
        <v>12</v>
      </c>
      <c r="M64" s="64">
        <f t="shared" si="8"/>
        <v>161</v>
      </c>
      <c r="N64" s="89"/>
      <c r="O64" s="89"/>
      <c r="P64" s="6"/>
      <c r="Q64" s="29"/>
    </row>
    <row r="65" spans="1:17" x14ac:dyDescent="0.25">
      <c r="A65" s="3"/>
      <c r="B65" s="38"/>
      <c r="C65" s="29" t="s">
        <v>115</v>
      </c>
      <c r="D65" s="84">
        <v>11</v>
      </c>
      <c r="E65" s="85">
        <v>3</v>
      </c>
      <c r="F65" s="86">
        <v>37</v>
      </c>
      <c r="G65" s="87">
        <v>3</v>
      </c>
      <c r="H65" s="86">
        <v>14</v>
      </c>
      <c r="I65" s="87">
        <v>10</v>
      </c>
      <c r="J65" s="86">
        <v>9</v>
      </c>
      <c r="K65" s="87">
        <v>10</v>
      </c>
      <c r="L65" s="88">
        <v>6</v>
      </c>
      <c r="M65" s="64">
        <f t="shared" si="8"/>
        <v>103</v>
      </c>
      <c r="N65" s="89"/>
      <c r="O65" s="89"/>
      <c r="P65" s="6"/>
      <c r="Q65" s="29"/>
    </row>
    <row r="66" spans="1:17" x14ac:dyDescent="0.25">
      <c r="A66" s="3"/>
      <c r="B66" s="38"/>
      <c r="C66" s="29"/>
      <c r="D66" s="84"/>
      <c r="E66" s="85"/>
      <c r="F66" s="86"/>
      <c r="G66" s="87"/>
      <c r="H66" s="86"/>
      <c r="I66" s="87"/>
      <c r="J66" s="86"/>
      <c r="K66" s="87"/>
      <c r="L66" s="88"/>
      <c r="M66" s="64"/>
      <c r="N66" s="89"/>
      <c r="O66" s="89"/>
      <c r="P66" s="6"/>
      <c r="Q66" s="29"/>
    </row>
    <row r="67" spans="1:17" hidden="1" x14ac:dyDescent="0.25">
      <c r="A67" s="3"/>
      <c r="B67" s="38"/>
      <c r="C67" s="29" t="s">
        <v>77</v>
      </c>
      <c r="D67" s="84">
        <v>121</v>
      </c>
      <c r="E67" s="85">
        <v>19</v>
      </c>
      <c r="F67" s="86">
        <v>197</v>
      </c>
      <c r="G67" s="87">
        <v>53</v>
      </c>
      <c r="H67" s="86">
        <v>126</v>
      </c>
      <c r="I67" s="87">
        <v>326</v>
      </c>
      <c r="J67" s="86">
        <v>42</v>
      </c>
      <c r="K67" s="87">
        <v>62</v>
      </c>
      <c r="L67" s="88">
        <v>132</v>
      </c>
      <c r="M67" s="64">
        <f t="shared" si="8"/>
        <v>1078</v>
      </c>
      <c r="N67" s="89"/>
      <c r="O67" s="89"/>
      <c r="P67" s="6"/>
      <c r="Q67" s="29"/>
    </row>
    <row r="68" spans="1:17" hidden="1" x14ac:dyDescent="0.25">
      <c r="A68" s="3"/>
      <c r="B68" s="38"/>
      <c r="C68" s="29" t="s">
        <v>78</v>
      </c>
      <c r="D68" s="84">
        <v>121</v>
      </c>
      <c r="E68" s="85">
        <v>19</v>
      </c>
      <c r="F68" s="86">
        <v>197</v>
      </c>
      <c r="G68" s="87">
        <v>54</v>
      </c>
      <c r="H68" s="86">
        <v>128</v>
      </c>
      <c r="I68" s="87">
        <v>321</v>
      </c>
      <c r="J68" s="86">
        <v>43</v>
      </c>
      <c r="K68" s="87">
        <v>65</v>
      </c>
      <c r="L68" s="88">
        <v>130</v>
      </c>
      <c r="M68" s="64">
        <f t="shared" si="8"/>
        <v>1078</v>
      </c>
      <c r="N68" s="89"/>
      <c r="O68" s="89"/>
      <c r="P68" s="6"/>
      <c r="Q68" s="29"/>
    </row>
    <row r="69" spans="1:17" x14ac:dyDescent="0.25">
      <c r="B69" s="90" t="s">
        <v>79</v>
      </c>
    </row>
    <row r="71" spans="1:17" x14ac:dyDescent="0.25">
      <c r="G71" t="s">
        <v>80</v>
      </c>
    </row>
  </sheetData>
  <mergeCells count="1">
    <mergeCell ref="B2:C2"/>
  </mergeCells>
  <pageMargins left="0.25" right="0.25" top="0.75" bottom="0.75" header="0.3" footer="0.3"/>
  <pageSetup scale="44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workbookViewId="0">
      <pane xSplit="3" ySplit="5" topLeftCell="D18" activePane="bottomRight" state="frozen"/>
      <selection pane="topRight" activeCell="D1" sqref="D1"/>
      <selection pane="bottomLeft" activeCell="A8" sqref="A8"/>
      <selection pane="bottomRight" activeCell="T53" sqref="T53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7" width="12.7109375" customWidth="1"/>
  </cols>
  <sheetData>
    <row r="1" spans="1:17" x14ac:dyDescent="0.25">
      <c r="B1" s="1" t="s">
        <v>0</v>
      </c>
    </row>
    <row r="2" spans="1:17" ht="31.5" customHeight="1" x14ac:dyDescent="0.25">
      <c r="B2" s="149" t="s">
        <v>118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7" x14ac:dyDescent="0.25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7" x14ac:dyDescent="0.25">
      <c r="A4" s="3"/>
      <c r="B4" s="3"/>
      <c r="C4" s="3" t="s">
        <v>1</v>
      </c>
      <c r="D4" s="4" t="s">
        <v>2</v>
      </c>
      <c r="E4" s="5" t="s">
        <v>3</v>
      </c>
      <c r="F4" s="4" t="s">
        <v>2</v>
      </c>
      <c r="G4" s="5" t="s">
        <v>4</v>
      </c>
      <c r="H4" s="4" t="s">
        <v>2</v>
      </c>
      <c r="I4" s="5" t="s">
        <v>5</v>
      </c>
      <c r="J4" s="4" t="s">
        <v>4</v>
      </c>
      <c r="K4" s="5" t="s">
        <v>6</v>
      </c>
      <c r="L4" s="4" t="s">
        <v>7</v>
      </c>
      <c r="M4" s="6" t="s">
        <v>8</v>
      </c>
      <c r="N4" s="7"/>
      <c r="O4" s="8">
        <v>2015</v>
      </c>
      <c r="P4" s="8">
        <v>2014</v>
      </c>
      <c r="Q4" s="9" t="s">
        <v>9</v>
      </c>
    </row>
    <row r="5" spans="1:17" ht="30.75" customHeight="1" thickBot="1" x14ac:dyDescent="0.3">
      <c r="A5" s="10"/>
      <c r="B5" s="10" t="s">
        <v>10</v>
      </c>
      <c r="C5" s="10" t="s">
        <v>11</v>
      </c>
      <c r="D5" s="11" t="s">
        <v>12</v>
      </c>
      <c r="E5" s="12" t="s">
        <v>13</v>
      </c>
      <c r="F5" s="11" t="s">
        <v>14</v>
      </c>
      <c r="G5" s="13" t="s">
        <v>15</v>
      </c>
      <c r="H5" s="11" t="s">
        <v>16</v>
      </c>
      <c r="I5" s="12" t="s">
        <v>17</v>
      </c>
      <c r="J5" s="11" t="s">
        <v>18</v>
      </c>
      <c r="K5" s="12" t="s">
        <v>19</v>
      </c>
      <c r="L5" s="11" t="s">
        <v>20</v>
      </c>
      <c r="M5" s="14" t="s">
        <v>21</v>
      </c>
      <c r="N5" s="15" t="s">
        <v>22</v>
      </c>
      <c r="O5" s="16" t="s">
        <v>23</v>
      </c>
      <c r="P5" s="16" t="s">
        <v>23</v>
      </c>
      <c r="Q5" s="17" t="s">
        <v>24</v>
      </c>
    </row>
    <row r="6" spans="1:17" ht="15.75" thickTop="1" x14ac:dyDescent="0.25">
      <c r="A6" s="3">
        <v>1</v>
      </c>
      <c r="B6" s="19" t="s">
        <v>25</v>
      </c>
      <c r="C6" s="29" t="s">
        <v>27</v>
      </c>
      <c r="D6" s="30">
        <v>1</v>
      </c>
      <c r="E6" s="31"/>
      <c r="F6" s="32">
        <v>4</v>
      </c>
      <c r="G6" s="31">
        <v>2</v>
      </c>
      <c r="H6" s="32">
        <v>3</v>
      </c>
      <c r="I6" s="31">
        <v>2</v>
      </c>
      <c r="J6" s="32"/>
      <c r="K6" s="31">
        <v>4</v>
      </c>
      <c r="L6" s="33">
        <v>2</v>
      </c>
      <c r="M6" s="34">
        <f t="shared" ref="M6:M17" si="0">SUM(D6:L6)</f>
        <v>18</v>
      </c>
      <c r="N6" s="35">
        <f t="shared" ref="N6:N15" si="1">SUM(O6-P6)/ABS(P6)</f>
        <v>-0.11764705882352941</v>
      </c>
      <c r="O6" s="36">
        <v>15</v>
      </c>
      <c r="P6" s="36">
        <v>17</v>
      </c>
      <c r="Q6" s="37">
        <v>43</v>
      </c>
    </row>
    <row r="7" spans="1:17" x14ac:dyDescent="0.25">
      <c r="A7" s="18">
        <v>2</v>
      </c>
      <c r="B7" s="38" t="s">
        <v>25</v>
      </c>
      <c r="C7" s="29" t="s">
        <v>28</v>
      </c>
      <c r="D7" s="30">
        <v>1</v>
      </c>
      <c r="E7" s="31"/>
      <c r="F7" s="32"/>
      <c r="G7" s="31">
        <v>1</v>
      </c>
      <c r="H7" s="32"/>
      <c r="I7" s="31">
        <v>1</v>
      </c>
      <c r="J7" s="32"/>
      <c r="K7" s="31">
        <v>2</v>
      </c>
      <c r="L7" s="33"/>
      <c r="M7" s="34">
        <f t="shared" si="0"/>
        <v>5</v>
      </c>
      <c r="N7" s="35">
        <f t="shared" si="1"/>
        <v>-0.66666666666666663</v>
      </c>
      <c r="O7" s="36">
        <v>2</v>
      </c>
      <c r="P7" s="36">
        <v>6</v>
      </c>
      <c r="Q7" s="37">
        <v>43</v>
      </c>
    </row>
    <row r="8" spans="1:17" x14ac:dyDescent="0.25">
      <c r="A8" s="3">
        <v>3</v>
      </c>
      <c r="B8" s="38" t="s">
        <v>30</v>
      </c>
      <c r="C8" s="29" t="s">
        <v>31</v>
      </c>
      <c r="D8" s="30">
        <v>2</v>
      </c>
      <c r="E8" s="31"/>
      <c r="F8" s="32">
        <v>3</v>
      </c>
      <c r="G8" s="31"/>
      <c r="H8" s="32">
        <v>5</v>
      </c>
      <c r="I8" s="31">
        <v>6</v>
      </c>
      <c r="J8" s="32">
        <v>2</v>
      </c>
      <c r="K8" s="31">
        <v>1</v>
      </c>
      <c r="L8" s="33">
        <v>4</v>
      </c>
      <c r="M8" s="34">
        <f t="shared" si="0"/>
        <v>23</v>
      </c>
      <c r="N8" s="35">
        <f t="shared" si="1"/>
        <v>0.21428571428571427</v>
      </c>
      <c r="O8" s="36">
        <v>17</v>
      </c>
      <c r="P8" s="36">
        <v>14</v>
      </c>
      <c r="Q8" s="37">
        <v>43</v>
      </c>
    </row>
    <row r="9" spans="1:17" x14ac:dyDescent="0.25">
      <c r="A9" s="3">
        <v>4</v>
      </c>
      <c r="B9" s="38" t="s">
        <v>30</v>
      </c>
      <c r="C9" s="29" t="s">
        <v>32</v>
      </c>
      <c r="D9" s="30">
        <v>1</v>
      </c>
      <c r="E9" s="31"/>
      <c r="F9" s="32">
        <v>7</v>
      </c>
      <c r="G9" s="31"/>
      <c r="H9" s="32"/>
      <c r="I9" s="31">
        <v>1</v>
      </c>
      <c r="J9" s="32">
        <v>1</v>
      </c>
      <c r="K9" s="31"/>
      <c r="L9" s="33"/>
      <c r="M9" s="34">
        <f t="shared" si="0"/>
        <v>10</v>
      </c>
      <c r="N9" s="35">
        <f t="shared" si="1"/>
        <v>0.25</v>
      </c>
      <c r="O9" s="36">
        <v>10</v>
      </c>
      <c r="P9" s="36">
        <v>8</v>
      </c>
      <c r="Q9" s="37">
        <v>43</v>
      </c>
    </row>
    <row r="10" spans="1:17" x14ac:dyDescent="0.25">
      <c r="A10" s="18">
        <v>5</v>
      </c>
      <c r="B10" s="38" t="s">
        <v>30</v>
      </c>
      <c r="C10" s="29" t="s">
        <v>33</v>
      </c>
      <c r="D10" s="30">
        <v>1</v>
      </c>
      <c r="E10" s="31"/>
      <c r="F10" s="32"/>
      <c r="G10" s="31"/>
      <c r="H10" s="32"/>
      <c r="I10" s="31">
        <v>1</v>
      </c>
      <c r="J10" s="32"/>
      <c r="K10" s="31"/>
      <c r="L10" s="33">
        <v>2</v>
      </c>
      <c r="M10" s="34">
        <f t="shared" si="0"/>
        <v>4</v>
      </c>
      <c r="N10" s="35">
        <f t="shared" si="1"/>
        <v>-0.5</v>
      </c>
      <c r="O10" s="36">
        <v>4</v>
      </c>
      <c r="P10" s="36">
        <v>8</v>
      </c>
      <c r="Q10" s="37">
        <v>43</v>
      </c>
    </row>
    <row r="11" spans="1:17" x14ac:dyDescent="0.25">
      <c r="A11" s="3">
        <v>6</v>
      </c>
      <c r="B11" s="38" t="s">
        <v>30</v>
      </c>
      <c r="C11" s="29" t="s">
        <v>34</v>
      </c>
      <c r="D11" s="30">
        <v>2</v>
      </c>
      <c r="E11" s="31"/>
      <c r="F11" s="32">
        <v>5</v>
      </c>
      <c r="G11" s="31"/>
      <c r="H11" s="32">
        <v>2</v>
      </c>
      <c r="I11" s="31">
        <v>1</v>
      </c>
      <c r="J11" s="32"/>
      <c r="K11" s="31"/>
      <c r="L11" s="33">
        <v>3</v>
      </c>
      <c r="M11" s="34">
        <f t="shared" si="0"/>
        <v>13</v>
      </c>
      <c r="N11" s="35">
        <f t="shared" si="1"/>
        <v>0</v>
      </c>
      <c r="O11" s="36">
        <v>9</v>
      </c>
      <c r="P11" s="36">
        <v>9</v>
      </c>
      <c r="Q11" s="37">
        <v>43</v>
      </c>
    </row>
    <row r="12" spans="1:17" x14ac:dyDescent="0.25">
      <c r="A12" s="3">
        <v>7</v>
      </c>
      <c r="B12" s="38" t="s">
        <v>30</v>
      </c>
      <c r="C12" s="29" t="s">
        <v>29</v>
      </c>
      <c r="D12" s="30">
        <v>1</v>
      </c>
      <c r="E12" s="31">
        <v>1</v>
      </c>
      <c r="F12" s="32"/>
      <c r="G12" s="31"/>
      <c r="H12" s="32"/>
      <c r="I12" s="31">
        <v>4</v>
      </c>
      <c r="J12" s="32"/>
      <c r="K12" s="31">
        <v>2</v>
      </c>
      <c r="L12" s="33"/>
      <c r="M12" s="34">
        <f t="shared" si="0"/>
        <v>8</v>
      </c>
      <c r="N12" s="35">
        <f t="shared" si="1"/>
        <v>-0.16666666666666666</v>
      </c>
      <c r="O12" s="36">
        <v>5</v>
      </c>
      <c r="P12" s="36">
        <v>6</v>
      </c>
      <c r="Q12" s="37">
        <v>43</v>
      </c>
    </row>
    <row r="13" spans="1:17" x14ac:dyDescent="0.25">
      <c r="A13" s="18">
        <v>8</v>
      </c>
      <c r="B13" s="38" t="s">
        <v>30</v>
      </c>
      <c r="C13" s="29" t="s">
        <v>36</v>
      </c>
      <c r="D13" s="30">
        <v>3</v>
      </c>
      <c r="E13" s="31">
        <v>1</v>
      </c>
      <c r="F13" s="32">
        <v>5</v>
      </c>
      <c r="G13" s="31"/>
      <c r="H13" s="32">
        <v>2</v>
      </c>
      <c r="I13" s="31">
        <v>1</v>
      </c>
      <c r="J13" s="32">
        <v>1</v>
      </c>
      <c r="K13" s="31">
        <v>2</v>
      </c>
      <c r="L13" s="33"/>
      <c r="M13" s="34">
        <f t="shared" si="0"/>
        <v>15</v>
      </c>
      <c r="N13" s="35">
        <f t="shared" si="1"/>
        <v>-0.36363636363636365</v>
      </c>
      <c r="O13" s="36">
        <v>7</v>
      </c>
      <c r="P13" s="36">
        <v>11</v>
      </c>
      <c r="Q13" s="37">
        <v>43</v>
      </c>
    </row>
    <row r="14" spans="1:17" x14ac:dyDescent="0.25">
      <c r="A14" s="3">
        <v>9</v>
      </c>
      <c r="B14" s="38" t="s">
        <v>30</v>
      </c>
      <c r="C14" s="29" t="s">
        <v>71</v>
      </c>
      <c r="D14" s="30"/>
      <c r="E14" s="31"/>
      <c r="F14" s="32">
        <v>4</v>
      </c>
      <c r="G14" s="31"/>
      <c r="H14" s="32"/>
      <c r="I14" s="31"/>
      <c r="J14" s="32"/>
      <c r="K14" s="31"/>
      <c r="L14" s="33"/>
      <c r="M14" s="34">
        <f t="shared" si="0"/>
        <v>4</v>
      </c>
      <c r="N14" s="35">
        <f t="shared" si="1"/>
        <v>-0.6</v>
      </c>
      <c r="O14" s="36">
        <v>4</v>
      </c>
      <c r="P14" s="36">
        <v>10</v>
      </c>
      <c r="Q14" s="37">
        <v>43</v>
      </c>
    </row>
    <row r="15" spans="1:17" x14ac:dyDescent="0.25">
      <c r="A15" s="3">
        <v>10</v>
      </c>
      <c r="B15" s="38" t="s">
        <v>30</v>
      </c>
      <c r="C15" s="29" t="s">
        <v>37</v>
      </c>
      <c r="D15" s="39"/>
      <c r="E15" s="31"/>
      <c r="F15" s="32"/>
      <c r="G15" s="31"/>
      <c r="H15" s="32"/>
      <c r="I15" s="31">
        <v>1</v>
      </c>
      <c r="J15" s="32"/>
      <c r="K15" s="31">
        <v>1</v>
      </c>
      <c r="L15" s="33"/>
      <c r="M15" s="34">
        <f t="shared" si="0"/>
        <v>2</v>
      </c>
      <c r="N15" s="35">
        <f t="shared" si="1"/>
        <v>-0.5</v>
      </c>
      <c r="O15" s="36">
        <v>2</v>
      </c>
      <c r="P15" s="36">
        <v>4</v>
      </c>
      <c r="Q15" s="37">
        <v>43</v>
      </c>
    </row>
    <row r="16" spans="1:17" x14ac:dyDescent="0.25">
      <c r="A16" s="18">
        <v>11</v>
      </c>
      <c r="B16" s="38" t="s">
        <v>38</v>
      </c>
      <c r="C16" s="29" t="s">
        <v>39</v>
      </c>
      <c r="D16" s="30">
        <v>3</v>
      </c>
      <c r="E16" s="31">
        <v>1</v>
      </c>
      <c r="F16" s="32">
        <v>6</v>
      </c>
      <c r="G16" s="31"/>
      <c r="H16" s="32">
        <v>3</v>
      </c>
      <c r="I16" s="31">
        <v>4</v>
      </c>
      <c r="J16" s="32">
        <v>5</v>
      </c>
      <c r="K16" s="31">
        <v>2</v>
      </c>
      <c r="L16" s="33">
        <v>5</v>
      </c>
      <c r="M16" s="34">
        <f t="shared" si="0"/>
        <v>29</v>
      </c>
      <c r="N16" s="35"/>
      <c r="O16" s="36">
        <v>24</v>
      </c>
      <c r="P16" s="36">
        <v>0</v>
      </c>
      <c r="Q16" s="37">
        <v>43</v>
      </c>
    </row>
    <row r="17" spans="1:17" x14ac:dyDescent="0.25">
      <c r="A17" s="3">
        <v>12</v>
      </c>
      <c r="B17" s="38" t="s">
        <v>38</v>
      </c>
      <c r="C17" s="29" t="s">
        <v>40</v>
      </c>
      <c r="D17" s="30">
        <v>3</v>
      </c>
      <c r="E17" s="31"/>
      <c r="F17" s="32">
        <v>7</v>
      </c>
      <c r="G17" s="31"/>
      <c r="H17" s="32">
        <v>3</v>
      </c>
      <c r="I17" s="31">
        <v>8</v>
      </c>
      <c r="J17" s="32"/>
      <c r="K17" s="31">
        <v>3</v>
      </c>
      <c r="L17" s="33">
        <v>3</v>
      </c>
      <c r="M17" s="34">
        <f t="shared" si="0"/>
        <v>27</v>
      </c>
      <c r="N17" s="35"/>
      <c r="O17" s="36">
        <v>19</v>
      </c>
      <c r="P17" s="36">
        <v>0</v>
      </c>
      <c r="Q17" s="37">
        <v>43</v>
      </c>
    </row>
    <row r="18" spans="1:17" x14ac:dyDescent="0.25">
      <c r="A18" s="3">
        <v>13</v>
      </c>
      <c r="B18" s="38" t="s">
        <v>38</v>
      </c>
      <c r="C18" s="29" t="s">
        <v>89</v>
      </c>
      <c r="D18" s="30"/>
      <c r="E18" s="31"/>
      <c r="F18" s="32"/>
      <c r="G18" s="31"/>
      <c r="H18" s="32"/>
      <c r="I18" s="31"/>
      <c r="J18" s="32"/>
      <c r="K18" s="31"/>
      <c r="L18" s="33"/>
      <c r="M18" s="34"/>
      <c r="N18" s="35"/>
      <c r="O18" s="36"/>
      <c r="P18" s="36"/>
      <c r="Q18" s="37">
        <v>43</v>
      </c>
    </row>
    <row r="19" spans="1:17" x14ac:dyDescent="0.25">
      <c r="A19" s="18">
        <v>14</v>
      </c>
      <c r="B19" s="38" t="s">
        <v>38</v>
      </c>
      <c r="C19" s="29" t="s">
        <v>41</v>
      </c>
      <c r="D19" s="30">
        <v>1</v>
      </c>
      <c r="E19" s="31"/>
      <c r="F19" s="32">
        <v>5</v>
      </c>
      <c r="G19" s="31"/>
      <c r="H19" s="32"/>
      <c r="I19" s="31">
        <v>6</v>
      </c>
      <c r="J19" s="32">
        <v>2</v>
      </c>
      <c r="K19" s="31">
        <v>2</v>
      </c>
      <c r="L19" s="33"/>
      <c r="M19" s="34">
        <f t="shared" ref="M19:M46" si="2">SUM(D19:L19)</f>
        <v>16</v>
      </c>
      <c r="N19" s="35">
        <f t="shared" ref="N19:N39" si="3">SUM(O19-P19)/ABS(P19)</f>
        <v>1.6666666666666667</v>
      </c>
      <c r="O19" s="36">
        <v>16</v>
      </c>
      <c r="P19" s="36">
        <v>6</v>
      </c>
      <c r="Q19" s="37">
        <v>43</v>
      </c>
    </row>
    <row r="20" spans="1:17" x14ac:dyDescent="0.25">
      <c r="A20" s="3">
        <v>15</v>
      </c>
      <c r="B20" s="38" t="s">
        <v>42</v>
      </c>
      <c r="C20" s="29" t="s">
        <v>43</v>
      </c>
      <c r="D20" s="30">
        <v>2</v>
      </c>
      <c r="E20" s="31"/>
      <c r="F20" s="32">
        <v>2</v>
      </c>
      <c r="G20" s="31"/>
      <c r="H20" s="32"/>
      <c r="I20" s="31">
        <v>6</v>
      </c>
      <c r="J20" s="32"/>
      <c r="K20" s="31"/>
      <c r="L20" s="33">
        <v>3</v>
      </c>
      <c r="M20" s="34">
        <f t="shared" si="2"/>
        <v>13</v>
      </c>
      <c r="N20" s="35">
        <f t="shared" si="3"/>
        <v>-0.33333333333333331</v>
      </c>
      <c r="O20" s="36">
        <v>8</v>
      </c>
      <c r="P20" s="36">
        <v>12</v>
      </c>
      <c r="Q20" s="37">
        <v>43</v>
      </c>
    </row>
    <row r="21" spans="1:17" x14ac:dyDescent="0.25">
      <c r="A21" s="3">
        <v>16</v>
      </c>
      <c r="B21" s="38" t="s">
        <v>42</v>
      </c>
      <c r="C21" s="29" t="s">
        <v>44</v>
      </c>
      <c r="D21" s="30"/>
      <c r="E21" s="31"/>
      <c r="F21" s="32"/>
      <c r="G21" s="31"/>
      <c r="H21" s="32"/>
      <c r="I21" s="31">
        <v>3</v>
      </c>
      <c r="J21" s="32">
        <v>2</v>
      </c>
      <c r="K21" s="31"/>
      <c r="L21" s="33">
        <v>3</v>
      </c>
      <c r="M21" s="34">
        <f t="shared" si="2"/>
        <v>8</v>
      </c>
      <c r="N21" s="35">
        <f t="shared" si="3"/>
        <v>-0.6875</v>
      </c>
      <c r="O21" s="36">
        <v>5</v>
      </c>
      <c r="P21" s="36">
        <v>16</v>
      </c>
      <c r="Q21" s="37">
        <v>43</v>
      </c>
    </row>
    <row r="22" spans="1:17" x14ac:dyDescent="0.25">
      <c r="A22" s="18">
        <v>17</v>
      </c>
      <c r="B22" s="38" t="s">
        <v>42</v>
      </c>
      <c r="C22" s="29" t="s">
        <v>45</v>
      </c>
      <c r="D22" s="30"/>
      <c r="E22" s="31"/>
      <c r="F22" s="32"/>
      <c r="G22" s="31"/>
      <c r="H22" s="32"/>
      <c r="I22" s="31">
        <v>3</v>
      </c>
      <c r="J22" s="32"/>
      <c r="K22" s="31"/>
      <c r="L22" s="33">
        <v>3</v>
      </c>
      <c r="M22" s="34">
        <f t="shared" si="2"/>
        <v>6</v>
      </c>
      <c r="N22" s="35">
        <f t="shared" si="3"/>
        <v>-0.75</v>
      </c>
      <c r="O22" s="36">
        <v>3</v>
      </c>
      <c r="P22" s="36">
        <v>12</v>
      </c>
      <c r="Q22" s="37">
        <v>43</v>
      </c>
    </row>
    <row r="23" spans="1:17" x14ac:dyDescent="0.25">
      <c r="A23" s="3">
        <v>18</v>
      </c>
      <c r="B23" s="38" t="s">
        <v>42</v>
      </c>
      <c r="C23" s="29" t="s">
        <v>35</v>
      </c>
      <c r="D23" s="30">
        <v>1</v>
      </c>
      <c r="E23" s="31">
        <v>1</v>
      </c>
      <c r="F23" s="32">
        <v>7</v>
      </c>
      <c r="G23" s="31"/>
      <c r="H23" s="32">
        <v>3</v>
      </c>
      <c r="I23" s="31">
        <v>7</v>
      </c>
      <c r="J23" s="32">
        <v>2</v>
      </c>
      <c r="K23" s="31">
        <v>2</v>
      </c>
      <c r="L23" s="33">
        <v>4</v>
      </c>
      <c r="M23" s="34">
        <f t="shared" si="2"/>
        <v>27</v>
      </c>
      <c r="N23" s="35"/>
      <c r="O23" s="36">
        <v>7</v>
      </c>
      <c r="P23" s="36">
        <v>0</v>
      </c>
      <c r="Q23" s="37">
        <v>43</v>
      </c>
    </row>
    <row r="24" spans="1:17" x14ac:dyDescent="0.25">
      <c r="A24" s="3">
        <v>19</v>
      </c>
      <c r="B24" s="38" t="s">
        <v>42</v>
      </c>
      <c r="C24" s="29" t="s">
        <v>46</v>
      </c>
      <c r="D24" s="30">
        <v>1</v>
      </c>
      <c r="E24" s="31"/>
      <c r="F24" s="32">
        <v>6</v>
      </c>
      <c r="G24" s="31"/>
      <c r="H24" s="32">
        <v>2</v>
      </c>
      <c r="I24" s="31"/>
      <c r="J24" s="32"/>
      <c r="K24" s="31"/>
      <c r="L24" s="33">
        <v>2</v>
      </c>
      <c r="M24" s="34">
        <f t="shared" si="2"/>
        <v>11</v>
      </c>
      <c r="N24" s="35">
        <f t="shared" si="3"/>
        <v>-0.75</v>
      </c>
      <c r="O24" s="36">
        <v>1</v>
      </c>
      <c r="P24" s="36">
        <v>4</v>
      </c>
      <c r="Q24" s="37">
        <v>43</v>
      </c>
    </row>
    <row r="25" spans="1:17" x14ac:dyDescent="0.25">
      <c r="A25" s="18">
        <v>20</v>
      </c>
      <c r="B25" s="38" t="s">
        <v>48</v>
      </c>
      <c r="C25" s="29" t="s">
        <v>49</v>
      </c>
      <c r="D25" s="30">
        <v>1</v>
      </c>
      <c r="E25" s="31"/>
      <c r="F25" s="32"/>
      <c r="G25" s="31"/>
      <c r="H25" s="32">
        <v>2</v>
      </c>
      <c r="I25" s="31">
        <v>3</v>
      </c>
      <c r="J25" s="32"/>
      <c r="K25" s="31"/>
      <c r="L25" s="33">
        <v>1</v>
      </c>
      <c r="M25" s="34">
        <f t="shared" si="2"/>
        <v>7</v>
      </c>
      <c r="N25" s="35">
        <f t="shared" si="3"/>
        <v>0.75</v>
      </c>
      <c r="O25" s="36">
        <v>7</v>
      </c>
      <c r="P25" s="36">
        <v>4</v>
      </c>
      <c r="Q25" s="37">
        <v>43</v>
      </c>
    </row>
    <row r="26" spans="1:17" x14ac:dyDescent="0.25">
      <c r="A26" s="3">
        <v>21</v>
      </c>
      <c r="B26" s="38" t="s">
        <v>50</v>
      </c>
      <c r="C26" s="29" t="s">
        <v>51</v>
      </c>
      <c r="D26" s="30"/>
      <c r="E26" s="31"/>
      <c r="F26" s="32"/>
      <c r="G26" s="31"/>
      <c r="H26" s="32"/>
      <c r="I26" s="31">
        <v>1</v>
      </c>
      <c r="J26" s="32"/>
      <c r="K26" s="31"/>
      <c r="L26" s="33"/>
      <c r="M26" s="34">
        <f t="shared" si="2"/>
        <v>1</v>
      </c>
      <c r="N26" s="35">
        <f t="shared" si="3"/>
        <v>-0.5</v>
      </c>
      <c r="O26" s="36">
        <v>1</v>
      </c>
      <c r="P26" s="36">
        <v>2</v>
      </c>
      <c r="Q26" s="37">
        <v>43</v>
      </c>
    </row>
    <row r="27" spans="1:17" x14ac:dyDescent="0.25">
      <c r="A27" s="3">
        <v>22</v>
      </c>
      <c r="B27" s="38" t="s">
        <v>50</v>
      </c>
      <c r="C27" s="29" t="s">
        <v>52</v>
      </c>
      <c r="D27" s="30">
        <v>1</v>
      </c>
      <c r="E27" s="31"/>
      <c r="F27" s="32">
        <v>3</v>
      </c>
      <c r="G27" s="31"/>
      <c r="H27" s="32"/>
      <c r="I27" s="31">
        <v>3</v>
      </c>
      <c r="J27" s="32"/>
      <c r="K27" s="31"/>
      <c r="L27" s="33">
        <v>2</v>
      </c>
      <c r="M27" s="34">
        <f t="shared" si="2"/>
        <v>9</v>
      </c>
      <c r="N27" s="35"/>
      <c r="O27" s="36">
        <v>8</v>
      </c>
      <c r="P27" s="36">
        <v>0</v>
      </c>
      <c r="Q27" s="37">
        <v>43</v>
      </c>
    </row>
    <row r="28" spans="1:17" x14ac:dyDescent="0.25">
      <c r="A28" s="18">
        <v>23</v>
      </c>
      <c r="B28" s="38" t="s">
        <v>50</v>
      </c>
      <c r="C28" s="29" t="s">
        <v>53</v>
      </c>
      <c r="D28" s="30">
        <v>2</v>
      </c>
      <c r="E28" s="31"/>
      <c r="F28" s="32"/>
      <c r="G28" s="31"/>
      <c r="H28" s="32">
        <v>2</v>
      </c>
      <c r="I28" s="31">
        <v>1</v>
      </c>
      <c r="J28" s="32"/>
      <c r="K28" s="31"/>
      <c r="L28" s="33"/>
      <c r="M28" s="34">
        <f t="shared" si="2"/>
        <v>5</v>
      </c>
      <c r="N28" s="35">
        <f t="shared" si="3"/>
        <v>-0.7857142857142857</v>
      </c>
      <c r="O28" s="36">
        <v>3</v>
      </c>
      <c r="P28" s="36">
        <v>14</v>
      </c>
      <c r="Q28" s="37">
        <v>43</v>
      </c>
    </row>
    <row r="29" spans="1:17" x14ac:dyDescent="0.25">
      <c r="A29" s="3">
        <v>24</v>
      </c>
      <c r="B29" s="38" t="s">
        <v>50</v>
      </c>
      <c r="C29" s="29" t="s">
        <v>54</v>
      </c>
      <c r="D29" s="30"/>
      <c r="E29" s="31"/>
      <c r="F29" s="32">
        <v>1</v>
      </c>
      <c r="G29" s="31"/>
      <c r="H29" s="32"/>
      <c r="I29" s="31"/>
      <c r="J29" s="32"/>
      <c r="K29" s="31">
        <v>2</v>
      </c>
      <c r="L29" s="33"/>
      <c r="M29" s="34">
        <f t="shared" si="2"/>
        <v>3</v>
      </c>
      <c r="N29" s="35">
        <f t="shared" si="3"/>
        <v>-0.5714285714285714</v>
      </c>
      <c r="O29" s="36">
        <v>3</v>
      </c>
      <c r="P29" s="36">
        <v>7</v>
      </c>
      <c r="Q29" s="37">
        <v>43</v>
      </c>
    </row>
    <row r="30" spans="1:17" x14ac:dyDescent="0.25">
      <c r="A30" s="3">
        <v>25</v>
      </c>
      <c r="B30" s="38" t="s">
        <v>50</v>
      </c>
      <c r="C30" s="29" t="s">
        <v>55</v>
      </c>
      <c r="D30" s="30">
        <v>3</v>
      </c>
      <c r="E30" s="31"/>
      <c r="F30" s="32"/>
      <c r="G30" s="31"/>
      <c r="H30" s="32">
        <v>3</v>
      </c>
      <c r="I30" s="31">
        <v>3</v>
      </c>
      <c r="J30" s="32"/>
      <c r="K30" s="31"/>
      <c r="L30" s="33">
        <v>3</v>
      </c>
      <c r="M30" s="34">
        <f t="shared" si="2"/>
        <v>12</v>
      </c>
      <c r="N30" s="35">
        <f t="shared" si="3"/>
        <v>-0.3</v>
      </c>
      <c r="O30" s="36">
        <v>7</v>
      </c>
      <c r="P30" s="36">
        <v>10</v>
      </c>
      <c r="Q30" s="37">
        <v>43</v>
      </c>
    </row>
    <row r="31" spans="1:17" x14ac:dyDescent="0.25">
      <c r="A31" s="18">
        <v>26</v>
      </c>
      <c r="B31" s="38" t="s">
        <v>50</v>
      </c>
      <c r="C31" s="29" t="s">
        <v>56</v>
      </c>
      <c r="D31" s="30">
        <v>1</v>
      </c>
      <c r="E31" s="31"/>
      <c r="F31" s="32">
        <v>5</v>
      </c>
      <c r="G31" s="31"/>
      <c r="H31" s="32"/>
      <c r="I31" s="31">
        <v>2</v>
      </c>
      <c r="J31" s="32"/>
      <c r="K31" s="31"/>
      <c r="L31" s="33">
        <v>3</v>
      </c>
      <c r="M31" s="34">
        <f t="shared" si="2"/>
        <v>11</v>
      </c>
      <c r="N31" s="35"/>
      <c r="O31" s="36">
        <v>3</v>
      </c>
      <c r="P31" s="36">
        <v>0</v>
      </c>
      <c r="Q31" s="37">
        <v>43</v>
      </c>
    </row>
    <row r="32" spans="1:17" x14ac:dyDescent="0.25">
      <c r="A32" s="3">
        <v>27</v>
      </c>
      <c r="B32" s="38" t="s">
        <v>50</v>
      </c>
      <c r="C32" s="29" t="s">
        <v>57</v>
      </c>
      <c r="D32" s="30">
        <v>3</v>
      </c>
      <c r="E32" s="31"/>
      <c r="F32" s="32">
        <v>8</v>
      </c>
      <c r="G32" s="31">
        <v>1</v>
      </c>
      <c r="H32" s="32">
        <v>5</v>
      </c>
      <c r="I32" s="31">
        <v>3</v>
      </c>
      <c r="J32" s="32"/>
      <c r="K32" s="31">
        <v>5</v>
      </c>
      <c r="L32" s="33">
        <v>2</v>
      </c>
      <c r="M32" s="34">
        <f t="shared" si="2"/>
        <v>27</v>
      </c>
      <c r="N32" s="35">
        <f t="shared" si="3"/>
        <v>7.6923076923076927E-2</v>
      </c>
      <c r="O32" s="36">
        <v>14</v>
      </c>
      <c r="P32" s="36">
        <v>13</v>
      </c>
      <c r="Q32" s="37">
        <v>43</v>
      </c>
    </row>
    <row r="33" spans="1:17" x14ac:dyDescent="0.25">
      <c r="A33" s="3">
        <v>28</v>
      </c>
      <c r="B33" s="38" t="s">
        <v>50</v>
      </c>
      <c r="C33" s="29" t="s">
        <v>58</v>
      </c>
      <c r="D33" s="30">
        <v>1</v>
      </c>
      <c r="E33" s="31"/>
      <c r="F33" s="32"/>
      <c r="G33" s="31"/>
      <c r="H33" s="32">
        <v>1</v>
      </c>
      <c r="I33" s="31">
        <v>5</v>
      </c>
      <c r="J33" s="32"/>
      <c r="K33" s="31">
        <v>2</v>
      </c>
      <c r="L33" s="33"/>
      <c r="M33" s="34">
        <f t="shared" si="2"/>
        <v>9</v>
      </c>
      <c r="N33" s="35">
        <f t="shared" si="3"/>
        <v>0.16666666666666666</v>
      </c>
      <c r="O33" s="36">
        <v>7</v>
      </c>
      <c r="P33" s="36">
        <v>6</v>
      </c>
      <c r="Q33" s="37">
        <v>43</v>
      </c>
    </row>
    <row r="34" spans="1:17" x14ac:dyDescent="0.25">
      <c r="A34" s="18">
        <v>29</v>
      </c>
      <c r="B34" s="38" t="s">
        <v>50</v>
      </c>
      <c r="C34" s="29" t="s">
        <v>59</v>
      </c>
      <c r="D34" s="30">
        <v>4</v>
      </c>
      <c r="E34" s="31"/>
      <c r="F34" s="32">
        <v>5</v>
      </c>
      <c r="G34" s="31">
        <v>2</v>
      </c>
      <c r="H34" s="32">
        <v>2</v>
      </c>
      <c r="I34" s="31">
        <v>2</v>
      </c>
      <c r="J34" s="32">
        <v>2</v>
      </c>
      <c r="K34" s="31">
        <v>1</v>
      </c>
      <c r="L34" s="33">
        <v>2</v>
      </c>
      <c r="M34" s="34">
        <f t="shared" si="2"/>
        <v>20</v>
      </c>
      <c r="N34" s="35">
        <f t="shared" si="3"/>
        <v>-0.25</v>
      </c>
      <c r="O34" s="36">
        <v>15</v>
      </c>
      <c r="P34" s="36">
        <v>20</v>
      </c>
      <c r="Q34" s="37">
        <v>43</v>
      </c>
    </row>
    <row r="35" spans="1:17" x14ac:dyDescent="0.25">
      <c r="A35" s="3">
        <v>30</v>
      </c>
      <c r="B35" s="38" t="s">
        <v>50</v>
      </c>
      <c r="C35" s="29" t="s">
        <v>60</v>
      </c>
      <c r="D35" s="30">
        <v>2</v>
      </c>
      <c r="E35" s="31"/>
      <c r="F35" s="32"/>
      <c r="G35" s="31"/>
      <c r="H35" s="32">
        <v>3</v>
      </c>
      <c r="I35" s="31">
        <v>4</v>
      </c>
      <c r="J35" s="32"/>
      <c r="K35" s="31"/>
      <c r="L35" s="33">
        <v>2</v>
      </c>
      <c r="M35" s="34">
        <f t="shared" si="2"/>
        <v>11</v>
      </c>
      <c r="N35" s="35">
        <f t="shared" si="3"/>
        <v>-0.35714285714285715</v>
      </c>
      <c r="O35" s="36">
        <v>9</v>
      </c>
      <c r="P35" s="36">
        <v>14</v>
      </c>
      <c r="Q35" s="37">
        <v>43</v>
      </c>
    </row>
    <row r="36" spans="1:17" x14ac:dyDescent="0.25">
      <c r="A36" s="3">
        <v>31</v>
      </c>
      <c r="B36" s="38" t="s">
        <v>50</v>
      </c>
      <c r="C36" s="29" t="s">
        <v>61</v>
      </c>
      <c r="D36" s="30">
        <v>4</v>
      </c>
      <c r="E36" s="31"/>
      <c r="F36" s="32">
        <v>5</v>
      </c>
      <c r="G36" s="31"/>
      <c r="H36" s="32">
        <v>2</v>
      </c>
      <c r="I36" s="31">
        <v>3</v>
      </c>
      <c r="J36" s="32">
        <v>1</v>
      </c>
      <c r="K36" s="31"/>
      <c r="L36" s="33">
        <v>3</v>
      </c>
      <c r="M36" s="34">
        <f t="shared" si="2"/>
        <v>18</v>
      </c>
      <c r="N36" s="35">
        <f t="shared" si="3"/>
        <v>-0.53846153846153844</v>
      </c>
      <c r="O36" s="36">
        <v>6</v>
      </c>
      <c r="P36" s="36">
        <v>13</v>
      </c>
      <c r="Q36" s="37">
        <v>43</v>
      </c>
    </row>
    <row r="37" spans="1:17" x14ac:dyDescent="0.25">
      <c r="A37" s="18">
        <v>32</v>
      </c>
      <c r="B37" s="38" t="s">
        <v>62</v>
      </c>
      <c r="C37" s="29" t="s">
        <v>63</v>
      </c>
      <c r="D37" s="30">
        <v>2</v>
      </c>
      <c r="E37" s="31"/>
      <c r="F37" s="32"/>
      <c r="G37" s="31"/>
      <c r="H37" s="32"/>
      <c r="I37" s="31">
        <v>3</v>
      </c>
      <c r="J37" s="32"/>
      <c r="K37" s="31"/>
      <c r="L37" s="33">
        <v>1</v>
      </c>
      <c r="M37" s="34">
        <f t="shared" si="2"/>
        <v>6</v>
      </c>
      <c r="N37" s="35">
        <f t="shared" si="3"/>
        <v>-0.25</v>
      </c>
      <c r="O37" s="36">
        <v>6</v>
      </c>
      <c r="P37" s="36">
        <v>8</v>
      </c>
      <c r="Q37" s="37">
        <v>43</v>
      </c>
    </row>
    <row r="38" spans="1:17" x14ac:dyDescent="0.25">
      <c r="A38" s="3">
        <v>33</v>
      </c>
      <c r="B38" s="38" t="s">
        <v>62</v>
      </c>
      <c r="C38" s="29" t="s">
        <v>64</v>
      </c>
      <c r="D38" s="30">
        <v>2</v>
      </c>
      <c r="E38" s="31"/>
      <c r="F38" s="32"/>
      <c r="G38" s="31"/>
      <c r="H38" s="32">
        <v>3</v>
      </c>
      <c r="I38" s="31">
        <v>7</v>
      </c>
      <c r="J38" s="32"/>
      <c r="K38" s="31"/>
      <c r="L38" s="33">
        <v>2</v>
      </c>
      <c r="M38" s="34">
        <f t="shared" si="2"/>
        <v>14</v>
      </c>
      <c r="N38" s="35">
        <f t="shared" si="3"/>
        <v>1.1666666666666667</v>
      </c>
      <c r="O38" s="36">
        <v>13</v>
      </c>
      <c r="P38" s="36">
        <v>6</v>
      </c>
      <c r="Q38" s="37">
        <v>43</v>
      </c>
    </row>
    <row r="39" spans="1:17" x14ac:dyDescent="0.25">
      <c r="A39" s="3">
        <v>34</v>
      </c>
      <c r="B39" s="38" t="s">
        <v>62</v>
      </c>
      <c r="C39" s="29" t="s">
        <v>65</v>
      </c>
      <c r="D39" s="30">
        <v>1</v>
      </c>
      <c r="E39" s="31"/>
      <c r="F39" s="32"/>
      <c r="G39" s="31"/>
      <c r="H39" s="32"/>
      <c r="I39" s="31">
        <v>4</v>
      </c>
      <c r="J39" s="32"/>
      <c r="K39" s="31"/>
      <c r="L39" s="33"/>
      <c r="M39" s="34">
        <f t="shared" si="2"/>
        <v>5</v>
      </c>
      <c r="N39" s="35">
        <f t="shared" si="3"/>
        <v>0</v>
      </c>
      <c r="O39" s="36">
        <v>5</v>
      </c>
      <c r="P39" s="36">
        <v>5</v>
      </c>
      <c r="Q39" s="37">
        <v>43</v>
      </c>
    </row>
    <row r="40" spans="1:17" x14ac:dyDescent="0.25">
      <c r="A40" s="18">
        <v>35</v>
      </c>
      <c r="B40" s="38" t="s">
        <v>62</v>
      </c>
      <c r="C40" s="29" t="s">
        <v>91</v>
      </c>
      <c r="D40" s="30">
        <v>2</v>
      </c>
      <c r="E40" s="31"/>
      <c r="F40" s="32">
        <v>5</v>
      </c>
      <c r="G40" s="31">
        <v>1</v>
      </c>
      <c r="H40" s="32">
        <v>3</v>
      </c>
      <c r="I40" s="31">
        <v>8</v>
      </c>
      <c r="J40" s="32"/>
      <c r="K40" s="31">
        <v>2</v>
      </c>
      <c r="L40" s="33">
        <v>2</v>
      </c>
      <c r="M40" s="34">
        <f t="shared" si="2"/>
        <v>23</v>
      </c>
      <c r="N40" s="35"/>
      <c r="O40" s="36">
        <v>23</v>
      </c>
      <c r="P40" s="36"/>
      <c r="Q40" s="37">
        <v>43</v>
      </c>
    </row>
    <row r="41" spans="1:17" x14ac:dyDescent="0.25">
      <c r="A41" s="3">
        <v>36</v>
      </c>
      <c r="B41" s="38" t="s">
        <v>62</v>
      </c>
      <c r="C41" s="29" t="s">
        <v>66</v>
      </c>
      <c r="D41" s="30">
        <v>1</v>
      </c>
      <c r="E41" s="31"/>
      <c r="F41" s="32">
        <v>4</v>
      </c>
      <c r="G41" s="31"/>
      <c r="H41" s="32">
        <v>2</v>
      </c>
      <c r="I41" s="31">
        <v>1</v>
      </c>
      <c r="J41" s="32"/>
      <c r="K41" s="31">
        <v>1</v>
      </c>
      <c r="L41" s="33">
        <v>2</v>
      </c>
      <c r="M41" s="34">
        <f t="shared" si="2"/>
        <v>11</v>
      </c>
      <c r="N41" s="35">
        <f t="shared" ref="N41:N47" si="4">SUM(O41-P41)/ABS(P41)</f>
        <v>-8.3333333333333329E-2</v>
      </c>
      <c r="O41" s="36">
        <v>11</v>
      </c>
      <c r="P41" s="36">
        <v>12</v>
      </c>
      <c r="Q41" s="37">
        <v>43</v>
      </c>
    </row>
    <row r="42" spans="1:17" x14ac:dyDescent="0.25">
      <c r="A42" s="3">
        <v>37</v>
      </c>
      <c r="B42" s="38" t="s">
        <v>62</v>
      </c>
      <c r="C42" s="29" t="s">
        <v>67</v>
      </c>
      <c r="D42" s="40"/>
      <c r="E42" s="41">
        <v>1</v>
      </c>
      <c r="F42" s="42"/>
      <c r="G42" s="41"/>
      <c r="H42" s="42"/>
      <c r="I42" s="41">
        <v>7</v>
      </c>
      <c r="J42" s="42"/>
      <c r="K42" s="41"/>
      <c r="L42" s="43"/>
      <c r="M42" s="34">
        <f t="shared" si="2"/>
        <v>8</v>
      </c>
      <c r="N42" s="35">
        <f t="shared" si="4"/>
        <v>1</v>
      </c>
      <c r="O42" s="36">
        <v>6</v>
      </c>
      <c r="P42" s="36">
        <v>3</v>
      </c>
      <c r="Q42" s="37">
        <v>43</v>
      </c>
    </row>
    <row r="43" spans="1:17" x14ac:dyDescent="0.25">
      <c r="A43" s="18">
        <v>38</v>
      </c>
      <c r="B43" s="38" t="s">
        <v>62</v>
      </c>
      <c r="C43" s="29" t="s">
        <v>68</v>
      </c>
      <c r="D43" s="40">
        <v>2</v>
      </c>
      <c r="E43" s="41"/>
      <c r="F43" s="42">
        <v>5</v>
      </c>
      <c r="G43" s="41">
        <v>1</v>
      </c>
      <c r="H43" s="42">
        <v>2</v>
      </c>
      <c r="I43" s="41">
        <v>2</v>
      </c>
      <c r="J43" s="42"/>
      <c r="K43" s="41"/>
      <c r="L43" s="43">
        <v>1</v>
      </c>
      <c r="M43" s="34">
        <f t="shared" si="2"/>
        <v>13</v>
      </c>
      <c r="N43" s="35">
        <f t="shared" si="4"/>
        <v>0</v>
      </c>
      <c r="O43" s="36">
        <v>13</v>
      </c>
      <c r="P43" s="36">
        <v>13</v>
      </c>
      <c r="Q43" s="37">
        <v>43</v>
      </c>
    </row>
    <row r="44" spans="1:17" x14ac:dyDescent="0.25">
      <c r="A44" s="3">
        <v>39</v>
      </c>
      <c r="B44" s="38" t="s">
        <v>62</v>
      </c>
      <c r="C44" s="29" t="s">
        <v>69</v>
      </c>
      <c r="D44" s="40"/>
      <c r="E44" s="41"/>
      <c r="F44" s="42"/>
      <c r="G44" s="41"/>
      <c r="H44" s="42"/>
      <c r="I44" s="41">
        <v>1</v>
      </c>
      <c r="J44" s="42"/>
      <c r="K44" s="41"/>
      <c r="L44" s="43"/>
      <c r="M44" s="34">
        <f t="shared" si="2"/>
        <v>1</v>
      </c>
      <c r="N44" s="35"/>
      <c r="O44" s="36">
        <v>1</v>
      </c>
      <c r="P44" s="36">
        <v>0</v>
      </c>
      <c r="Q44" s="37">
        <v>43</v>
      </c>
    </row>
    <row r="45" spans="1:17" x14ac:dyDescent="0.25">
      <c r="A45" s="3">
        <v>40</v>
      </c>
      <c r="B45" s="38" t="s">
        <v>62</v>
      </c>
      <c r="C45" s="29" t="s">
        <v>70</v>
      </c>
      <c r="D45" s="40">
        <v>2</v>
      </c>
      <c r="E45" s="41"/>
      <c r="F45" s="42">
        <v>4</v>
      </c>
      <c r="G45" s="41"/>
      <c r="H45" s="42">
        <v>2</v>
      </c>
      <c r="I45" s="41"/>
      <c r="J45" s="42"/>
      <c r="K45" s="41">
        <v>2</v>
      </c>
      <c r="L45" s="43" t="s">
        <v>80</v>
      </c>
      <c r="M45" s="34">
        <f t="shared" si="2"/>
        <v>10</v>
      </c>
      <c r="N45" s="35">
        <f t="shared" si="4"/>
        <v>0</v>
      </c>
      <c r="O45" s="36">
        <v>9</v>
      </c>
      <c r="P45" s="36">
        <v>9</v>
      </c>
      <c r="Q45" s="37">
        <v>43</v>
      </c>
    </row>
    <row r="46" spans="1:17" x14ac:dyDescent="0.25">
      <c r="A46" s="18">
        <v>41</v>
      </c>
      <c r="B46" s="38" t="s">
        <v>62</v>
      </c>
      <c r="C46" s="29" t="s">
        <v>72</v>
      </c>
      <c r="D46" s="40">
        <v>2</v>
      </c>
      <c r="E46" s="41"/>
      <c r="F46" s="42">
        <v>5</v>
      </c>
      <c r="G46" s="41"/>
      <c r="H46" s="42">
        <v>2</v>
      </c>
      <c r="I46" s="41">
        <v>5</v>
      </c>
      <c r="J46" s="42"/>
      <c r="K46" s="41"/>
      <c r="L46" s="43">
        <v>4</v>
      </c>
      <c r="M46" s="34">
        <f t="shared" si="2"/>
        <v>18</v>
      </c>
      <c r="N46" s="35">
        <f t="shared" si="4"/>
        <v>0.125</v>
      </c>
      <c r="O46" s="36">
        <v>18</v>
      </c>
      <c r="P46" s="36">
        <v>16</v>
      </c>
      <c r="Q46" s="37">
        <v>43</v>
      </c>
    </row>
    <row r="47" spans="1:17" ht="15.75" thickBot="1" x14ac:dyDescent="0.3">
      <c r="A47" s="3"/>
      <c r="B47" s="38"/>
      <c r="C47" s="29" t="s">
        <v>73</v>
      </c>
      <c r="D47" s="44">
        <f t="shared" ref="D47:L47" si="5">SUM(D6:D46)</f>
        <v>59</v>
      </c>
      <c r="E47" s="45">
        <f t="shared" si="5"/>
        <v>5</v>
      </c>
      <c r="F47" s="11">
        <f t="shared" si="5"/>
        <v>111</v>
      </c>
      <c r="G47" s="12">
        <f t="shared" si="5"/>
        <v>8</v>
      </c>
      <c r="H47" s="11">
        <f t="shared" si="5"/>
        <v>57</v>
      </c>
      <c r="I47" s="12">
        <f t="shared" si="5"/>
        <v>123</v>
      </c>
      <c r="J47" s="11">
        <f t="shared" si="5"/>
        <v>18</v>
      </c>
      <c r="K47" s="12">
        <f t="shared" si="5"/>
        <v>36</v>
      </c>
      <c r="L47" s="46">
        <f t="shared" si="5"/>
        <v>64</v>
      </c>
      <c r="M47" s="47">
        <f t="shared" ref="M47" si="6">SUM(D47:L47)</f>
        <v>481</v>
      </c>
      <c r="N47" s="48">
        <f t="shared" si="4"/>
        <v>8.8050314465408799E-2</v>
      </c>
      <c r="O47" s="49">
        <f>SUM(O6:O46)</f>
        <v>346</v>
      </c>
      <c r="P47" s="49">
        <f>SUM(P6:P46)</f>
        <v>318</v>
      </c>
      <c r="Q47" s="50">
        <f>SUM(Q6:Q46)</f>
        <v>1763</v>
      </c>
    </row>
    <row r="48" spans="1:17" ht="15.75" thickTop="1" x14ac:dyDescent="0.25">
      <c r="A48" s="3"/>
      <c r="B48" s="38"/>
      <c r="C48" s="51" t="s">
        <v>74</v>
      </c>
      <c r="D48" s="52">
        <f>SUM((D49-D50)/ABS(D50))</f>
        <v>0.13513513513513514</v>
      </c>
      <c r="E48" s="53">
        <f>SUM((E49-E50)/ABS(E50))</f>
        <v>-0.6</v>
      </c>
      <c r="F48" s="53">
        <f t="shared" ref="F48:M48" si="7">SUM((F49-F50)/ABS(F50))</f>
        <v>6.6666666666666666E-2</v>
      </c>
      <c r="G48" s="53">
        <f t="shared" si="7"/>
        <v>0</v>
      </c>
      <c r="H48" s="53">
        <f t="shared" si="7"/>
        <v>0.1</v>
      </c>
      <c r="I48" s="53">
        <f t="shared" si="7"/>
        <v>4.5454545454545456E-2</v>
      </c>
      <c r="J48" s="53">
        <f t="shared" si="7"/>
        <v>6.6666666666666666E-2</v>
      </c>
      <c r="K48" s="53">
        <f t="shared" si="7"/>
        <v>0.55555555555555558</v>
      </c>
      <c r="L48" s="53">
        <f t="shared" si="7"/>
        <v>0.2</v>
      </c>
      <c r="M48" s="54">
        <f t="shared" si="7"/>
        <v>8.8050314465408799E-2</v>
      </c>
      <c r="N48" s="55"/>
      <c r="O48" s="56"/>
      <c r="P48" s="57"/>
      <c r="Q48" s="58"/>
    </row>
    <row r="49" spans="1:17" x14ac:dyDescent="0.25">
      <c r="A49" s="3"/>
      <c r="B49" s="38"/>
      <c r="C49" s="51" t="s">
        <v>81</v>
      </c>
      <c r="D49" s="59">
        <v>42</v>
      </c>
      <c r="E49" s="60">
        <v>4</v>
      </c>
      <c r="F49" s="60">
        <v>64</v>
      </c>
      <c r="G49" s="60">
        <v>8</v>
      </c>
      <c r="H49" s="60">
        <v>33</v>
      </c>
      <c r="I49" s="60">
        <v>115</v>
      </c>
      <c r="J49" s="60">
        <v>16</v>
      </c>
      <c r="K49" s="60">
        <v>28</v>
      </c>
      <c r="L49" s="60">
        <v>36</v>
      </c>
      <c r="M49" s="61">
        <f>SUM(D49:L49)</f>
        <v>346</v>
      </c>
      <c r="N49" s="62"/>
      <c r="O49" s="63"/>
      <c r="P49" s="64"/>
      <c r="Q49" s="20"/>
    </row>
    <row r="50" spans="1:17" ht="15.75" thickBot="1" x14ac:dyDescent="0.3">
      <c r="A50" s="3"/>
      <c r="B50" s="38"/>
      <c r="C50" s="51" t="s">
        <v>75</v>
      </c>
      <c r="D50" s="65">
        <v>37</v>
      </c>
      <c r="E50" s="16">
        <v>10</v>
      </c>
      <c r="F50" s="16">
        <v>60</v>
      </c>
      <c r="G50" s="16">
        <v>8</v>
      </c>
      <c r="H50" s="16">
        <v>30</v>
      </c>
      <c r="I50" s="16">
        <v>110</v>
      </c>
      <c r="J50" s="16">
        <v>15</v>
      </c>
      <c r="K50" s="16">
        <v>18</v>
      </c>
      <c r="L50" s="16">
        <v>30</v>
      </c>
      <c r="M50" s="66">
        <f>SUM(D50:L50)</f>
        <v>318</v>
      </c>
      <c r="N50" s="67"/>
      <c r="O50" s="68"/>
      <c r="P50" s="9"/>
      <c r="Q50" s="69"/>
    </row>
    <row r="51" spans="1:17" s="83" customFormat="1" ht="16.5" thickTop="1" thickBot="1" x14ac:dyDescent="0.3">
      <c r="A51" s="70"/>
      <c r="B51" s="71"/>
      <c r="C51" s="72" t="s">
        <v>76</v>
      </c>
      <c r="D51" s="73">
        <v>205</v>
      </c>
      <c r="E51" s="74">
        <v>41</v>
      </c>
      <c r="F51" s="75">
        <v>205</v>
      </c>
      <c r="G51" s="76">
        <v>82</v>
      </c>
      <c r="H51" s="75">
        <v>205</v>
      </c>
      <c r="I51" s="76">
        <v>574</v>
      </c>
      <c r="J51" s="75">
        <v>82</v>
      </c>
      <c r="K51" s="76">
        <v>123</v>
      </c>
      <c r="L51" s="77">
        <v>246</v>
      </c>
      <c r="M51" s="78">
        <f t="shared" ref="M51:M66" si="8">SUM(D51:L51)</f>
        <v>1763</v>
      </c>
      <c r="N51" s="79"/>
      <c r="O51" s="80"/>
      <c r="P51" s="81"/>
      <c r="Q51" s="82"/>
    </row>
    <row r="52" spans="1:17" ht="15.75" thickTop="1" x14ac:dyDescent="0.25">
      <c r="A52" s="3"/>
      <c r="B52" s="38"/>
      <c r="C52" s="29" t="s">
        <v>117</v>
      </c>
      <c r="D52" s="84">
        <v>57</v>
      </c>
      <c r="E52" s="85">
        <v>4</v>
      </c>
      <c r="F52" s="86">
        <v>110</v>
      </c>
      <c r="G52" s="87">
        <v>8</v>
      </c>
      <c r="H52" s="86">
        <v>55</v>
      </c>
      <c r="I52" s="87">
        <v>112</v>
      </c>
      <c r="J52" s="86">
        <v>16</v>
      </c>
      <c r="K52" s="87">
        <v>35</v>
      </c>
      <c r="L52" s="88">
        <v>46</v>
      </c>
      <c r="M52" s="64">
        <f t="shared" si="8"/>
        <v>443</v>
      </c>
      <c r="N52" s="89"/>
      <c r="O52" s="89"/>
      <c r="P52" s="6"/>
      <c r="Q52" s="29"/>
    </row>
    <row r="53" spans="1:17" x14ac:dyDescent="0.25">
      <c r="A53" s="3"/>
      <c r="B53" s="38"/>
      <c r="C53" s="29" t="s">
        <v>106</v>
      </c>
      <c r="D53" s="84">
        <v>56</v>
      </c>
      <c r="E53" s="85">
        <v>4</v>
      </c>
      <c r="F53" s="86">
        <v>110</v>
      </c>
      <c r="G53" s="87">
        <v>8</v>
      </c>
      <c r="H53" s="86">
        <v>54</v>
      </c>
      <c r="I53" s="87">
        <v>108</v>
      </c>
      <c r="J53" s="86">
        <v>16</v>
      </c>
      <c r="K53" s="87">
        <v>37</v>
      </c>
      <c r="L53" s="88">
        <v>47</v>
      </c>
      <c r="M53" s="64">
        <f t="shared" ref="M53" si="9">SUM(D53:L53)</f>
        <v>440</v>
      </c>
      <c r="N53" s="89"/>
      <c r="O53" s="89"/>
      <c r="P53" s="6"/>
      <c r="Q53" s="29"/>
    </row>
    <row r="54" spans="1:17" x14ac:dyDescent="0.25">
      <c r="A54" s="3"/>
      <c r="B54" s="38"/>
      <c r="C54" s="29" t="s">
        <v>107</v>
      </c>
      <c r="D54" s="84">
        <v>50</v>
      </c>
      <c r="E54" s="85">
        <v>4</v>
      </c>
      <c r="F54" s="86">
        <v>108</v>
      </c>
      <c r="G54" s="87">
        <v>8</v>
      </c>
      <c r="H54" s="86">
        <v>55</v>
      </c>
      <c r="I54" s="87">
        <v>97</v>
      </c>
      <c r="J54" s="86">
        <v>17</v>
      </c>
      <c r="K54" s="87">
        <v>37</v>
      </c>
      <c r="L54" s="88">
        <v>40</v>
      </c>
      <c r="M54" s="64">
        <f t="shared" si="8"/>
        <v>416</v>
      </c>
      <c r="N54" s="89"/>
      <c r="O54" s="89"/>
      <c r="P54" s="6"/>
      <c r="Q54" s="29"/>
    </row>
    <row r="55" spans="1:17" x14ac:dyDescent="0.25">
      <c r="A55" s="3"/>
      <c r="B55" s="38"/>
      <c r="C55" s="29" t="s">
        <v>108</v>
      </c>
      <c r="D55" s="84">
        <v>43</v>
      </c>
      <c r="E55" s="85">
        <v>4</v>
      </c>
      <c r="F55" s="86">
        <v>108</v>
      </c>
      <c r="G55" s="87">
        <v>6</v>
      </c>
      <c r="H55" s="86">
        <v>48</v>
      </c>
      <c r="I55" s="87">
        <v>80</v>
      </c>
      <c r="J55" s="86">
        <v>17</v>
      </c>
      <c r="K55" s="87">
        <v>31</v>
      </c>
      <c r="L55" s="88">
        <v>32</v>
      </c>
      <c r="M55" s="64">
        <f t="shared" si="8"/>
        <v>369</v>
      </c>
      <c r="N55" s="89"/>
      <c r="O55" s="89"/>
      <c r="P55" s="6"/>
      <c r="Q55" s="29"/>
    </row>
    <row r="56" spans="1:17" x14ac:dyDescent="0.25">
      <c r="A56" s="3"/>
      <c r="B56" s="38"/>
      <c r="C56" s="29" t="s">
        <v>109</v>
      </c>
      <c r="D56" s="84">
        <v>34</v>
      </c>
      <c r="E56" s="85">
        <v>4</v>
      </c>
      <c r="F56" s="86">
        <v>109</v>
      </c>
      <c r="G56" s="87">
        <v>8</v>
      </c>
      <c r="H56" s="86">
        <v>48</v>
      </c>
      <c r="I56" s="87">
        <v>69</v>
      </c>
      <c r="J56" s="86">
        <v>17</v>
      </c>
      <c r="K56" s="87">
        <v>28</v>
      </c>
      <c r="L56" s="88">
        <v>25</v>
      </c>
      <c r="M56" s="64">
        <f t="shared" si="8"/>
        <v>342</v>
      </c>
      <c r="N56" s="89"/>
      <c r="O56" s="89"/>
      <c r="P56" s="6"/>
      <c r="Q56" s="29"/>
    </row>
    <row r="57" spans="1:17" x14ac:dyDescent="0.25">
      <c r="A57" s="3"/>
      <c r="B57" s="38"/>
      <c r="C57" s="29" t="s">
        <v>110</v>
      </c>
      <c r="D57" s="84">
        <v>31</v>
      </c>
      <c r="E57" s="85">
        <v>4</v>
      </c>
      <c r="F57" s="86">
        <v>108</v>
      </c>
      <c r="G57" s="87">
        <v>4</v>
      </c>
      <c r="H57" s="86">
        <v>48</v>
      </c>
      <c r="I57" s="87">
        <v>63</v>
      </c>
      <c r="J57" s="86">
        <v>15</v>
      </c>
      <c r="K57" s="87">
        <v>27</v>
      </c>
      <c r="L57" s="88">
        <v>23</v>
      </c>
      <c r="M57" s="64">
        <f t="shared" si="8"/>
        <v>323</v>
      </c>
      <c r="N57" s="89"/>
      <c r="O57" s="89"/>
      <c r="P57" s="6"/>
      <c r="Q57" s="29"/>
    </row>
    <row r="58" spans="1:17" x14ac:dyDescent="0.25">
      <c r="A58" s="3"/>
      <c r="B58" s="38"/>
      <c r="C58" s="29" t="s">
        <v>111</v>
      </c>
      <c r="D58" s="84">
        <v>28</v>
      </c>
      <c r="E58" s="85">
        <v>4</v>
      </c>
      <c r="F58" s="86">
        <v>91</v>
      </c>
      <c r="G58" s="87">
        <v>3</v>
      </c>
      <c r="H58" s="86">
        <v>51</v>
      </c>
      <c r="I58" s="87">
        <v>55</v>
      </c>
      <c r="J58" s="86">
        <v>14</v>
      </c>
      <c r="K58" s="87">
        <v>27</v>
      </c>
      <c r="L58" s="88">
        <v>22</v>
      </c>
      <c r="M58" s="64">
        <f t="shared" si="8"/>
        <v>295</v>
      </c>
      <c r="N58" s="89"/>
      <c r="O58" s="89"/>
      <c r="P58" s="6"/>
      <c r="Q58" s="29"/>
    </row>
    <row r="59" spans="1:17" x14ac:dyDescent="0.25">
      <c r="A59" s="3"/>
      <c r="B59" s="38"/>
      <c r="C59" s="29" t="s">
        <v>112</v>
      </c>
      <c r="D59" s="84">
        <v>26</v>
      </c>
      <c r="E59" s="85">
        <v>4</v>
      </c>
      <c r="F59" s="86">
        <v>89</v>
      </c>
      <c r="G59" s="87">
        <v>4</v>
      </c>
      <c r="H59" s="86">
        <v>51</v>
      </c>
      <c r="I59" s="87">
        <v>51</v>
      </c>
      <c r="J59" s="86">
        <v>12</v>
      </c>
      <c r="K59" s="87">
        <v>26</v>
      </c>
      <c r="L59" s="88">
        <v>20</v>
      </c>
      <c r="M59" s="64">
        <f t="shared" si="8"/>
        <v>283</v>
      </c>
      <c r="N59" s="89"/>
      <c r="O59" s="89"/>
      <c r="P59" s="6"/>
      <c r="Q59" s="29"/>
    </row>
    <row r="60" spans="1:17" x14ac:dyDescent="0.25">
      <c r="A60" s="3"/>
      <c r="B60" s="38"/>
      <c r="C60" s="29" t="s">
        <v>114</v>
      </c>
      <c r="D60" s="84">
        <v>25</v>
      </c>
      <c r="E60" s="85">
        <v>3</v>
      </c>
      <c r="F60" s="86">
        <v>78</v>
      </c>
      <c r="G60" s="87">
        <v>3</v>
      </c>
      <c r="H60" s="86">
        <v>44</v>
      </c>
      <c r="I60" s="87">
        <v>41</v>
      </c>
      <c r="J60" s="86">
        <v>12</v>
      </c>
      <c r="K60" s="87">
        <v>22</v>
      </c>
      <c r="L60" s="88">
        <v>16</v>
      </c>
      <c r="M60" s="64">
        <f t="shared" si="8"/>
        <v>244</v>
      </c>
      <c r="N60" s="89"/>
      <c r="O60" s="89"/>
      <c r="P60" s="6"/>
      <c r="Q60" s="29"/>
    </row>
    <row r="61" spans="1:17" x14ac:dyDescent="0.25">
      <c r="A61" s="3"/>
      <c r="B61" s="38"/>
      <c r="C61" s="29" t="s">
        <v>113</v>
      </c>
      <c r="D61" s="84">
        <v>21</v>
      </c>
      <c r="E61" s="85">
        <v>3</v>
      </c>
      <c r="F61" s="86">
        <v>66</v>
      </c>
      <c r="G61" s="87">
        <v>3</v>
      </c>
      <c r="H61" s="86">
        <v>43</v>
      </c>
      <c r="I61" s="87">
        <v>31</v>
      </c>
      <c r="J61" s="86">
        <v>11</v>
      </c>
      <c r="K61" s="87">
        <v>22</v>
      </c>
      <c r="L61" s="88">
        <v>16</v>
      </c>
      <c r="M61" s="64">
        <f t="shared" si="8"/>
        <v>216</v>
      </c>
      <c r="N61" s="89"/>
      <c r="O61" s="89"/>
      <c r="P61" s="6"/>
      <c r="Q61" s="29"/>
    </row>
    <row r="62" spans="1:17" x14ac:dyDescent="0.25">
      <c r="A62" s="3"/>
      <c r="B62" s="38"/>
      <c r="C62" s="29" t="s">
        <v>116</v>
      </c>
      <c r="D62" s="84">
        <v>16</v>
      </c>
      <c r="E62" s="85">
        <v>3</v>
      </c>
      <c r="F62" s="86">
        <v>49</v>
      </c>
      <c r="G62" s="87">
        <v>3</v>
      </c>
      <c r="H62" s="86">
        <v>25</v>
      </c>
      <c r="I62" s="87">
        <v>22</v>
      </c>
      <c r="J62" s="86">
        <v>11</v>
      </c>
      <c r="K62" s="87">
        <v>20</v>
      </c>
      <c r="L62" s="88">
        <v>12</v>
      </c>
      <c r="M62" s="64">
        <f t="shared" si="8"/>
        <v>161</v>
      </c>
      <c r="N62" s="89"/>
      <c r="O62" s="89"/>
      <c r="P62" s="6"/>
      <c r="Q62" s="29"/>
    </row>
    <row r="63" spans="1:17" x14ac:dyDescent="0.25">
      <c r="A63" s="3"/>
      <c r="B63" s="38"/>
      <c r="C63" s="29" t="s">
        <v>115</v>
      </c>
      <c r="D63" s="84">
        <v>11</v>
      </c>
      <c r="E63" s="85">
        <v>3</v>
      </c>
      <c r="F63" s="86">
        <v>37</v>
      </c>
      <c r="G63" s="87">
        <v>3</v>
      </c>
      <c r="H63" s="86">
        <v>14</v>
      </c>
      <c r="I63" s="87">
        <v>10</v>
      </c>
      <c r="J63" s="86">
        <v>9</v>
      </c>
      <c r="K63" s="87">
        <v>10</v>
      </c>
      <c r="L63" s="88">
        <v>6</v>
      </c>
      <c r="M63" s="64">
        <f t="shared" si="8"/>
        <v>103</v>
      </c>
      <c r="N63" s="89"/>
      <c r="O63" s="89"/>
      <c r="P63" s="6"/>
      <c r="Q63" s="29"/>
    </row>
    <row r="64" spans="1:17" x14ac:dyDescent="0.25">
      <c r="A64" s="3"/>
      <c r="B64" s="38"/>
      <c r="C64" s="29"/>
      <c r="D64" s="84"/>
      <c r="E64" s="85"/>
      <c r="F64" s="86"/>
      <c r="G64" s="87"/>
      <c r="H64" s="86"/>
      <c r="I64" s="87"/>
      <c r="J64" s="86"/>
      <c r="K64" s="87"/>
      <c r="L64" s="88"/>
      <c r="M64" s="64"/>
      <c r="N64" s="89"/>
      <c r="O64" s="89"/>
      <c r="P64" s="6"/>
      <c r="Q64" s="29"/>
    </row>
    <row r="65" spans="1:17" hidden="1" x14ac:dyDescent="0.25">
      <c r="A65" s="3"/>
      <c r="B65" s="38"/>
      <c r="C65" s="29" t="s">
        <v>77</v>
      </c>
      <c r="D65" s="84">
        <v>121</v>
      </c>
      <c r="E65" s="85">
        <v>19</v>
      </c>
      <c r="F65" s="86">
        <v>197</v>
      </c>
      <c r="G65" s="87">
        <v>53</v>
      </c>
      <c r="H65" s="86">
        <v>126</v>
      </c>
      <c r="I65" s="87">
        <v>326</v>
      </c>
      <c r="J65" s="86">
        <v>42</v>
      </c>
      <c r="K65" s="87">
        <v>62</v>
      </c>
      <c r="L65" s="88">
        <v>132</v>
      </c>
      <c r="M65" s="64">
        <f t="shared" si="8"/>
        <v>1078</v>
      </c>
      <c r="N65" s="89"/>
      <c r="O65" s="89"/>
      <c r="P65" s="6"/>
      <c r="Q65" s="29"/>
    </row>
    <row r="66" spans="1:17" hidden="1" x14ac:dyDescent="0.25">
      <c r="A66" s="3"/>
      <c r="B66" s="38"/>
      <c r="C66" s="29" t="s">
        <v>78</v>
      </c>
      <c r="D66" s="84">
        <v>121</v>
      </c>
      <c r="E66" s="85">
        <v>19</v>
      </c>
      <c r="F66" s="86">
        <v>197</v>
      </c>
      <c r="G66" s="87">
        <v>54</v>
      </c>
      <c r="H66" s="86">
        <v>128</v>
      </c>
      <c r="I66" s="87">
        <v>321</v>
      </c>
      <c r="J66" s="86">
        <v>43</v>
      </c>
      <c r="K66" s="87">
        <v>65</v>
      </c>
      <c r="L66" s="88">
        <v>130</v>
      </c>
      <c r="M66" s="64">
        <f t="shared" si="8"/>
        <v>1078</v>
      </c>
      <c r="N66" s="89"/>
      <c r="O66" s="89"/>
      <c r="P66" s="6"/>
      <c r="Q66" s="29"/>
    </row>
    <row r="67" spans="1:17" x14ac:dyDescent="0.25">
      <c r="B67" s="90" t="s">
        <v>79</v>
      </c>
    </row>
    <row r="69" spans="1:17" x14ac:dyDescent="0.25">
      <c r="G69" t="s">
        <v>80</v>
      </c>
    </row>
  </sheetData>
  <mergeCells count="1">
    <mergeCell ref="B2:C2"/>
  </mergeCells>
  <pageMargins left="0.25" right="0.25" top="0.75" bottom="0.75" header="0.3" footer="0.3"/>
  <pageSetup scale="44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8"/>
  <sheetViews>
    <sheetView workbookViewId="0">
      <pane xSplit="3" ySplit="5" topLeftCell="D31" activePane="bottomRight" state="frozen"/>
      <selection pane="topRight" activeCell="D1" sqref="D1"/>
      <selection pane="bottomLeft" activeCell="A8" sqref="A8"/>
      <selection pane="bottomRight" activeCell="D2" sqref="D2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7" width="12.7109375" customWidth="1"/>
  </cols>
  <sheetData>
    <row r="1" spans="1:17" x14ac:dyDescent="0.25">
      <c r="B1" s="1" t="s">
        <v>0</v>
      </c>
    </row>
    <row r="2" spans="1:17" ht="31.5" customHeight="1" x14ac:dyDescent="0.25">
      <c r="B2" s="149" t="s">
        <v>104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7" x14ac:dyDescent="0.25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7" x14ac:dyDescent="0.25">
      <c r="A4" s="3"/>
      <c r="B4" s="3"/>
      <c r="C4" s="3" t="s">
        <v>1</v>
      </c>
      <c r="D4" s="4" t="s">
        <v>2</v>
      </c>
      <c r="E4" s="5" t="s">
        <v>3</v>
      </c>
      <c r="F4" s="4" t="s">
        <v>2</v>
      </c>
      <c r="G4" s="5" t="s">
        <v>4</v>
      </c>
      <c r="H4" s="4" t="s">
        <v>2</v>
      </c>
      <c r="I4" s="5" t="s">
        <v>5</v>
      </c>
      <c r="J4" s="4" t="s">
        <v>4</v>
      </c>
      <c r="K4" s="5" t="s">
        <v>6</v>
      </c>
      <c r="L4" s="4" t="s">
        <v>7</v>
      </c>
      <c r="M4" s="6" t="s">
        <v>8</v>
      </c>
      <c r="N4" s="7"/>
      <c r="O4" s="8">
        <v>2015</v>
      </c>
      <c r="P4" s="8">
        <v>2014</v>
      </c>
      <c r="Q4" s="9" t="s">
        <v>9</v>
      </c>
    </row>
    <row r="5" spans="1:17" ht="30.75" customHeight="1" thickBot="1" x14ac:dyDescent="0.3">
      <c r="A5" s="10"/>
      <c r="B5" s="10" t="s">
        <v>10</v>
      </c>
      <c r="C5" s="10" t="s">
        <v>11</v>
      </c>
      <c r="D5" s="11" t="s">
        <v>12</v>
      </c>
      <c r="E5" s="12" t="s">
        <v>13</v>
      </c>
      <c r="F5" s="11" t="s">
        <v>14</v>
      </c>
      <c r="G5" s="13" t="s">
        <v>15</v>
      </c>
      <c r="H5" s="11" t="s">
        <v>16</v>
      </c>
      <c r="I5" s="12" t="s">
        <v>17</v>
      </c>
      <c r="J5" s="11" t="s">
        <v>18</v>
      </c>
      <c r="K5" s="12" t="s">
        <v>19</v>
      </c>
      <c r="L5" s="11" t="s">
        <v>20</v>
      </c>
      <c r="M5" s="14" t="s">
        <v>21</v>
      </c>
      <c r="N5" s="15" t="s">
        <v>22</v>
      </c>
      <c r="O5" s="16" t="s">
        <v>23</v>
      </c>
      <c r="P5" s="16" t="s">
        <v>23</v>
      </c>
      <c r="Q5" s="17" t="s">
        <v>24</v>
      </c>
    </row>
    <row r="6" spans="1:17" ht="15.75" thickTop="1" x14ac:dyDescent="0.25">
      <c r="A6" s="3">
        <v>1</v>
      </c>
      <c r="B6" s="19" t="s">
        <v>25</v>
      </c>
      <c r="C6" s="29" t="s">
        <v>27</v>
      </c>
      <c r="D6" s="30">
        <v>1</v>
      </c>
      <c r="E6" s="31"/>
      <c r="F6" s="32">
        <v>4</v>
      </c>
      <c r="G6" s="31">
        <v>2</v>
      </c>
      <c r="H6" s="32">
        <v>3</v>
      </c>
      <c r="I6" s="31">
        <v>2</v>
      </c>
      <c r="J6" s="32"/>
      <c r="K6" s="31">
        <v>4</v>
      </c>
      <c r="L6" s="33">
        <v>2</v>
      </c>
      <c r="M6" s="34">
        <f t="shared" ref="M6:M17" si="0">SUM(D6:L6)</f>
        <v>18</v>
      </c>
      <c r="N6" s="35">
        <f t="shared" ref="N6:N17" si="1">SUM(O6-P6)/ABS(P6)</f>
        <v>0.44444444444444442</v>
      </c>
      <c r="O6" s="36">
        <v>13</v>
      </c>
      <c r="P6" s="36">
        <v>9</v>
      </c>
      <c r="Q6" s="37">
        <v>43</v>
      </c>
    </row>
    <row r="7" spans="1:17" x14ac:dyDescent="0.25">
      <c r="A7" s="18">
        <v>2</v>
      </c>
      <c r="B7" s="38" t="s">
        <v>25</v>
      </c>
      <c r="C7" s="29" t="s">
        <v>28</v>
      </c>
      <c r="D7" s="30">
        <v>1</v>
      </c>
      <c r="E7" s="31"/>
      <c r="F7" s="32"/>
      <c r="G7" s="31">
        <v>1</v>
      </c>
      <c r="H7" s="32"/>
      <c r="I7" s="31">
        <v>1</v>
      </c>
      <c r="J7" s="32"/>
      <c r="K7" s="31">
        <v>2</v>
      </c>
      <c r="L7" s="33"/>
      <c r="M7" s="34">
        <f t="shared" si="0"/>
        <v>5</v>
      </c>
      <c r="N7" s="35">
        <f t="shared" si="1"/>
        <v>-0.5</v>
      </c>
      <c r="O7" s="36">
        <v>2</v>
      </c>
      <c r="P7" s="36">
        <v>4</v>
      </c>
      <c r="Q7" s="37">
        <v>43</v>
      </c>
    </row>
    <row r="8" spans="1:17" x14ac:dyDescent="0.25">
      <c r="A8" s="3">
        <v>3</v>
      </c>
      <c r="B8" s="38" t="s">
        <v>30</v>
      </c>
      <c r="C8" s="29" t="s">
        <v>31</v>
      </c>
      <c r="D8" s="30">
        <v>2</v>
      </c>
      <c r="E8" s="31"/>
      <c r="F8" s="32">
        <v>3</v>
      </c>
      <c r="G8" s="31"/>
      <c r="H8" s="32">
        <v>3</v>
      </c>
      <c r="I8" s="31">
        <v>6</v>
      </c>
      <c r="J8" s="32">
        <v>2</v>
      </c>
      <c r="K8" s="31">
        <v>1</v>
      </c>
      <c r="L8" s="33">
        <v>4</v>
      </c>
      <c r="M8" s="34">
        <f t="shared" si="0"/>
        <v>21</v>
      </c>
      <c r="N8" s="35">
        <f t="shared" si="1"/>
        <v>0.54545454545454541</v>
      </c>
      <c r="O8" s="36">
        <v>17</v>
      </c>
      <c r="P8" s="36">
        <v>11</v>
      </c>
      <c r="Q8" s="37">
        <v>43</v>
      </c>
    </row>
    <row r="9" spans="1:17" x14ac:dyDescent="0.25">
      <c r="A9" s="18">
        <v>4</v>
      </c>
      <c r="B9" s="38" t="s">
        <v>30</v>
      </c>
      <c r="C9" s="29" t="s">
        <v>32</v>
      </c>
      <c r="D9" s="30">
        <v>1</v>
      </c>
      <c r="E9" s="31"/>
      <c r="F9" s="32">
        <v>7</v>
      </c>
      <c r="G9" s="31"/>
      <c r="H9" s="32"/>
      <c r="I9" s="31">
        <v>1</v>
      </c>
      <c r="J9" s="32">
        <v>1</v>
      </c>
      <c r="K9" s="31"/>
      <c r="L9" s="33"/>
      <c r="M9" s="34">
        <f t="shared" si="0"/>
        <v>10</v>
      </c>
      <c r="N9" s="35">
        <f t="shared" si="1"/>
        <v>0</v>
      </c>
      <c r="O9" s="36">
        <v>8</v>
      </c>
      <c r="P9" s="36">
        <v>8</v>
      </c>
      <c r="Q9" s="37">
        <v>43</v>
      </c>
    </row>
    <row r="10" spans="1:17" x14ac:dyDescent="0.25">
      <c r="A10" s="3">
        <v>5</v>
      </c>
      <c r="B10" s="38" t="s">
        <v>30</v>
      </c>
      <c r="C10" s="29" t="s">
        <v>33</v>
      </c>
      <c r="D10" s="30">
        <v>1</v>
      </c>
      <c r="E10" s="31"/>
      <c r="F10" s="32"/>
      <c r="G10" s="31"/>
      <c r="H10" s="32"/>
      <c r="I10" s="31">
        <v>1</v>
      </c>
      <c r="J10" s="32"/>
      <c r="K10" s="31"/>
      <c r="L10" s="33">
        <v>2</v>
      </c>
      <c r="M10" s="34">
        <f t="shared" si="0"/>
        <v>4</v>
      </c>
      <c r="N10" s="35">
        <f t="shared" si="1"/>
        <v>-0.33333333333333331</v>
      </c>
      <c r="O10" s="36">
        <v>4</v>
      </c>
      <c r="P10" s="36">
        <v>6</v>
      </c>
      <c r="Q10" s="37">
        <v>43</v>
      </c>
    </row>
    <row r="11" spans="1:17" x14ac:dyDescent="0.25">
      <c r="A11" s="18">
        <v>6</v>
      </c>
      <c r="B11" s="38" t="s">
        <v>30</v>
      </c>
      <c r="C11" s="29" t="s">
        <v>34</v>
      </c>
      <c r="D11" s="30">
        <v>2</v>
      </c>
      <c r="E11" s="31"/>
      <c r="F11" s="32">
        <v>5</v>
      </c>
      <c r="G11" s="31"/>
      <c r="H11" s="32">
        <v>2</v>
      </c>
      <c r="I11" s="31">
        <v>1</v>
      </c>
      <c r="J11" s="32"/>
      <c r="K11" s="31"/>
      <c r="L11" s="33"/>
      <c r="M11" s="34">
        <f t="shared" si="0"/>
        <v>10</v>
      </c>
      <c r="N11" s="35">
        <f t="shared" si="1"/>
        <v>0.125</v>
      </c>
      <c r="O11" s="36">
        <v>9</v>
      </c>
      <c r="P11" s="36">
        <v>8</v>
      </c>
      <c r="Q11" s="37">
        <v>43</v>
      </c>
    </row>
    <row r="12" spans="1:17" x14ac:dyDescent="0.25">
      <c r="A12" s="3">
        <v>7</v>
      </c>
      <c r="B12" s="38" t="s">
        <v>30</v>
      </c>
      <c r="C12" s="29" t="s">
        <v>29</v>
      </c>
      <c r="D12" s="30">
        <v>1</v>
      </c>
      <c r="E12" s="31"/>
      <c r="F12" s="32"/>
      <c r="G12" s="31"/>
      <c r="H12" s="32"/>
      <c r="I12" s="31">
        <v>4</v>
      </c>
      <c r="J12" s="32"/>
      <c r="K12" s="31">
        <v>2</v>
      </c>
      <c r="L12" s="33"/>
      <c r="M12" s="34">
        <f t="shared" si="0"/>
        <v>7</v>
      </c>
      <c r="N12" s="35">
        <f t="shared" si="1"/>
        <v>1</v>
      </c>
      <c r="O12" s="36">
        <v>4</v>
      </c>
      <c r="P12" s="36">
        <v>2</v>
      </c>
      <c r="Q12" s="37">
        <v>43</v>
      </c>
    </row>
    <row r="13" spans="1:17" x14ac:dyDescent="0.25">
      <c r="A13" s="18">
        <v>8</v>
      </c>
      <c r="B13" s="38" t="s">
        <v>30</v>
      </c>
      <c r="C13" s="29" t="s">
        <v>36</v>
      </c>
      <c r="D13" s="30">
        <v>2</v>
      </c>
      <c r="E13" s="31">
        <v>1</v>
      </c>
      <c r="F13" s="32">
        <v>5</v>
      </c>
      <c r="G13" s="31"/>
      <c r="H13" s="32">
        <v>2</v>
      </c>
      <c r="I13" s="31">
        <v>1</v>
      </c>
      <c r="J13" s="32">
        <v>1</v>
      </c>
      <c r="K13" s="31">
        <v>3</v>
      </c>
      <c r="L13" s="33"/>
      <c r="M13" s="34">
        <f t="shared" si="0"/>
        <v>15</v>
      </c>
      <c r="N13" s="35">
        <f t="shared" si="1"/>
        <v>-0.4</v>
      </c>
      <c r="O13" s="36">
        <v>6</v>
      </c>
      <c r="P13" s="36">
        <v>10</v>
      </c>
      <c r="Q13" s="37">
        <v>43</v>
      </c>
    </row>
    <row r="14" spans="1:17" x14ac:dyDescent="0.25">
      <c r="A14" s="3">
        <v>9</v>
      </c>
      <c r="B14" s="38" t="s">
        <v>30</v>
      </c>
      <c r="C14" s="29" t="s">
        <v>71</v>
      </c>
      <c r="D14" s="30"/>
      <c r="E14" s="31"/>
      <c r="F14" s="32">
        <v>4</v>
      </c>
      <c r="G14" s="31"/>
      <c r="H14" s="32"/>
      <c r="I14" s="31"/>
      <c r="J14" s="32"/>
      <c r="K14" s="31"/>
      <c r="L14" s="33"/>
      <c r="M14" s="34">
        <f t="shared" si="0"/>
        <v>4</v>
      </c>
      <c r="N14" s="35">
        <f t="shared" si="1"/>
        <v>0</v>
      </c>
      <c r="O14" s="36">
        <v>4</v>
      </c>
      <c r="P14" s="36">
        <v>4</v>
      </c>
      <c r="Q14" s="37">
        <v>43</v>
      </c>
    </row>
    <row r="15" spans="1:17" x14ac:dyDescent="0.25">
      <c r="A15" s="18">
        <v>10</v>
      </c>
      <c r="B15" s="38" t="s">
        <v>30</v>
      </c>
      <c r="C15" s="29" t="s">
        <v>37</v>
      </c>
      <c r="D15" s="39"/>
      <c r="E15" s="31"/>
      <c r="F15" s="32"/>
      <c r="G15" s="31"/>
      <c r="H15" s="32"/>
      <c r="I15" s="31"/>
      <c r="J15" s="32"/>
      <c r="K15" s="31">
        <v>1</v>
      </c>
      <c r="L15" s="33"/>
      <c r="M15" s="34">
        <f t="shared" si="0"/>
        <v>1</v>
      </c>
      <c r="N15" s="35">
        <f t="shared" si="1"/>
        <v>-0.66666666666666663</v>
      </c>
      <c r="O15" s="36">
        <v>1</v>
      </c>
      <c r="P15" s="36">
        <v>3</v>
      </c>
      <c r="Q15" s="37">
        <v>43</v>
      </c>
    </row>
    <row r="16" spans="1:17" x14ac:dyDescent="0.25">
      <c r="A16" s="3">
        <v>11</v>
      </c>
      <c r="B16" s="38" t="s">
        <v>38</v>
      </c>
      <c r="C16" s="29" t="s">
        <v>39</v>
      </c>
      <c r="D16" s="30">
        <v>3</v>
      </c>
      <c r="E16" s="31">
        <v>1</v>
      </c>
      <c r="F16" s="32">
        <v>6</v>
      </c>
      <c r="G16" s="31"/>
      <c r="H16" s="32">
        <v>5</v>
      </c>
      <c r="I16" s="31">
        <v>5</v>
      </c>
      <c r="J16" s="32">
        <v>4</v>
      </c>
      <c r="K16" s="31">
        <v>2</v>
      </c>
      <c r="L16" s="33">
        <v>4</v>
      </c>
      <c r="M16" s="34">
        <f t="shared" si="0"/>
        <v>30</v>
      </c>
      <c r="N16" s="35" t="e">
        <f t="shared" si="1"/>
        <v>#DIV/0!</v>
      </c>
      <c r="O16" s="36">
        <v>20</v>
      </c>
      <c r="P16" s="36">
        <v>0</v>
      </c>
      <c r="Q16" s="37">
        <v>43</v>
      </c>
    </row>
    <row r="17" spans="1:17" x14ac:dyDescent="0.25">
      <c r="A17" s="18">
        <v>12</v>
      </c>
      <c r="B17" s="38" t="s">
        <v>38</v>
      </c>
      <c r="C17" s="29" t="s">
        <v>40</v>
      </c>
      <c r="D17" s="30">
        <v>3</v>
      </c>
      <c r="E17" s="31"/>
      <c r="F17" s="32">
        <v>7</v>
      </c>
      <c r="G17" s="31"/>
      <c r="H17" s="32">
        <v>3</v>
      </c>
      <c r="I17" s="31">
        <v>8</v>
      </c>
      <c r="J17" s="32"/>
      <c r="K17" s="31">
        <v>3</v>
      </c>
      <c r="L17" s="33">
        <v>3</v>
      </c>
      <c r="M17" s="34">
        <f t="shared" si="0"/>
        <v>27</v>
      </c>
      <c r="N17" s="35" t="e">
        <f t="shared" si="1"/>
        <v>#DIV/0!</v>
      </c>
      <c r="O17" s="36">
        <v>19</v>
      </c>
      <c r="P17" s="36">
        <v>0</v>
      </c>
      <c r="Q17" s="37">
        <v>43</v>
      </c>
    </row>
    <row r="18" spans="1:17" x14ac:dyDescent="0.25">
      <c r="A18" s="3">
        <v>13</v>
      </c>
      <c r="B18" s="38" t="s">
        <v>38</v>
      </c>
      <c r="C18" s="29" t="s">
        <v>89</v>
      </c>
      <c r="D18" s="30"/>
      <c r="E18" s="31"/>
      <c r="F18" s="32"/>
      <c r="G18" s="31"/>
      <c r="H18" s="32"/>
      <c r="I18" s="31"/>
      <c r="J18" s="32"/>
      <c r="K18" s="31"/>
      <c r="L18" s="33"/>
      <c r="M18" s="34"/>
      <c r="N18" s="35"/>
      <c r="O18" s="36"/>
      <c r="P18" s="36"/>
      <c r="Q18" s="37">
        <v>43</v>
      </c>
    </row>
    <row r="19" spans="1:17" x14ac:dyDescent="0.25">
      <c r="A19" s="18">
        <v>14</v>
      </c>
      <c r="B19" s="38" t="s">
        <v>38</v>
      </c>
      <c r="C19" s="29" t="s">
        <v>41</v>
      </c>
      <c r="D19" s="30">
        <v>1</v>
      </c>
      <c r="E19" s="31"/>
      <c r="F19" s="32">
        <v>5</v>
      </c>
      <c r="G19" s="31"/>
      <c r="H19" s="32"/>
      <c r="I19" s="31">
        <v>6</v>
      </c>
      <c r="J19" s="32">
        <v>2</v>
      </c>
      <c r="K19" s="31">
        <v>2</v>
      </c>
      <c r="L19" s="33"/>
      <c r="M19" s="34">
        <f t="shared" ref="M19:M47" si="2">SUM(D19:L19)</f>
        <v>16</v>
      </c>
      <c r="N19" s="35">
        <f t="shared" ref="N19:N40" si="3">SUM(O19-P19)/ABS(P19)</f>
        <v>1.8</v>
      </c>
      <c r="O19" s="36">
        <v>14</v>
      </c>
      <c r="P19" s="36">
        <v>5</v>
      </c>
      <c r="Q19" s="37">
        <v>43</v>
      </c>
    </row>
    <row r="20" spans="1:17" x14ac:dyDescent="0.25">
      <c r="A20" s="3">
        <v>15</v>
      </c>
      <c r="B20" s="38" t="s">
        <v>42</v>
      </c>
      <c r="C20" s="29" t="s">
        <v>43</v>
      </c>
      <c r="D20" s="30">
        <v>2</v>
      </c>
      <c r="E20" s="31"/>
      <c r="F20" s="32">
        <v>2</v>
      </c>
      <c r="G20" s="31"/>
      <c r="H20" s="32"/>
      <c r="I20" s="31">
        <v>6</v>
      </c>
      <c r="J20" s="32">
        <v>1</v>
      </c>
      <c r="K20" s="31"/>
      <c r="L20" s="33"/>
      <c r="M20" s="34">
        <f t="shared" si="2"/>
        <v>11</v>
      </c>
      <c r="N20" s="35">
        <f t="shared" si="3"/>
        <v>-0.33333333333333331</v>
      </c>
      <c r="O20" s="36">
        <v>6</v>
      </c>
      <c r="P20" s="36">
        <v>9</v>
      </c>
      <c r="Q20" s="37">
        <v>43</v>
      </c>
    </row>
    <row r="21" spans="1:17" x14ac:dyDescent="0.25">
      <c r="A21" s="18">
        <v>16</v>
      </c>
      <c r="B21" s="38" t="s">
        <v>42</v>
      </c>
      <c r="C21" s="29" t="s">
        <v>44</v>
      </c>
      <c r="D21" s="30"/>
      <c r="E21" s="31"/>
      <c r="F21" s="32"/>
      <c r="G21" s="31"/>
      <c r="H21" s="32"/>
      <c r="I21" s="31">
        <v>3</v>
      </c>
      <c r="J21" s="32">
        <v>2</v>
      </c>
      <c r="K21" s="31"/>
      <c r="L21" s="33"/>
      <c r="M21" s="34">
        <f t="shared" si="2"/>
        <v>5</v>
      </c>
      <c r="N21" s="35">
        <f t="shared" si="3"/>
        <v>-0.54545454545454541</v>
      </c>
      <c r="O21" s="36">
        <v>5</v>
      </c>
      <c r="P21" s="36">
        <v>11</v>
      </c>
      <c r="Q21" s="37">
        <v>43</v>
      </c>
    </row>
    <row r="22" spans="1:17" x14ac:dyDescent="0.25">
      <c r="A22" s="3">
        <v>17</v>
      </c>
      <c r="B22" s="38" t="s">
        <v>42</v>
      </c>
      <c r="C22" s="29" t="s">
        <v>45</v>
      </c>
      <c r="D22" s="30"/>
      <c r="E22" s="31"/>
      <c r="F22" s="32"/>
      <c r="G22" s="31"/>
      <c r="H22" s="32"/>
      <c r="I22" s="31">
        <v>3</v>
      </c>
      <c r="J22" s="32"/>
      <c r="K22" s="31"/>
      <c r="L22" s="33"/>
      <c r="M22" s="34">
        <f t="shared" si="2"/>
        <v>3</v>
      </c>
      <c r="N22" s="35">
        <f t="shared" si="3"/>
        <v>-0.66666666666666663</v>
      </c>
      <c r="O22" s="36">
        <v>3</v>
      </c>
      <c r="P22" s="36">
        <v>9</v>
      </c>
      <c r="Q22" s="37">
        <v>43</v>
      </c>
    </row>
    <row r="23" spans="1:17" x14ac:dyDescent="0.25">
      <c r="A23" s="18">
        <v>18</v>
      </c>
      <c r="B23" s="38" t="s">
        <v>42</v>
      </c>
      <c r="C23" s="29" t="s">
        <v>35</v>
      </c>
      <c r="D23" s="30">
        <v>1</v>
      </c>
      <c r="E23" s="31">
        <v>1</v>
      </c>
      <c r="F23" s="32">
        <v>7</v>
      </c>
      <c r="G23" s="31"/>
      <c r="H23" s="32">
        <v>3</v>
      </c>
      <c r="I23" s="31">
        <v>4</v>
      </c>
      <c r="J23" s="32"/>
      <c r="K23" s="31">
        <v>2</v>
      </c>
      <c r="L23" s="33">
        <v>4</v>
      </c>
      <c r="M23" s="34">
        <f t="shared" si="2"/>
        <v>22</v>
      </c>
      <c r="N23" s="35" t="e">
        <f t="shared" si="3"/>
        <v>#DIV/0!</v>
      </c>
      <c r="O23" s="36">
        <v>7</v>
      </c>
      <c r="P23" s="36">
        <v>0</v>
      </c>
      <c r="Q23" s="37">
        <v>43</v>
      </c>
    </row>
    <row r="24" spans="1:17" x14ac:dyDescent="0.25">
      <c r="A24" s="3">
        <v>19</v>
      </c>
      <c r="B24" s="38" t="s">
        <v>42</v>
      </c>
      <c r="C24" s="29" t="s">
        <v>46</v>
      </c>
      <c r="D24" s="30">
        <v>1</v>
      </c>
      <c r="E24" s="31"/>
      <c r="F24" s="32">
        <v>6</v>
      </c>
      <c r="G24" s="31"/>
      <c r="H24" s="32">
        <v>2</v>
      </c>
      <c r="I24" s="31"/>
      <c r="J24" s="32"/>
      <c r="K24" s="31"/>
      <c r="L24" s="33">
        <v>2</v>
      </c>
      <c r="M24" s="34">
        <f t="shared" si="2"/>
        <v>11</v>
      </c>
      <c r="N24" s="35" t="e">
        <f t="shared" si="3"/>
        <v>#DIV/0!</v>
      </c>
      <c r="O24" s="36">
        <v>1</v>
      </c>
      <c r="P24" s="36">
        <v>0</v>
      </c>
      <c r="Q24" s="37">
        <v>43</v>
      </c>
    </row>
    <row r="25" spans="1:17" x14ac:dyDescent="0.25">
      <c r="A25" s="18">
        <v>20</v>
      </c>
      <c r="B25" s="38" t="s">
        <v>42</v>
      </c>
      <c r="C25" s="29" t="s">
        <v>90</v>
      </c>
      <c r="D25" s="30"/>
      <c r="E25" s="31"/>
      <c r="F25" s="32"/>
      <c r="G25" s="31"/>
      <c r="H25" s="32"/>
      <c r="I25" s="31"/>
      <c r="J25" s="32"/>
      <c r="K25" s="31"/>
      <c r="L25" s="33"/>
      <c r="M25" s="34">
        <f t="shared" si="2"/>
        <v>0</v>
      </c>
      <c r="N25" s="35" t="e">
        <f t="shared" si="3"/>
        <v>#DIV/0!</v>
      </c>
      <c r="O25" s="36">
        <v>0</v>
      </c>
      <c r="P25" s="36">
        <v>0</v>
      </c>
      <c r="Q25" s="37">
        <v>43</v>
      </c>
    </row>
    <row r="26" spans="1:17" x14ac:dyDescent="0.25">
      <c r="A26" s="3">
        <v>21</v>
      </c>
      <c r="B26" s="38" t="s">
        <v>48</v>
      </c>
      <c r="C26" s="29" t="s">
        <v>49</v>
      </c>
      <c r="D26" s="30">
        <v>1</v>
      </c>
      <c r="E26" s="31"/>
      <c r="F26" s="32"/>
      <c r="G26" s="31"/>
      <c r="H26" s="32">
        <v>2</v>
      </c>
      <c r="I26" s="31">
        <v>3</v>
      </c>
      <c r="J26" s="32"/>
      <c r="K26" s="31"/>
      <c r="L26" s="33">
        <v>1</v>
      </c>
      <c r="M26" s="34">
        <f t="shared" si="2"/>
        <v>7</v>
      </c>
      <c r="N26" s="35">
        <f t="shared" si="3"/>
        <v>0.75</v>
      </c>
      <c r="O26" s="36">
        <v>7</v>
      </c>
      <c r="P26" s="36">
        <v>4</v>
      </c>
      <c r="Q26" s="37">
        <v>43</v>
      </c>
    </row>
    <row r="27" spans="1:17" x14ac:dyDescent="0.25">
      <c r="A27" s="18">
        <v>22</v>
      </c>
      <c r="B27" s="38" t="s">
        <v>50</v>
      </c>
      <c r="C27" s="29" t="s">
        <v>51</v>
      </c>
      <c r="D27" s="30"/>
      <c r="E27" s="31"/>
      <c r="F27" s="32"/>
      <c r="G27" s="31"/>
      <c r="H27" s="32"/>
      <c r="I27" s="31">
        <v>1</v>
      </c>
      <c r="J27" s="32"/>
      <c r="K27" s="31"/>
      <c r="L27" s="33"/>
      <c r="M27" s="34">
        <f t="shared" si="2"/>
        <v>1</v>
      </c>
      <c r="N27" s="35">
        <f t="shared" si="3"/>
        <v>-0.5</v>
      </c>
      <c r="O27" s="36">
        <v>1</v>
      </c>
      <c r="P27" s="36">
        <v>2</v>
      </c>
      <c r="Q27" s="37">
        <v>43</v>
      </c>
    </row>
    <row r="28" spans="1:17" x14ac:dyDescent="0.25">
      <c r="A28" s="3">
        <v>23</v>
      </c>
      <c r="B28" s="38" t="s">
        <v>50</v>
      </c>
      <c r="C28" s="29" t="s">
        <v>52</v>
      </c>
      <c r="D28" s="30">
        <v>1</v>
      </c>
      <c r="E28" s="31"/>
      <c r="F28" s="32">
        <v>2</v>
      </c>
      <c r="G28" s="31"/>
      <c r="H28" s="32"/>
      <c r="I28" s="31">
        <v>3</v>
      </c>
      <c r="J28" s="32"/>
      <c r="K28" s="31"/>
      <c r="L28" s="33">
        <v>2</v>
      </c>
      <c r="M28" s="34">
        <f t="shared" si="2"/>
        <v>8</v>
      </c>
      <c r="N28" s="35" t="e">
        <f t="shared" si="3"/>
        <v>#DIV/0!</v>
      </c>
      <c r="O28" s="36">
        <v>1</v>
      </c>
      <c r="P28" s="36">
        <v>0</v>
      </c>
      <c r="Q28" s="37">
        <v>43</v>
      </c>
    </row>
    <row r="29" spans="1:17" x14ac:dyDescent="0.25">
      <c r="A29" s="18">
        <v>24</v>
      </c>
      <c r="B29" s="38" t="s">
        <v>50</v>
      </c>
      <c r="C29" s="29" t="s">
        <v>53</v>
      </c>
      <c r="D29" s="30">
        <v>2</v>
      </c>
      <c r="E29" s="31"/>
      <c r="F29" s="32"/>
      <c r="G29" s="31"/>
      <c r="H29" s="32">
        <v>2</v>
      </c>
      <c r="I29" s="31"/>
      <c r="J29" s="32"/>
      <c r="K29" s="31"/>
      <c r="L29" s="33"/>
      <c r="M29" s="34">
        <f t="shared" si="2"/>
        <v>4</v>
      </c>
      <c r="N29" s="35">
        <f t="shared" si="3"/>
        <v>-1</v>
      </c>
      <c r="O29" s="36">
        <v>0</v>
      </c>
      <c r="P29" s="36">
        <v>10</v>
      </c>
      <c r="Q29" s="37">
        <v>43</v>
      </c>
    </row>
    <row r="30" spans="1:17" x14ac:dyDescent="0.25">
      <c r="A30" s="3">
        <v>25</v>
      </c>
      <c r="B30" s="38" t="s">
        <v>50</v>
      </c>
      <c r="C30" s="29" t="s">
        <v>54</v>
      </c>
      <c r="D30" s="30"/>
      <c r="E30" s="31"/>
      <c r="F30" s="32">
        <v>1</v>
      </c>
      <c r="G30" s="31"/>
      <c r="H30" s="32"/>
      <c r="I30" s="31"/>
      <c r="J30" s="32"/>
      <c r="K30" s="31">
        <v>2</v>
      </c>
      <c r="L30" s="33">
        <v>1</v>
      </c>
      <c r="M30" s="34">
        <f t="shared" si="2"/>
        <v>4</v>
      </c>
      <c r="N30" s="35">
        <f t="shared" si="3"/>
        <v>-0.4</v>
      </c>
      <c r="O30" s="36">
        <v>3</v>
      </c>
      <c r="P30" s="36">
        <v>5</v>
      </c>
      <c r="Q30" s="37">
        <v>43</v>
      </c>
    </row>
    <row r="31" spans="1:17" x14ac:dyDescent="0.25">
      <c r="A31" s="18">
        <v>26</v>
      </c>
      <c r="B31" s="38" t="s">
        <v>50</v>
      </c>
      <c r="C31" s="29" t="s">
        <v>55</v>
      </c>
      <c r="D31" s="30">
        <v>3</v>
      </c>
      <c r="E31" s="31"/>
      <c r="F31" s="32"/>
      <c r="G31" s="31"/>
      <c r="H31" s="32">
        <v>3</v>
      </c>
      <c r="I31" s="31">
        <v>2</v>
      </c>
      <c r="J31" s="32"/>
      <c r="K31" s="31"/>
      <c r="L31" s="33"/>
      <c r="M31" s="34">
        <f t="shared" si="2"/>
        <v>8</v>
      </c>
      <c r="N31" s="35">
        <f t="shared" si="3"/>
        <v>-0.44444444444444442</v>
      </c>
      <c r="O31" s="36">
        <v>5</v>
      </c>
      <c r="P31" s="36">
        <v>9</v>
      </c>
      <c r="Q31" s="37">
        <v>43</v>
      </c>
    </row>
    <row r="32" spans="1:17" x14ac:dyDescent="0.25">
      <c r="A32" s="3">
        <v>27</v>
      </c>
      <c r="B32" s="38" t="s">
        <v>50</v>
      </c>
      <c r="C32" s="29" t="s">
        <v>56</v>
      </c>
      <c r="D32" s="30"/>
      <c r="E32" s="31"/>
      <c r="F32" s="32">
        <v>5</v>
      </c>
      <c r="G32" s="31"/>
      <c r="H32" s="32"/>
      <c r="I32" s="31">
        <v>2</v>
      </c>
      <c r="J32" s="32"/>
      <c r="K32" s="31"/>
      <c r="L32" s="33"/>
      <c r="M32" s="34">
        <f t="shared" si="2"/>
        <v>7</v>
      </c>
      <c r="N32" s="35" t="e">
        <f t="shared" si="3"/>
        <v>#DIV/0!</v>
      </c>
      <c r="O32" s="36">
        <v>0</v>
      </c>
      <c r="P32" s="36">
        <v>0</v>
      </c>
      <c r="Q32" s="37">
        <v>43</v>
      </c>
    </row>
    <row r="33" spans="1:17" x14ac:dyDescent="0.25">
      <c r="A33" s="18">
        <v>28</v>
      </c>
      <c r="B33" s="38" t="s">
        <v>50</v>
      </c>
      <c r="C33" s="29" t="s">
        <v>57</v>
      </c>
      <c r="D33" s="30">
        <v>3</v>
      </c>
      <c r="E33" s="31"/>
      <c r="F33" s="32">
        <v>8</v>
      </c>
      <c r="G33" s="31">
        <v>1</v>
      </c>
      <c r="H33" s="32">
        <v>5</v>
      </c>
      <c r="I33" s="31">
        <v>3</v>
      </c>
      <c r="J33" s="32"/>
      <c r="K33" s="31">
        <v>5</v>
      </c>
      <c r="L33" s="33">
        <v>3</v>
      </c>
      <c r="M33" s="34">
        <f t="shared" si="2"/>
        <v>28</v>
      </c>
      <c r="N33" s="35">
        <f t="shared" si="3"/>
        <v>-0.2</v>
      </c>
      <c r="O33" s="36">
        <v>8</v>
      </c>
      <c r="P33" s="36">
        <v>10</v>
      </c>
      <c r="Q33" s="37">
        <v>43</v>
      </c>
    </row>
    <row r="34" spans="1:17" x14ac:dyDescent="0.25">
      <c r="A34" s="3">
        <v>29</v>
      </c>
      <c r="B34" s="38" t="s">
        <v>50</v>
      </c>
      <c r="C34" s="29" t="s">
        <v>58</v>
      </c>
      <c r="D34" s="30">
        <v>1</v>
      </c>
      <c r="E34" s="31"/>
      <c r="F34" s="32"/>
      <c r="G34" s="31"/>
      <c r="H34" s="32">
        <v>1</v>
      </c>
      <c r="I34" s="31">
        <v>3</v>
      </c>
      <c r="J34" s="32"/>
      <c r="K34" s="31">
        <v>2</v>
      </c>
      <c r="L34" s="33"/>
      <c r="M34" s="34">
        <f t="shared" si="2"/>
        <v>7</v>
      </c>
      <c r="N34" s="35">
        <f t="shared" si="3"/>
        <v>0</v>
      </c>
      <c r="O34" s="36">
        <v>6</v>
      </c>
      <c r="P34" s="36">
        <v>6</v>
      </c>
      <c r="Q34" s="37">
        <v>43</v>
      </c>
    </row>
    <row r="35" spans="1:17" x14ac:dyDescent="0.25">
      <c r="A35" s="18">
        <v>30</v>
      </c>
      <c r="B35" s="38" t="s">
        <v>50</v>
      </c>
      <c r="C35" s="29" t="s">
        <v>59</v>
      </c>
      <c r="D35" s="30">
        <v>4</v>
      </c>
      <c r="E35" s="31"/>
      <c r="F35" s="32">
        <v>5</v>
      </c>
      <c r="G35" s="31">
        <v>2</v>
      </c>
      <c r="H35" s="32">
        <v>2</v>
      </c>
      <c r="I35" s="31">
        <v>2</v>
      </c>
      <c r="J35" s="32">
        <v>2</v>
      </c>
      <c r="K35" s="31">
        <v>1</v>
      </c>
      <c r="L35" s="33">
        <v>2</v>
      </c>
      <c r="M35" s="34">
        <f t="shared" si="2"/>
        <v>20</v>
      </c>
      <c r="N35" s="35">
        <f t="shared" si="3"/>
        <v>0</v>
      </c>
      <c r="O35" s="36">
        <v>15</v>
      </c>
      <c r="P35" s="36">
        <v>15</v>
      </c>
      <c r="Q35" s="37">
        <v>43</v>
      </c>
    </row>
    <row r="36" spans="1:17" x14ac:dyDescent="0.25">
      <c r="A36" s="3">
        <v>31</v>
      </c>
      <c r="B36" s="38" t="s">
        <v>50</v>
      </c>
      <c r="C36" s="29" t="s">
        <v>60</v>
      </c>
      <c r="D36" s="30">
        <v>2</v>
      </c>
      <c r="E36" s="31"/>
      <c r="F36" s="32"/>
      <c r="G36" s="31"/>
      <c r="H36" s="32">
        <v>1</v>
      </c>
      <c r="I36" s="31">
        <v>4</v>
      </c>
      <c r="J36" s="32"/>
      <c r="K36" s="31"/>
      <c r="L36" s="33">
        <v>2</v>
      </c>
      <c r="M36" s="34">
        <f t="shared" si="2"/>
        <v>9</v>
      </c>
      <c r="N36" s="35">
        <f t="shared" si="3"/>
        <v>-0.30769230769230771</v>
      </c>
      <c r="O36" s="36">
        <v>9</v>
      </c>
      <c r="P36" s="36">
        <v>13</v>
      </c>
      <c r="Q36" s="37">
        <v>43</v>
      </c>
    </row>
    <row r="37" spans="1:17" x14ac:dyDescent="0.25">
      <c r="A37" s="18">
        <v>32</v>
      </c>
      <c r="B37" s="38" t="s">
        <v>50</v>
      </c>
      <c r="C37" s="29" t="s">
        <v>61</v>
      </c>
      <c r="D37" s="30">
        <v>4</v>
      </c>
      <c r="E37" s="31"/>
      <c r="F37" s="32">
        <v>5</v>
      </c>
      <c r="G37" s="31"/>
      <c r="H37" s="32"/>
      <c r="I37" s="31">
        <v>2</v>
      </c>
      <c r="J37" s="32">
        <v>1</v>
      </c>
      <c r="K37" s="31"/>
      <c r="L37" s="33">
        <v>3</v>
      </c>
      <c r="M37" s="34">
        <f t="shared" si="2"/>
        <v>15</v>
      </c>
      <c r="N37" s="35">
        <f t="shared" si="3"/>
        <v>-0.42857142857142855</v>
      </c>
      <c r="O37" s="36">
        <v>4</v>
      </c>
      <c r="P37" s="36">
        <v>7</v>
      </c>
      <c r="Q37" s="37">
        <v>43</v>
      </c>
    </row>
    <row r="38" spans="1:17" x14ac:dyDescent="0.25">
      <c r="A38" s="3">
        <v>33</v>
      </c>
      <c r="B38" s="38" t="s">
        <v>62</v>
      </c>
      <c r="C38" s="29" t="s">
        <v>63</v>
      </c>
      <c r="D38" s="30">
        <v>2</v>
      </c>
      <c r="E38" s="31"/>
      <c r="F38" s="32"/>
      <c r="G38" s="31"/>
      <c r="H38" s="32"/>
      <c r="I38" s="31">
        <v>3</v>
      </c>
      <c r="J38" s="32"/>
      <c r="K38" s="31"/>
      <c r="L38" s="33">
        <v>1</v>
      </c>
      <c r="M38" s="34">
        <f t="shared" si="2"/>
        <v>6</v>
      </c>
      <c r="N38" s="35">
        <f t="shared" si="3"/>
        <v>0</v>
      </c>
      <c r="O38" s="36">
        <v>6</v>
      </c>
      <c r="P38" s="36">
        <v>6</v>
      </c>
      <c r="Q38" s="37">
        <v>43</v>
      </c>
    </row>
    <row r="39" spans="1:17" x14ac:dyDescent="0.25">
      <c r="A39" s="18">
        <v>34</v>
      </c>
      <c r="B39" s="38" t="s">
        <v>62</v>
      </c>
      <c r="C39" s="29" t="s">
        <v>64</v>
      </c>
      <c r="D39" s="30">
        <v>2</v>
      </c>
      <c r="E39" s="31"/>
      <c r="F39" s="32"/>
      <c r="G39" s="31"/>
      <c r="H39" s="32">
        <v>3</v>
      </c>
      <c r="I39" s="31">
        <v>4</v>
      </c>
      <c r="J39" s="32"/>
      <c r="K39" s="31"/>
      <c r="L39" s="33">
        <v>2</v>
      </c>
      <c r="M39" s="34">
        <f t="shared" si="2"/>
        <v>11</v>
      </c>
      <c r="N39" s="35">
        <f t="shared" si="3"/>
        <v>1.5</v>
      </c>
      <c r="O39" s="36">
        <v>10</v>
      </c>
      <c r="P39" s="36">
        <v>4</v>
      </c>
      <c r="Q39" s="37">
        <v>43</v>
      </c>
    </row>
    <row r="40" spans="1:17" x14ac:dyDescent="0.25">
      <c r="A40" s="3">
        <v>35</v>
      </c>
      <c r="B40" s="38" t="s">
        <v>62</v>
      </c>
      <c r="C40" s="29" t="s">
        <v>65</v>
      </c>
      <c r="D40" s="30">
        <v>1</v>
      </c>
      <c r="E40" s="31"/>
      <c r="F40" s="32"/>
      <c r="G40" s="31"/>
      <c r="H40" s="32"/>
      <c r="I40" s="31">
        <v>4</v>
      </c>
      <c r="J40" s="32"/>
      <c r="K40" s="31"/>
      <c r="L40" s="33"/>
      <c r="M40" s="34">
        <f t="shared" si="2"/>
        <v>5</v>
      </c>
      <c r="N40" s="35">
        <f t="shared" si="3"/>
        <v>0</v>
      </c>
      <c r="O40" s="36">
        <v>5</v>
      </c>
      <c r="P40" s="36">
        <v>5</v>
      </c>
      <c r="Q40" s="37">
        <v>43</v>
      </c>
    </row>
    <row r="41" spans="1:17" x14ac:dyDescent="0.25">
      <c r="A41" s="18">
        <v>36</v>
      </c>
      <c r="B41" s="38" t="s">
        <v>62</v>
      </c>
      <c r="C41" s="29" t="s">
        <v>91</v>
      </c>
      <c r="D41" s="30">
        <v>2</v>
      </c>
      <c r="E41" s="31"/>
      <c r="F41" s="32">
        <v>5</v>
      </c>
      <c r="G41" s="31">
        <v>1</v>
      </c>
      <c r="H41" s="32">
        <v>3</v>
      </c>
      <c r="I41" s="31">
        <v>8</v>
      </c>
      <c r="J41" s="32"/>
      <c r="K41" s="31">
        <v>2</v>
      </c>
      <c r="L41" s="33">
        <v>2</v>
      </c>
      <c r="M41" s="34">
        <f t="shared" si="2"/>
        <v>23</v>
      </c>
      <c r="N41" s="35"/>
      <c r="O41" s="36">
        <v>22</v>
      </c>
      <c r="P41" s="36"/>
      <c r="Q41" s="37">
        <v>43</v>
      </c>
    </row>
    <row r="42" spans="1:17" x14ac:dyDescent="0.25">
      <c r="A42" s="3">
        <v>37</v>
      </c>
      <c r="B42" s="38" t="s">
        <v>62</v>
      </c>
      <c r="C42" s="29" t="s">
        <v>66</v>
      </c>
      <c r="D42" s="30">
        <v>1</v>
      </c>
      <c r="E42" s="31"/>
      <c r="F42" s="32">
        <v>4</v>
      </c>
      <c r="G42" s="31"/>
      <c r="H42" s="32">
        <v>2</v>
      </c>
      <c r="I42" s="31">
        <v>1</v>
      </c>
      <c r="J42" s="32"/>
      <c r="K42" s="31">
        <v>1</v>
      </c>
      <c r="L42" s="33">
        <v>2</v>
      </c>
      <c r="M42" s="34">
        <f t="shared" si="2"/>
        <v>11</v>
      </c>
      <c r="N42" s="35">
        <f t="shared" ref="N42:N48" si="4">SUM(O42-P42)/ABS(P42)</f>
        <v>-8.3333333333333329E-2</v>
      </c>
      <c r="O42" s="36">
        <v>11</v>
      </c>
      <c r="P42" s="36">
        <v>12</v>
      </c>
      <c r="Q42" s="37">
        <v>43</v>
      </c>
    </row>
    <row r="43" spans="1:17" x14ac:dyDescent="0.25">
      <c r="A43" s="18">
        <v>38</v>
      </c>
      <c r="B43" s="38" t="s">
        <v>62</v>
      </c>
      <c r="C43" s="29" t="s">
        <v>67</v>
      </c>
      <c r="D43" s="40"/>
      <c r="E43" s="41">
        <v>1</v>
      </c>
      <c r="F43" s="42"/>
      <c r="G43" s="41"/>
      <c r="H43" s="42"/>
      <c r="I43" s="41">
        <v>4</v>
      </c>
      <c r="J43" s="42"/>
      <c r="K43" s="41"/>
      <c r="L43" s="43"/>
      <c r="M43" s="34">
        <f t="shared" si="2"/>
        <v>5</v>
      </c>
      <c r="N43" s="35">
        <f t="shared" si="4"/>
        <v>0.33333333333333331</v>
      </c>
      <c r="O43" s="36">
        <v>4</v>
      </c>
      <c r="P43" s="36">
        <v>3</v>
      </c>
      <c r="Q43" s="37">
        <v>43</v>
      </c>
    </row>
    <row r="44" spans="1:17" x14ac:dyDescent="0.25">
      <c r="A44" s="3">
        <v>39</v>
      </c>
      <c r="B44" s="38" t="s">
        <v>62</v>
      </c>
      <c r="C44" s="29" t="s">
        <v>68</v>
      </c>
      <c r="D44" s="40">
        <v>2</v>
      </c>
      <c r="E44" s="41"/>
      <c r="F44" s="42">
        <v>5</v>
      </c>
      <c r="G44" s="41">
        <v>1</v>
      </c>
      <c r="H44" s="42">
        <v>2</v>
      </c>
      <c r="I44" s="41">
        <v>1</v>
      </c>
      <c r="J44" s="42"/>
      <c r="K44" s="41"/>
      <c r="L44" s="43">
        <v>1</v>
      </c>
      <c r="M44" s="34">
        <f t="shared" si="2"/>
        <v>12</v>
      </c>
      <c r="N44" s="35">
        <f t="shared" si="4"/>
        <v>0</v>
      </c>
      <c r="O44" s="36">
        <v>11</v>
      </c>
      <c r="P44" s="36">
        <v>11</v>
      </c>
      <c r="Q44" s="37">
        <v>43</v>
      </c>
    </row>
    <row r="45" spans="1:17" x14ac:dyDescent="0.25">
      <c r="A45" s="18">
        <v>40</v>
      </c>
      <c r="B45" s="38" t="s">
        <v>62</v>
      </c>
      <c r="C45" s="29" t="s">
        <v>69</v>
      </c>
      <c r="D45" s="40"/>
      <c r="E45" s="41"/>
      <c r="F45" s="42"/>
      <c r="G45" s="41"/>
      <c r="H45" s="42"/>
      <c r="I45" s="41">
        <v>1</v>
      </c>
      <c r="J45" s="42"/>
      <c r="K45" s="41"/>
      <c r="L45" s="43"/>
      <c r="M45" s="34">
        <f t="shared" si="2"/>
        <v>1</v>
      </c>
      <c r="N45" s="35" t="e">
        <f t="shared" si="4"/>
        <v>#DIV/0!</v>
      </c>
      <c r="O45" s="36">
        <v>1</v>
      </c>
      <c r="P45" s="36">
        <v>0</v>
      </c>
      <c r="Q45" s="37">
        <v>43</v>
      </c>
    </row>
    <row r="46" spans="1:17" x14ac:dyDescent="0.25">
      <c r="A46" s="3">
        <v>41</v>
      </c>
      <c r="B46" s="38" t="s">
        <v>62</v>
      </c>
      <c r="C46" s="29" t="s">
        <v>70</v>
      </c>
      <c r="D46" s="40">
        <v>1</v>
      </c>
      <c r="E46" s="41"/>
      <c r="F46" s="42">
        <v>4</v>
      </c>
      <c r="G46" s="41"/>
      <c r="H46" s="42">
        <v>2</v>
      </c>
      <c r="I46" s="41"/>
      <c r="J46" s="42"/>
      <c r="K46" s="41">
        <v>2</v>
      </c>
      <c r="L46" s="43"/>
      <c r="M46" s="34">
        <f t="shared" si="2"/>
        <v>9</v>
      </c>
      <c r="N46" s="35">
        <f t="shared" si="4"/>
        <v>0.4</v>
      </c>
      <c r="O46" s="36">
        <v>7</v>
      </c>
      <c r="P46" s="36">
        <v>5</v>
      </c>
      <c r="Q46" s="37">
        <v>43</v>
      </c>
    </row>
    <row r="47" spans="1:17" x14ac:dyDescent="0.25">
      <c r="A47" s="18">
        <v>42</v>
      </c>
      <c r="B47" s="38" t="s">
        <v>62</v>
      </c>
      <c r="C47" s="29" t="s">
        <v>72</v>
      </c>
      <c r="D47" s="40">
        <v>2</v>
      </c>
      <c r="E47" s="41"/>
      <c r="F47" s="42">
        <v>5</v>
      </c>
      <c r="G47" s="41"/>
      <c r="H47" s="42">
        <v>3</v>
      </c>
      <c r="I47" s="41">
        <v>5</v>
      </c>
      <c r="J47" s="42"/>
      <c r="K47" s="41"/>
      <c r="L47" s="43">
        <v>4</v>
      </c>
      <c r="M47" s="34">
        <f t="shared" si="2"/>
        <v>19</v>
      </c>
      <c r="N47" s="35">
        <f t="shared" si="4"/>
        <v>7.1428571428571425E-2</v>
      </c>
      <c r="O47" s="36">
        <v>15</v>
      </c>
      <c r="P47" s="36">
        <v>14</v>
      </c>
      <c r="Q47" s="37">
        <v>43</v>
      </c>
    </row>
    <row r="48" spans="1:17" ht="15.75" thickBot="1" x14ac:dyDescent="0.3">
      <c r="A48" s="3"/>
      <c r="B48" s="38"/>
      <c r="C48" s="29" t="s">
        <v>73</v>
      </c>
      <c r="D48" s="44">
        <f t="shared" ref="D48:L48" si="5">SUM(D6:D47)</f>
        <v>56</v>
      </c>
      <c r="E48" s="45">
        <f t="shared" si="5"/>
        <v>4</v>
      </c>
      <c r="F48" s="11">
        <f t="shared" si="5"/>
        <v>110</v>
      </c>
      <c r="G48" s="12">
        <f t="shared" si="5"/>
        <v>8</v>
      </c>
      <c r="H48" s="11">
        <f t="shared" si="5"/>
        <v>54</v>
      </c>
      <c r="I48" s="12">
        <f t="shared" si="5"/>
        <v>108</v>
      </c>
      <c r="J48" s="11">
        <f t="shared" si="5"/>
        <v>16</v>
      </c>
      <c r="K48" s="12">
        <f t="shared" si="5"/>
        <v>37</v>
      </c>
      <c r="L48" s="46">
        <f t="shared" si="5"/>
        <v>47</v>
      </c>
      <c r="M48" s="47">
        <f t="shared" ref="M48" si="6">SUM(D48:L48)</f>
        <v>440</v>
      </c>
      <c r="N48" s="48">
        <f t="shared" si="4"/>
        <v>0.22500000000000001</v>
      </c>
      <c r="O48" s="49">
        <f>SUM(O6:O47)</f>
        <v>294</v>
      </c>
      <c r="P48" s="49">
        <f>SUM(P6:P47)</f>
        <v>240</v>
      </c>
      <c r="Q48" s="50">
        <f>SUM(Q6:Q47)</f>
        <v>1806</v>
      </c>
    </row>
    <row r="49" spans="1:17" ht="15.75" thickTop="1" x14ac:dyDescent="0.25">
      <c r="A49" s="3"/>
      <c r="B49" s="38"/>
      <c r="C49" s="51" t="s">
        <v>74</v>
      </c>
      <c r="D49" s="52">
        <f>SUM((D50-D51)/ABS(D51))</f>
        <v>3.3333333333333333E-2</v>
      </c>
      <c r="E49" s="53">
        <f>SUM((E50-E51)/ABS(E51))</f>
        <v>-0.625</v>
      </c>
      <c r="F49" s="53">
        <f t="shared" ref="F49:M49" si="7">SUM((F50-F51)/ABS(F51))</f>
        <v>0.47619047619047616</v>
      </c>
      <c r="G49" s="53">
        <f t="shared" si="7"/>
        <v>-0.125</v>
      </c>
      <c r="H49" s="53">
        <f t="shared" si="7"/>
        <v>0.72222222222222221</v>
      </c>
      <c r="I49" s="53">
        <f t="shared" si="7"/>
        <v>5.4945054945054944E-2</v>
      </c>
      <c r="J49" s="53">
        <f t="shared" si="7"/>
        <v>-7.6923076923076927E-2</v>
      </c>
      <c r="K49" s="53">
        <f t="shared" si="7"/>
        <v>1.5555555555555556</v>
      </c>
      <c r="L49" s="53">
        <f t="shared" si="7"/>
        <v>0.38095238095238093</v>
      </c>
      <c r="M49" s="54">
        <f t="shared" si="7"/>
        <v>0.22500000000000001</v>
      </c>
      <c r="N49" s="55"/>
      <c r="O49" s="56"/>
      <c r="P49" s="57"/>
      <c r="Q49" s="58"/>
    </row>
    <row r="50" spans="1:17" x14ac:dyDescent="0.25">
      <c r="A50" s="3"/>
      <c r="B50" s="38"/>
      <c r="C50" s="51" t="s">
        <v>81</v>
      </c>
      <c r="D50" s="59">
        <v>31</v>
      </c>
      <c r="E50" s="60">
        <v>3</v>
      </c>
      <c r="F50" s="60">
        <v>62</v>
      </c>
      <c r="G50" s="60">
        <v>7</v>
      </c>
      <c r="H50" s="60">
        <v>31</v>
      </c>
      <c r="I50" s="60">
        <v>96</v>
      </c>
      <c r="J50" s="60">
        <v>12</v>
      </c>
      <c r="K50" s="60">
        <v>23</v>
      </c>
      <c r="L50" s="60">
        <v>29</v>
      </c>
      <c r="M50" s="61">
        <f>SUM(D50:L50)</f>
        <v>294</v>
      </c>
      <c r="N50" s="62"/>
      <c r="O50" s="63"/>
      <c r="P50" s="64"/>
      <c r="Q50" s="20"/>
    </row>
    <row r="51" spans="1:17" ht="15.75" thickBot="1" x14ac:dyDescent="0.3">
      <c r="A51" s="3"/>
      <c r="B51" s="38"/>
      <c r="C51" s="51" t="s">
        <v>75</v>
      </c>
      <c r="D51" s="65">
        <v>30</v>
      </c>
      <c r="E51" s="16">
        <v>8</v>
      </c>
      <c r="F51" s="16">
        <v>42</v>
      </c>
      <c r="G51" s="16">
        <v>8</v>
      </c>
      <c r="H51" s="16">
        <v>18</v>
      </c>
      <c r="I51" s="16">
        <v>91</v>
      </c>
      <c r="J51" s="16">
        <v>13</v>
      </c>
      <c r="K51" s="16">
        <v>9</v>
      </c>
      <c r="L51" s="16">
        <v>21</v>
      </c>
      <c r="M51" s="66">
        <f>SUM(D51:L51)</f>
        <v>240</v>
      </c>
      <c r="N51" s="67"/>
      <c r="O51" s="68"/>
      <c r="P51" s="9"/>
      <c r="Q51" s="69"/>
    </row>
    <row r="52" spans="1:17" s="83" customFormat="1" ht="16.5" thickTop="1" thickBot="1" x14ac:dyDescent="0.3">
      <c r="A52" s="70"/>
      <c r="B52" s="71"/>
      <c r="C52" s="72" t="s">
        <v>76</v>
      </c>
      <c r="D52" s="73">
        <v>210</v>
      </c>
      <c r="E52" s="74">
        <v>42</v>
      </c>
      <c r="F52" s="75">
        <v>210</v>
      </c>
      <c r="G52" s="76">
        <v>84</v>
      </c>
      <c r="H52" s="75">
        <v>210</v>
      </c>
      <c r="I52" s="76">
        <v>588</v>
      </c>
      <c r="J52" s="75">
        <v>84</v>
      </c>
      <c r="K52" s="76">
        <v>126</v>
      </c>
      <c r="L52" s="77">
        <v>252</v>
      </c>
      <c r="M52" s="78">
        <f t="shared" ref="M52:M65" si="8">SUM(D52:L52)</f>
        <v>1806</v>
      </c>
      <c r="N52" s="79"/>
      <c r="O52" s="80"/>
      <c r="P52" s="81"/>
      <c r="Q52" s="82"/>
    </row>
    <row r="53" spans="1:17" ht="15.75" thickTop="1" x14ac:dyDescent="0.25">
      <c r="A53" s="3"/>
      <c r="B53" s="38"/>
      <c r="C53" s="29" t="s">
        <v>105</v>
      </c>
      <c r="D53" s="84">
        <v>50</v>
      </c>
      <c r="E53" s="85">
        <v>4</v>
      </c>
      <c r="F53" s="86">
        <v>108</v>
      </c>
      <c r="G53" s="87">
        <v>8</v>
      </c>
      <c r="H53" s="86">
        <v>55</v>
      </c>
      <c r="I53" s="87">
        <v>97</v>
      </c>
      <c r="J53" s="86">
        <v>17</v>
      </c>
      <c r="K53" s="87">
        <v>37</v>
      </c>
      <c r="L53" s="88">
        <v>40</v>
      </c>
      <c r="M53" s="64">
        <f t="shared" ref="M53" si="9">SUM(D53:L53)</f>
        <v>416</v>
      </c>
      <c r="N53" s="89"/>
      <c r="O53" s="89"/>
      <c r="P53" s="6"/>
      <c r="Q53" s="29"/>
    </row>
    <row r="54" spans="1:17" x14ac:dyDescent="0.25">
      <c r="A54" s="3"/>
      <c r="B54" s="38"/>
      <c r="C54" s="29" t="s">
        <v>103</v>
      </c>
      <c r="D54" s="84">
        <v>43</v>
      </c>
      <c r="E54" s="85">
        <v>4</v>
      </c>
      <c r="F54" s="86">
        <v>108</v>
      </c>
      <c r="G54" s="87">
        <v>6</v>
      </c>
      <c r="H54" s="86">
        <v>48</v>
      </c>
      <c r="I54" s="87">
        <v>80</v>
      </c>
      <c r="J54" s="86">
        <v>17</v>
      </c>
      <c r="K54" s="87">
        <v>31</v>
      </c>
      <c r="L54" s="88">
        <v>32</v>
      </c>
      <c r="M54" s="64">
        <f t="shared" si="8"/>
        <v>369</v>
      </c>
      <c r="N54" s="89"/>
      <c r="O54" s="89"/>
      <c r="P54" s="6"/>
      <c r="Q54" s="29"/>
    </row>
    <row r="55" spans="1:17" x14ac:dyDescent="0.25">
      <c r="A55" s="3"/>
      <c r="B55" s="38"/>
      <c r="C55" s="29" t="s">
        <v>101</v>
      </c>
      <c r="D55" s="84">
        <v>34</v>
      </c>
      <c r="E55" s="85">
        <v>4</v>
      </c>
      <c r="F55" s="86">
        <v>109</v>
      </c>
      <c r="G55" s="87">
        <v>8</v>
      </c>
      <c r="H55" s="86">
        <v>48</v>
      </c>
      <c r="I55" s="87">
        <v>69</v>
      </c>
      <c r="J55" s="86">
        <v>17</v>
      </c>
      <c r="K55" s="87">
        <v>28</v>
      </c>
      <c r="L55" s="88">
        <v>25</v>
      </c>
      <c r="M55" s="64">
        <f t="shared" si="8"/>
        <v>342</v>
      </c>
      <c r="N55" s="89"/>
      <c r="O55" s="89"/>
      <c r="P55" s="6"/>
      <c r="Q55" s="29"/>
    </row>
    <row r="56" spans="1:17" x14ac:dyDescent="0.25">
      <c r="A56" s="3"/>
      <c r="B56" s="38"/>
      <c r="C56" s="29" t="s">
        <v>99</v>
      </c>
      <c r="D56" s="84">
        <v>31</v>
      </c>
      <c r="E56" s="85">
        <v>4</v>
      </c>
      <c r="F56" s="86">
        <v>108</v>
      </c>
      <c r="G56" s="87">
        <v>4</v>
      </c>
      <c r="H56" s="86">
        <v>48</v>
      </c>
      <c r="I56" s="87">
        <v>63</v>
      </c>
      <c r="J56" s="86">
        <v>15</v>
      </c>
      <c r="K56" s="87">
        <v>27</v>
      </c>
      <c r="L56" s="88">
        <v>23</v>
      </c>
      <c r="M56" s="64">
        <f t="shared" si="8"/>
        <v>323</v>
      </c>
      <c r="N56" s="89"/>
      <c r="O56" s="89"/>
      <c r="P56" s="6"/>
      <c r="Q56" s="29"/>
    </row>
    <row r="57" spans="1:17" x14ac:dyDescent="0.25">
      <c r="A57" s="3"/>
      <c r="B57" s="38"/>
      <c r="C57" s="29" t="s">
        <v>94</v>
      </c>
      <c r="D57" s="84">
        <v>28</v>
      </c>
      <c r="E57" s="85">
        <v>4</v>
      </c>
      <c r="F57" s="86">
        <v>91</v>
      </c>
      <c r="G57" s="87">
        <v>3</v>
      </c>
      <c r="H57" s="86">
        <v>51</v>
      </c>
      <c r="I57" s="87">
        <v>55</v>
      </c>
      <c r="J57" s="86">
        <v>14</v>
      </c>
      <c r="K57" s="87">
        <v>27</v>
      </c>
      <c r="L57" s="88">
        <v>22</v>
      </c>
      <c r="M57" s="64">
        <f t="shared" si="8"/>
        <v>295</v>
      </c>
      <c r="N57" s="89"/>
      <c r="O57" s="89"/>
      <c r="P57" s="6"/>
      <c r="Q57" s="29"/>
    </row>
    <row r="58" spans="1:17" x14ac:dyDescent="0.25">
      <c r="A58" s="3"/>
      <c r="B58" s="38"/>
      <c r="C58" s="29" t="s">
        <v>93</v>
      </c>
      <c r="D58" s="84">
        <v>26</v>
      </c>
      <c r="E58" s="85">
        <v>4</v>
      </c>
      <c r="F58" s="86">
        <v>89</v>
      </c>
      <c r="G58" s="87">
        <v>4</v>
      </c>
      <c r="H58" s="86">
        <v>51</v>
      </c>
      <c r="I58" s="87">
        <v>51</v>
      </c>
      <c r="J58" s="86">
        <v>12</v>
      </c>
      <c r="K58" s="87">
        <v>26</v>
      </c>
      <c r="L58" s="88">
        <v>20</v>
      </c>
      <c r="M58" s="64">
        <f t="shared" si="8"/>
        <v>283</v>
      </c>
      <c r="N58" s="89"/>
      <c r="O58" s="89"/>
      <c r="P58" s="6"/>
      <c r="Q58" s="29"/>
    </row>
    <row r="59" spans="1:17" x14ac:dyDescent="0.25">
      <c r="A59" s="3"/>
      <c r="B59" s="38"/>
      <c r="C59" s="29" t="s">
        <v>97</v>
      </c>
      <c r="D59" s="84">
        <v>25</v>
      </c>
      <c r="E59" s="85">
        <v>3</v>
      </c>
      <c r="F59" s="86">
        <v>78</v>
      </c>
      <c r="G59" s="87">
        <v>3</v>
      </c>
      <c r="H59" s="86">
        <v>44</v>
      </c>
      <c r="I59" s="87">
        <v>41</v>
      </c>
      <c r="J59" s="86">
        <v>12</v>
      </c>
      <c r="K59" s="87">
        <v>22</v>
      </c>
      <c r="L59" s="88">
        <v>16</v>
      </c>
      <c r="M59" s="64">
        <f t="shared" si="8"/>
        <v>244</v>
      </c>
      <c r="N59" s="89"/>
      <c r="O59" s="89"/>
      <c r="P59" s="6"/>
      <c r="Q59" s="29"/>
    </row>
    <row r="60" spans="1:17" x14ac:dyDescent="0.25">
      <c r="A60" s="3"/>
      <c r="B60" s="38"/>
      <c r="C60" s="29" t="s">
        <v>88</v>
      </c>
      <c r="D60" s="84">
        <v>21</v>
      </c>
      <c r="E60" s="85">
        <v>3</v>
      </c>
      <c r="F60" s="86">
        <v>66</v>
      </c>
      <c r="G60" s="87">
        <v>3</v>
      </c>
      <c r="H60" s="86">
        <v>43</v>
      </c>
      <c r="I60" s="87">
        <v>31</v>
      </c>
      <c r="J60" s="86">
        <v>11</v>
      </c>
      <c r="K60" s="87">
        <v>22</v>
      </c>
      <c r="L60" s="88">
        <v>16</v>
      </c>
      <c r="M60" s="64">
        <f t="shared" si="8"/>
        <v>216</v>
      </c>
      <c r="N60" s="89"/>
      <c r="O60" s="89"/>
      <c r="P60" s="6"/>
      <c r="Q60" s="29"/>
    </row>
    <row r="61" spans="1:17" x14ac:dyDescent="0.25">
      <c r="A61" s="3"/>
      <c r="B61" s="38"/>
      <c r="C61" s="29" t="s">
        <v>86</v>
      </c>
      <c r="D61" s="84">
        <v>16</v>
      </c>
      <c r="E61" s="85">
        <v>3</v>
      </c>
      <c r="F61" s="86">
        <v>49</v>
      </c>
      <c r="G61" s="87">
        <v>3</v>
      </c>
      <c r="H61" s="86">
        <v>25</v>
      </c>
      <c r="I61" s="87">
        <v>22</v>
      </c>
      <c r="J61" s="86">
        <v>11</v>
      </c>
      <c r="K61" s="87">
        <v>20</v>
      </c>
      <c r="L61" s="88">
        <v>12</v>
      </c>
      <c r="M61" s="64">
        <f t="shared" si="8"/>
        <v>161</v>
      </c>
      <c r="N61" s="89"/>
      <c r="O61" s="89"/>
      <c r="P61" s="6"/>
      <c r="Q61" s="29"/>
    </row>
    <row r="62" spans="1:17" x14ac:dyDescent="0.25">
      <c r="A62" s="3"/>
      <c r="B62" s="38"/>
      <c r="C62" s="29" t="s">
        <v>84</v>
      </c>
      <c r="D62" s="84">
        <v>11</v>
      </c>
      <c r="E62" s="85">
        <v>3</v>
      </c>
      <c r="F62" s="86">
        <v>37</v>
      </c>
      <c r="G62" s="87">
        <v>3</v>
      </c>
      <c r="H62" s="86">
        <v>14</v>
      </c>
      <c r="I62" s="87">
        <v>10</v>
      </c>
      <c r="J62" s="86">
        <v>9</v>
      </c>
      <c r="K62" s="87">
        <v>10</v>
      </c>
      <c r="L62" s="88">
        <v>6</v>
      </c>
      <c r="M62" s="64">
        <f t="shared" si="8"/>
        <v>103</v>
      </c>
      <c r="N62" s="89"/>
      <c r="O62" s="89"/>
      <c r="P62" s="6"/>
      <c r="Q62" s="29"/>
    </row>
    <row r="63" spans="1:17" x14ac:dyDescent="0.25">
      <c r="A63" s="3"/>
      <c r="B63" s="38"/>
      <c r="C63" s="29"/>
      <c r="D63" s="84"/>
      <c r="E63" s="85"/>
      <c r="F63" s="86"/>
      <c r="G63" s="87"/>
      <c r="H63" s="86"/>
      <c r="I63" s="87"/>
      <c r="J63" s="86"/>
      <c r="K63" s="87"/>
      <c r="L63" s="88"/>
      <c r="M63" s="64"/>
      <c r="N63" s="89"/>
      <c r="O63" s="89"/>
      <c r="P63" s="6"/>
      <c r="Q63" s="29"/>
    </row>
    <row r="64" spans="1:17" hidden="1" x14ac:dyDescent="0.25">
      <c r="A64" s="3"/>
      <c r="B64" s="38"/>
      <c r="C64" s="29" t="s">
        <v>77</v>
      </c>
      <c r="D64" s="84">
        <v>121</v>
      </c>
      <c r="E64" s="85">
        <v>19</v>
      </c>
      <c r="F64" s="86">
        <v>197</v>
      </c>
      <c r="G64" s="87">
        <v>53</v>
      </c>
      <c r="H64" s="86">
        <v>126</v>
      </c>
      <c r="I64" s="87">
        <v>326</v>
      </c>
      <c r="J64" s="86">
        <v>42</v>
      </c>
      <c r="K64" s="87">
        <v>62</v>
      </c>
      <c r="L64" s="88">
        <v>132</v>
      </c>
      <c r="M64" s="64">
        <f t="shared" si="8"/>
        <v>1078</v>
      </c>
      <c r="N64" s="89"/>
      <c r="O64" s="89"/>
      <c r="P64" s="6"/>
      <c r="Q64" s="29"/>
    </row>
    <row r="65" spans="1:17" hidden="1" x14ac:dyDescent="0.25">
      <c r="A65" s="3"/>
      <c r="B65" s="38"/>
      <c r="C65" s="29" t="s">
        <v>78</v>
      </c>
      <c r="D65" s="84">
        <v>121</v>
      </c>
      <c r="E65" s="85">
        <v>19</v>
      </c>
      <c r="F65" s="86">
        <v>197</v>
      </c>
      <c r="G65" s="87">
        <v>54</v>
      </c>
      <c r="H65" s="86">
        <v>128</v>
      </c>
      <c r="I65" s="87">
        <v>321</v>
      </c>
      <c r="J65" s="86">
        <v>43</v>
      </c>
      <c r="K65" s="87">
        <v>65</v>
      </c>
      <c r="L65" s="88">
        <v>130</v>
      </c>
      <c r="M65" s="64">
        <f t="shared" si="8"/>
        <v>1078</v>
      </c>
      <c r="N65" s="89"/>
      <c r="O65" s="89"/>
      <c r="P65" s="6"/>
      <c r="Q65" s="29"/>
    </row>
    <row r="66" spans="1:17" x14ac:dyDescent="0.25">
      <c r="B66" s="90" t="s">
        <v>79</v>
      </c>
    </row>
    <row r="68" spans="1:17" x14ac:dyDescent="0.25">
      <c r="G68" t="s">
        <v>80</v>
      </c>
    </row>
  </sheetData>
  <mergeCells count="1">
    <mergeCell ref="B2:C2"/>
  </mergeCells>
  <pageMargins left="0.25" right="0.25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8"/>
  <sheetViews>
    <sheetView workbookViewId="0">
      <pane xSplit="3" ySplit="9" topLeftCell="D40" activePane="bottomRight" state="frozen"/>
      <selection pane="topRight" activeCell="D1" sqref="D1"/>
      <selection pane="bottomLeft" activeCell="A8" sqref="A8"/>
      <selection pane="bottomRight" activeCell="E5" sqref="E5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6" width="12.7109375" customWidth="1"/>
    <col min="17" max="17" width="12.7109375" style="107" customWidth="1"/>
    <col min="18" max="18" width="12.7109375" customWidth="1"/>
  </cols>
  <sheetData>
    <row r="1" spans="1:18" x14ac:dyDescent="0.25">
      <c r="A1" s="94"/>
      <c r="B1" s="1" t="s">
        <v>0</v>
      </c>
    </row>
    <row r="2" spans="1:18" ht="31.5" customHeight="1" x14ac:dyDescent="0.25">
      <c r="B2" s="149" t="s">
        <v>127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14"/>
    </row>
    <row r="3" spans="1:18" x14ac:dyDescent="0.25">
      <c r="B3" s="135" t="s">
        <v>128</v>
      </c>
      <c r="C3" s="122">
        <v>42173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14"/>
    </row>
    <row r="4" spans="1:18" hidden="1" x14ac:dyDescent="0.25">
      <c r="B4" s="135"/>
      <c r="C4" s="95">
        <f>C3-DATE(YEAR(C3),1,0)</f>
        <v>169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14"/>
    </row>
    <row r="5" spans="1:18" x14ac:dyDescent="0.25">
      <c r="B5" s="135"/>
      <c r="C5" s="9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14"/>
    </row>
    <row r="6" spans="1:18" x14ac:dyDescent="0.25">
      <c r="B6" s="135"/>
      <c r="C6" s="13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114"/>
    </row>
    <row r="7" spans="1:18" x14ac:dyDescent="0.25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14"/>
    </row>
    <row r="8" spans="1:18" x14ac:dyDescent="0.25">
      <c r="A8" s="3"/>
      <c r="B8" s="3"/>
      <c r="C8" s="3" t="s">
        <v>1</v>
      </c>
      <c r="D8" s="4" t="s">
        <v>2</v>
      </c>
      <c r="E8" s="5" t="s">
        <v>3</v>
      </c>
      <c r="F8" s="4" t="s">
        <v>2</v>
      </c>
      <c r="G8" s="5" t="s">
        <v>4</v>
      </c>
      <c r="H8" s="4" t="s">
        <v>2</v>
      </c>
      <c r="I8" s="5" t="s">
        <v>5</v>
      </c>
      <c r="J8" s="4" t="s">
        <v>4</v>
      </c>
      <c r="K8" s="5" t="s">
        <v>6</v>
      </c>
      <c r="L8" s="4" t="s">
        <v>7</v>
      </c>
      <c r="M8" s="6" t="s">
        <v>8</v>
      </c>
      <c r="N8" s="7"/>
      <c r="O8" s="8">
        <v>2015</v>
      </c>
      <c r="P8" s="8">
        <v>2014</v>
      </c>
      <c r="Q8" s="115"/>
      <c r="R8" s="9" t="s">
        <v>9</v>
      </c>
    </row>
    <row r="9" spans="1:18" ht="30.75" customHeight="1" thickBot="1" x14ac:dyDescent="0.3">
      <c r="A9" s="10"/>
      <c r="B9" s="10" t="s">
        <v>10</v>
      </c>
      <c r="C9" s="10" t="s">
        <v>11</v>
      </c>
      <c r="D9" s="11" t="s">
        <v>12</v>
      </c>
      <c r="E9" s="12" t="s">
        <v>13</v>
      </c>
      <c r="F9" s="11" t="s">
        <v>14</v>
      </c>
      <c r="G9" s="13" t="s">
        <v>15</v>
      </c>
      <c r="H9" s="11" t="s">
        <v>16</v>
      </c>
      <c r="I9" s="12" t="s">
        <v>17</v>
      </c>
      <c r="J9" s="11" t="s">
        <v>18</v>
      </c>
      <c r="K9" s="12" t="s">
        <v>19</v>
      </c>
      <c r="L9" s="11" t="s">
        <v>20</v>
      </c>
      <c r="M9" s="14" t="s">
        <v>21</v>
      </c>
      <c r="N9" s="15" t="s">
        <v>22</v>
      </c>
      <c r="O9" s="16" t="s">
        <v>23</v>
      </c>
      <c r="P9" s="16" t="s">
        <v>23</v>
      </c>
      <c r="Q9" s="116" t="s">
        <v>126</v>
      </c>
      <c r="R9" s="17" t="s">
        <v>24</v>
      </c>
    </row>
    <row r="10" spans="1:18" ht="15.75" thickTop="1" x14ac:dyDescent="0.25">
      <c r="A10" s="18">
        <v>1</v>
      </c>
      <c r="B10" s="19" t="s">
        <v>25</v>
      </c>
      <c r="C10" s="29" t="s">
        <v>137</v>
      </c>
      <c r="D10" s="30">
        <v>1</v>
      </c>
      <c r="E10" s="31"/>
      <c r="F10" s="32">
        <v>5</v>
      </c>
      <c r="G10" s="31">
        <v>1</v>
      </c>
      <c r="H10" s="32"/>
      <c r="I10" s="31">
        <v>1</v>
      </c>
      <c r="J10" s="32"/>
      <c r="K10" s="31"/>
      <c r="L10" s="33"/>
      <c r="M10" s="34"/>
      <c r="N10" s="133"/>
      <c r="O10" s="36">
        <v>3</v>
      </c>
      <c r="P10" s="36"/>
      <c r="Q10" s="117"/>
      <c r="R10" s="37">
        <v>43</v>
      </c>
    </row>
    <row r="11" spans="1:18" x14ac:dyDescent="0.25">
      <c r="A11" s="3">
        <v>2</v>
      </c>
      <c r="B11" s="19" t="s">
        <v>25</v>
      </c>
      <c r="C11" s="29" t="s">
        <v>27</v>
      </c>
      <c r="D11" s="30">
        <v>3</v>
      </c>
      <c r="E11" s="31"/>
      <c r="F11" s="32">
        <v>4</v>
      </c>
      <c r="G11" s="31">
        <v>2</v>
      </c>
      <c r="H11" s="32">
        <v>4</v>
      </c>
      <c r="I11" s="31">
        <v>5</v>
      </c>
      <c r="J11" s="32"/>
      <c r="K11" s="31">
        <v>4</v>
      </c>
      <c r="L11" s="33">
        <v>3</v>
      </c>
      <c r="M11" s="34">
        <f t="shared" ref="M11:M21" si="0">SUM(D11:L11)</f>
        <v>25</v>
      </c>
      <c r="N11" s="35">
        <f t="shared" ref="N11:N20" si="1">SUM(O11-P11)/ABS(P11)</f>
        <v>-0.3235294117647059</v>
      </c>
      <c r="O11" s="36">
        <v>23</v>
      </c>
      <c r="P11" s="36">
        <v>34</v>
      </c>
      <c r="Q11" s="117">
        <f>SUM(O11-((43/352)*C4))/ABS((43/352)*C4)</f>
        <v>0.11407733590202286</v>
      </c>
      <c r="R11" s="37">
        <v>43</v>
      </c>
    </row>
    <row r="12" spans="1:18" x14ac:dyDescent="0.25">
      <c r="A12" s="18">
        <v>3</v>
      </c>
      <c r="B12" s="38" t="s">
        <v>25</v>
      </c>
      <c r="C12" s="29" t="s">
        <v>28</v>
      </c>
      <c r="D12" s="30">
        <v>1</v>
      </c>
      <c r="E12" s="31"/>
      <c r="F12" s="32"/>
      <c r="G12" s="31">
        <v>1</v>
      </c>
      <c r="H12" s="32"/>
      <c r="I12" s="31">
        <v>2</v>
      </c>
      <c r="J12" s="32"/>
      <c r="K12" s="31">
        <v>2</v>
      </c>
      <c r="L12" s="33"/>
      <c r="M12" s="34">
        <f t="shared" si="0"/>
        <v>6</v>
      </c>
      <c r="N12" s="35">
        <f t="shared" si="1"/>
        <v>-0.6</v>
      </c>
      <c r="O12" s="36">
        <v>6</v>
      </c>
      <c r="P12" s="36">
        <v>15</v>
      </c>
      <c r="Q12" s="117">
        <f>SUM((O12-((43/352)*C4))/ABS((43/352)*C4))</f>
        <v>-0.70937112976468963</v>
      </c>
      <c r="R12" s="37">
        <v>43</v>
      </c>
    </row>
    <row r="13" spans="1:18" x14ac:dyDescent="0.25">
      <c r="A13" s="3">
        <v>4</v>
      </c>
      <c r="B13" s="38" t="s">
        <v>30</v>
      </c>
      <c r="C13" s="29" t="s">
        <v>31</v>
      </c>
      <c r="D13" s="30">
        <v>2</v>
      </c>
      <c r="E13" s="31"/>
      <c r="F13" s="32">
        <v>5</v>
      </c>
      <c r="G13" s="31"/>
      <c r="H13" s="32">
        <v>6</v>
      </c>
      <c r="I13" s="31">
        <v>8</v>
      </c>
      <c r="J13" s="32">
        <v>2</v>
      </c>
      <c r="K13" s="31">
        <v>1</v>
      </c>
      <c r="L13" s="33">
        <v>4</v>
      </c>
      <c r="M13" s="34">
        <f t="shared" si="0"/>
        <v>28</v>
      </c>
      <c r="N13" s="35">
        <f t="shared" si="1"/>
        <v>0.13636363636363635</v>
      </c>
      <c r="O13" s="36">
        <v>25</v>
      </c>
      <c r="P13" s="36">
        <v>22</v>
      </c>
      <c r="Q13" s="117">
        <f>SUM((O13-((43/352)*C4))/ABS((43/352)*C4))</f>
        <v>0.21095362598045964</v>
      </c>
      <c r="R13" s="37">
        <v>43</v>
      </c>
    </row>
    <row r="14" spans="1:18" x14ac:dyDescent="0.25">
      <c r="A14" s="18">
        <v>5</v>
      </c>
      <c r="B14" s="38" t="s">
        <v>30</v>
      </c>
      <c r="C14" s="29" t="s">
        <v>32</v>
      </c>
      <c r="D14" s="30">
        <v>1</v>
      </c>
      <c r="E14" s="31"/>
      <c r="F14" s="32">
        <v>7</v>
      </c>
      <c r="G14" s="31">
        <v>1</v>
      </c>
      <c r="H14" s="32">
        <v>1</v>
      </c>
      <c r="I14" s="31">
        <v>3</v>
      </c>
      <c r="J14" s="32">
        <v>1</v>
      </c>
      <c r="K14" s="31"/>
      <c r="L14" s="33">
        <v>2</v>
      </c>
      <c r="M14" s="34">
        <f t="shared" si="0"/>
        <v>16</v>
      </c>
      <c r="N14" s="35">
        <f t="shared" si="1"/>
        <v>0.77777777777777779</v>
      </c>
      <c r="O14" s="36">
        <v>16</v>
      </c>
      <c r="P14" s="36">
        <v>9</v>
      </c>
      <c r="Q14" s="117">
        <f>SUM((O14-((43/352)*C4))/ABS((43/352)*C4))</f>
        <v>-0.22498967937250583</v>
      </c>
      <c r="R14" s="37">
        <v>43</v>
      </c>
    </row>
    <row r="15" spans="1:18" x14ac:dyDescent="0.25">
      <c r="A15" s="3">
        <v>6</v>
      </c>
      <c r="B15" s="38" t="s">
        <v>30</v>
      </c>
      <c r="C15" s="29" t="s">
        <v>33</v>
      </c>
      <c r="D15" s="30">
        <v>1</v>
      </c>
      <c r="E15" s="31"/>
      <c r="F15" s="32">
        <v>2</v>
      </c>
      <c r="G15" s="31"/>
      <c r="H15" s="32"/>
      <c r="I15" s="31">
        <v>3</v>
      </c>
      <c r="J15" s="32"/>
      <c r="K15" s="31">
        <v>1</v>
      </c>
      <c r="L15" s="33">
        <v>2</v>
      </c>
      <c r="M15" s="34">
        <f t="shared" si="0"/>
        <v>9</v>
      </c>
      <c r="N15" s="35">
        <f t="shared" si="1"/>
        <v>-0.35714285714285715</v>
      </c>
      <c r="O15" s="36">
        <v>9</v>
      </c>
      <c r="P15" s="36">
        <v>14</v>
      </c>
      <c r="Q15" s="117">
        <f>SUM((O15-((43/352)*C4))/ABS((43/352)*C4))</f>
        <v>-0.56405669464703456</v>
      </c>
      <c r="R15" s="37">
        <v>43</v>
      </c>
    </row>
    <row r="16" spans="1:18" x14ac:dyDescent="0.25">
      <c r="A16" s="18">
        <v>7</v>
      </c>
      <c r="B16" s="38" t="s">
        <v>30</v>
      </c>
      <c r="C16" s="29" t="s">
        <v>34</v>
      </c>
      <c r="D16" s="30">
        <v>2</v>
      </c>
      <c r="E16" s="31"/>
      <c r="F16" s="32">
        <v>5</v>
      </c>
      <c r="G16" s="31"/>
      <c r="H16" s="32">
        <v>2</v>
      </c>
      <c r="I16" s="31">
        <v>1</v>
      </c>
      <c r="J16" s="32"/>
      <c r="K16" s="31"/>
      <c r="L16" s="33"/>
      <c r="M16" s="34">
        <f t="shared" si="0"/>
        <v>10</v>
      </c>
      <c r="N16" s="35">
        <f t="shared" si="1"/>
        <v>-0.16666666666666666</v>
      </c>
      <c r="O16" s="36">
        <v>10</v>
      </c>
      <c r="P16" s="36">
        <v>12</v>
      </c>
      <c r="Q16" s="117">
        <f>SUM(O16-((43/352)*C4))/ABS((43/352)*C4)</f>
        <v>-0.51561854960781617</v>
      </c>
      <c r="R16" s="37">
        <v>43</v>
      </c>
    </row>
    <row r="17" spans="1:18" x14ac:dyDescent="0.25">
      <c r="A17" s="3">
        <v>8</v>
      </c>
      <c r="B17" s="38" t="s">
        <v>30</v>
      </c>
      <c r="C17" s="29" t="s">
        <v>29</v>
      </c>
      <c r="D17" s="30">
        <v>1</v>
      </c>
      <c r="E17" s="31">
        <v>1</v>
      </c>
      <c r="F17" s="32"/>
      <c r="G17" s="31"/>
      <c r="H17" s="32"/>
      <c r="I17" s="31">
        <v>5</v>
      </c>
      <c r="J17" s="32"/>
      <c r="K17" s="31">
        <v>2</v>
      </c>
      <c r="L17" s="33">
        <v>1</v>
      </c>
      <c r="M17" s="34">
        <f t="shared" si="0"/>
        <v>10</v>
      </c>
      <c r="N17" s="35">
        <f t="shared" si="1"/>
        <v>-0.23076923076923078</v>
      </c>
      <c r="O17" s="36">
        <v>10</v>
      </c>
      <c r="P17" s="36">
        <v>13</v>
      </c>
      <c r="Q17" s="117">
        <f>SUM((O17-((43/352)*C4))/ABS((43/352)*C4))</f>
        <v>-0.51561854960781617</v>
      </c>
      <c r="R17" s="37">
        <v>43</v>
      </c>
    </row>
    <row r="18" spans="1:18" x14ac:dyDescent="0.25">
      <c r="A18" s="18">
        <v>9</v>
      </c>
      <c r="B18" s="38" t="s">
        <v>30</v>
      </c>
      <c r="C18" s="29" t="s">
        <v>36</v>
      </c>
      <c r="D18" s="30">
        <v>3</v>
      </c>
      <c r="E18" s="31">
        <v>1</v>
      </c>
      <c r="F18" s="32">
        <v>5</v>
      </c>
      <c r="G18" s="31"/>
      <c r="H18" s="32">
        <v>4</v>
      </c>
      <c r="I18" s="31">
        <v>2</v>
      </c>
      <c r="J18" s="32">
        <v>1</v>
      </c>
      <c r="K18" s="31">
        <v>2</v>
      </c>
      <c r="L18" s="33">
        <v>1</v>
      </c>
      <c r="M18" s="34">
        <f t="shared" si="0"/>
        <v>19</v>
      </c>
      <c r="N18" s="35">
        <f t="shared" si="1"/>
        <v>0</v>
      </c>
      <c r="O18" s="36">
        <v>18</v>
      </c>
      <c r="P18" s="36">
        <v>18</v>
      </c>
      <c r="Q18" s="117">
        <f>SUM((O18-((43/352)*C4))/ABS((43/352)*C4))</f>
        <v>-0.12811338929406907</v>
      </c>
      <c r="R18" s="37">
        <v>43</v>
      </c>
    </row>
    <row r="19" spans="1:18" x14ac:dyDescent="0.25">
      <c r="A19" s="3">
        <v>10</v>
      </c>
      <c r="B19" s="38" t="s">
        <v>30</v>
      </c>
      <c r="C19" s="29" t="s">
        <v>71</v>
      </c>
      <c r="D19" s="30"/>
      <c r="E19" s="31"/>
      <c r="F19" s="32">
        <v>4</v>
      </c>
      <c r="G19" s="31"/>
      <c r="H19" s="32"/>
      <c r="I19" s="31"/>
      <c r="J19" s="32"/>
      <c r="K19" s="31"/>
      <c r="L19" s="33"/>
      <c r="M19" s="34">
        <f t="shared" si="0"/>
        <v>4</v>
      </c>
      <c r="N19" s="35">
        <f t="shared" si="1"/>
        <v>-0.6</v>
      </c>
      <c r="O19" s="36">
        <v>4</v>
      </c>
      <c r="P19" s="36">
        <v>10</v>
      </c>
      <c r="Q19" s="117">
        <f>SUM((O19-((43/352)*C4))/ABS((43/352)*C4))</f>
        <v>-0.80624741984312642</v>
      </c>
      <c r="R19" s="37">
        <v>43</v>
      </c>
    </row>
    <row r="20" spans="1:18" x14ac:dyDescent="0.25">
      <c r="A20" s="18">
        <v>11</v>
      </c>
      <c r="B20" s="38" t="s">
        <v>30</v>
      </c>
      <c r="C20" s="29" t="s">
        <v>37</v>
      </c>
      <c r="D20" s="39"/>
      <c r="E20" s="31"/>
      <c r="F20" s="32"/>
      <c r="G20" s="31"/>
      <c r="H20" s="32">
        <v>1</v>
      </c>
      <c r="I20" s="31">
        <v>2</v>
      </c>
      <c r="J20" s="32"/>
      <c r="K20" s="31">
        <v>1</v>
      </c>
      <c r="L20" s="33"/>
      <c r="M20" s="34">
        <f t="shared" si="0"/>
        <v>4</v>
      </c>
      <c r="N20" s="35">
        <f t="shared" si="1"/>
        <v>-0.7</v>
      </c>
      <c r="O20" s="36">
        <v>3</v>
      </c>
      <c r="P20" s="36">
        <v>10</v>
      </c>
      <c r="Q20" s="117">
        <f>SUM((O20-((43/352)*C4))/ABS((43/352)*C4))</f>
        <v>-0.85468556488234482</v>
      </c>
      <c r="R20" s="37">
        <v>43</v>
      </c>
    </row>
    <row r="21" spans="1:18" x14ac:dyDescent="0.25">
      <c r="A21" s="3">
        <v>12</v>
      </c>
      <c r="B21" s="38" t="s">
        <v>38</v>
      </c>
      <c r="C21" s="29" t="s">
        <v>39</v>
      </c>
      <c r="D21" s="30">
        <v>5</v>
      </c>
      <c r="E21" s="31">
        <v>1</v>
      </c>
      <c r="F21" s="32">
        <v>5</v>
      </c>
      <c r="G21" s="31">
        <v>1</v>
      </c>
      <c r="H21" s="32">
        <v>6</v>
      </c>
      <c r="I21" s="31">
        <v>9</v>
      </c>
      <c r="J21" s="32">
        <v>7</v>
      </c>
      <c r="K21" s="31">
        <v>2</v>
      </c>
      <c r="L21" s="33">
        <v>4</v>
      </c>
      <c r="M21" s="34">
        <f t="shared" si="0"/>
        <v>40</v>
      </c>
      <c r="N21" s="35"/>
      <c r="O21" s="36">
        <v>35</v>
      </c>
      <c r="P21" s="36">
        <v>0</v>
      </c>
      <c r="Q21" s="117">
        <f>SUM((O21-((43/352)*C4))/ABS((43/352)*C4))</f>
        <v>0.69533507637264347</v>
      </c>
      <c r="R21" s="37">
        <v>43</v>
      </c>
    </row>
    <row r="22" spans="1:18" x14ac:dyDescent="0.25">
      <c r="A22" s="18">
        <v>13</v>
      </c>
      <c r="B22" s="38" t="s">
        <v>38</v>
      </c>
      <c r="C22" s="29" t="s">
        <v>121</v>
      </c>
      <c r="D22" s="30">
        <v>2</v>
      </c>
      <c r="E22" s="31"/>
      <c r="F22" s="32">
        <v>5</v>
      </c>
      <c r="G22" s="31">
        <v>4</v>
      </c>
      <c r="H22" s="32">
        <v>1</v>
      </c>
      <c r="I22" s="31">
        <v>10</v>
      </c>
      <c r="J22" s="32">
        <v>1</v>
      </c>
      <c r="K22" s="31">
        <v>2</v>
      </c>
      <c r="L22" s="33">
        <v>2</v>
      </c>
      <c r="M22" s="34"/>
      <c r="N22" s="35"/>
      <c r="O22" s="36">
        <v>13</v>
      </c>
      <c r="P22" s="36"/>
      <c r="Q22" s="117">
        <f>SUM((O22-((43/352)*C4))/ABS((43/352)*C4))</f>
        <v>-0.37030411449016098</v>
      </c>
      <c r="R22" s="37">
        <v>43</v>
      </c>
    </row>
    <row r="23" spans="1:18" x14ac:dyDescent="0.25">
      <c r="A23" s="3">
        <v>14</v>
      </c>
      <c r="B23" s="38" t="s">
        <v>38</v>
      </c>
      <c r="C23" s="29" t="s">
        <v>40</v>
      </c>
      <c r="D23" s="30">
        <v>4</v>
      </c>
      <c r="E23" s="31"/>
      <c r="F23" s="32">
        <v>8</v>
      </c>
      <c r="G23" s="31"/>
      <c r="H23" s="32">
        <v>5</v>
      </c>
      <c r="I23" s="31">
        <v>17</v>
      </c>
      <c r="J23" s="32">
        <v>2</v>
      </c>
      <c r="K23" s="31">
        <v>3</v>
      </c>
      <c r="L23" s="33">
        <v>4</v>
      </c>
      <c r="M23" s="34">
        <f>SUM(D23:L23)</f>
        <v>43</v>
      </c>
      <c r="N23" s="35"/>
      <c r="O23" s="36">
        <v>34</v>
      </c>
      <c r="P23" s="36">
        <v>0</v>
      </c>
      <c r="Q23" s="117">
        <f>SUM((O23-((43/352)*C4))/ABS((43/352)*C4))</f>
        <v>0.64689693133342507</v>
      </c>
      <c r="R23" s="37">
        <v>43</v>
      </c>
    </row>
    <row r="24" spans="1:18" x14ac:dyDescent="0.25">
      <c r="A24" s="18">
        <v>15</v>
      </c>
      <c r="B24" s="38" t="s">
        <v>38</v>
      </c>
      <c r="C24" s="29" t="s">
        <v>129</v>
      </c>
      <c r="D24" s="30"/>
      <c r="E24" s="31"/>
      <c r="F24" s="32"/>
      <c r="G24" s="31"/>
      <c r="H24" s="32"/>
      <c r="I24" s="31">
        <v>5</v>
      </c>
      <c r="J24" s="32"/>
      <c r="K24" s="31"/>
      <c r="L24" s="33"/>
      <c r="M24" s="34"/>
      <c r="N24" s="35"/>
      <c r="O24" s="36"/>
      <c r="P24" s="36"/>
      <c r="Q24" s="117">
        <f>SUM((O24-((43/352)*C4))/ABS((43/352)*C4))</f>
        <v>-1</v>
      </c>
      <c r="R24" s="37">
        <v>43</v>
      </c>
    </row>
    <row r="25" spans="1:18" x14ac:dyDescent="0.25">
      <c r="A25" s="3">
        <v>16</v>
      </c>
      <c r="B25" s="38" t="s">
        <v>38</v>
      </c>
      <c r="C25" s="29" t="s">
        <v>41</v>
      </c>
      <c r="D25" s="30">
        <v>1</v>
      </c>
      <c r="E25" s="31"/>
      <c r="F25" s="32">
        <v>5</v>
      </c>
      <c r="G25" s="31"/>
      <c r="H25" s="32">
        <v>5</v>
      </c>
      <c r="I25" s="31">
        <v>12</v>
      </c>
      <c r="J25" s="32">
        <v>2</v>
      </c>
      <c r="K25" s="31">
        <v>2</v>
      </c>
      <c r="L25" s="33"/>
      <c r="M25" s="34">
        <f>SUM(D25:L25)</f>
        <v>27</v>
      </c>
      <c r="N25" s="35">
        <f>SUM(O25-P25)/ABS(P25)</f>
        <v>0.21428571428571427</v>
      </c>
      <c r="O25" s="36">
        <v>17</v>
      </c>
      <c r="P25" s="36">
        <v>14</v>
      </c>
      <c r="Q25" s="117">
        <f>SUM((O25-((43/352)*C4))/ABS((43/352)*C4))</f>
        <v>-0.17655153433328746</v>
      </c>
      <c r="R25" s="37">
        <v>43</v>
      </c>
    </row>
    <row r="26" spans="1:18" x14ac:dyDescent="0.25">
      <c r="A26" s="18">
        <v>17</v>
      </c>
      <c r="B26" s="38" t="s">
        <v>42</v>
      </c>
      <c r="C26" s="29" t="s">
        <v>43</v>
      </c>
      <c r="D26" s="30">
        <v>4</v>
      </c>
      <c r="E26" s="31">
        <v>1</v>
      </c>
      <c r="F26" s="32"/>
      <c r="G26" s="31"/>
      <c r="H26" s="32">
        <v>1</v>
      </c>
      <c r="I26" s="31">
        <v>7</v>
      </c>
      <c r="J26" s="32"/>
      <c r="K26" s="31"/>
      <c r="L26" s="33">
        <v>3</v>
      </c>
      <c r="M26" s="34">
        <f>SUM(D26:L26)</f>
        <v>16</v>
      </c>
      <c r="N26" s="35">
        <f>SUM(O26-P26)/ABS(P26)</f>
        <v>-0.35294117647058826</v>
      </c>
      <c r="O26" s="36">
        <v>11</v>
      </c>
      <c r="P26" s="36">
        <v>17</v>
      </c>
      <c r="Q26" s="117">
        <f>SUM((O26-((43/352)*C4))/ABS((43/352)*C4))</f>
        <v>-0.46718040456859777</v>
      </c>
      <c r="R26" s="37">
        <v>43</v>
      </c>
    </row>
    <row r="27" spans="1:18" x14ac:dyDescent="0.25">
      <c r="A27" s="3">
        <v>18</v>
      </c>
      <c r="B27" s="38" t="s">
        <v>42</v>
      </c>
      <c r="C27" s="29" t="s">
        <v>44</v>
      </c>
      <c r="D27" s="30"/>
      <c r="E27" s="31"/>
      <c r="F27" s="32"/>
      <c r="G27" s="31"/>
      <c r="H27" s="32"/>
      <c r="I27" s="31">
        <v>4</v>
      </c>
      <c r="J27" s="32">
        <v>2</v>
      </c>
      <c r="K27" s="31"/>
      <c r="L27" s="33"/>
      <c r="M27" s="34">
        <f>SUM(D27:L27)</f>
        <v>6</v>
      </c>
      <c r="N27" s="35">
        <f>SUM(O27-P27)/ABS(P27)</f>
        <v>-0.8125</v>
      </c>
      <c r="O27" s="36">
        <v>6</v>
      </c>
      <c r="P27" s="36">
        <v>32</v>
      </c>
      <c r="Q27" s="117">
        <f>SUM((O27-((43/352)*C4))/ABS((43/352)*C4))</f>
        <v>-0.70937112976468963</v>
      </c>
      <c r="R27" s="37">
        <v>43</v>
      </c>
    </row>
    <row r="28" spans="1:18" x14ac:dyDescent="0.25">
      <c r="A28" s="18">
        <v>19</v>
      </c>
      <c r="B28" s="38" t="s">
        <v>42</v>
      </c>
      <c r="C28" s="29" t="s">
        <v>45</v>
      </c>
      <c r="D28" s="30"/>
      <c r="E28" s="31"/>
      <c r="F28" s="32"/>
      <c r="G28" s="31"/>
      <c r="H28" s="32"/>
      <c r="I28" s="31">
        <v>3</v>
      </c>
      <c r="J28" s="32"/>
      <c r="K28" s="31"/>
      <c r="L28" s="33">
        <v>3</v>
      </c>
      <c r="M28" s="34">
        <f>SUM(D28:L28)</f>
        <v>6</v>
      </c>
      <c r="N28" s="35">
        <f>SUM(O28-P28)/ABS(P28)</f>
        <v>-0.83333333333333337</v>
      </c>
      <c r="O28" s="36">
        <v>3</v>
      </c>
      <c r="P28" s="36">
        <v>18</v>
      </c>
      <c r="Q28" s="117">
        <f>SUM((O28-((43/352)*C4))/ABS((43/352)*C4))</f>
        <v>-0.85468556488234482</v>
      </c>
      <c r="R28" s="37">
        <v>43</v>
      </c>
    </row>
    <row r="29" spans="1:18" x14ac:dyDescent="0.25">
      <c r="A29" s="3">
        <v>20</v>
      </c>
      <c r="B29" s="38" t="s">
        <v>42</v>
      </c>
      <c r="C29" s="29" t="s">
        <v>35</v>
      </c>
      <c r="D29" s="30">
        <v>1</v>
      </c>
      <c r="E29" s="31">
        <v>1</v>
      </c>
      <c r="F29" s="32">
        <v>7</v>
      </c>
      <c r="G29" s="31"/>
      <c r="H29" s="32">
        <v>5</v>
      </c>
      <c r="I29" s="31">
        <v>9</v>
      </c>
      <c r="J29" s="32">
        <v>2</v>
      </c>
      <c r="K29" s="31">
        <v>2</v>
      </c>
      <c r="L29" s="33">
        <v>4</v>
      </c>
      <c r="M29" s="34">
        <f>SUM(D29:L29)</f>
        <v>31</v>
      </c>
      <c r="N29" s="35"/>
      <c r="O29" s="36">
        <v>16</v>
      </c>
      <c r="P29" s="36">
        <v>0</v>
      </c>
      <c r="Q29" s="117">
        <f>SUM((O29-((43/352)*C4))/ABS((43/352)*C4))</f>
        <v>-0.22498967937250583</v>
      </c>
      <c r="R29" s="37">
        <v>43</v>
      </c>
    </row>
    <row r="30" spans="1:18" x14ac:dyDescent="0.25">
      <c r="A30" s="18">
        <v>21</v>
      </c>
      <c r="B30" s="38" t="s">
        <v>42</v>
      </c>
      <c r="C30" s="29" t="s">
        <v>124</v>
      </c>
      <c r="D30" s="30">
        <v>2</v>
      </c>
      <c r="E30" s="31">
        <v>1</v>
      </c>
      <c r="F30" s="32"/>
      <c r="G30" s="31"/>
      <c r="H30" s="32">
        <v>4</v>
      </c>
      <c r="I30" s="31">
        <v>8</v>
      </c>
      <c r="J30" s="32">
        <v>2</v>
      </c>
      <c r="K30" s="31">
        <v>2</v>
      </c>
      <c r="L30" s="33">
        <v>2</v>
      </c>
      <c r="M30" s="34"/>
      <c r="N30" s="35"/>
      <c r="O30" s="36">
        <v>18</v>
      </c>
      <c r="P30" s="36"/>
      <c r="Q30" s="117">
        <f>SUM((O30-((43/352)*C4))/ABS((43/352)*C4))</f>
        <v>-0.12811338929406907</v>
      </c>
      <c r="R30" s="37">
        <v>43</v>
      </c>
    </row>
    <row r="31" spans="1:18" x14ac:dyDescent="0.25">
      <c r="A31" s="3">
        <v>22</v>
      </c>
      <c r="B31" s="38" t="s">
        <v>42</v>
      </c>
      <c r="C31" s="29" t="s">
        <v>46</v>
      </c>
      <c r="D31" s="30">
        <v>1</v>
      </c>
      <c r="E31" s="31"/>
      <c r="F31" s="32">
        <v>6</v>
      </c>
      <c r="G31" s="31"/>
      <c r="H31" s="32">
        <v>3</v>
      </c>
      <c r="I31" s="31"/>
      <c r="J31" s="32">
        <v>2</v>
      </c>
      <c r="K31" s="31">
        <v>3</v>
      </c>
      <c r="L31" s="33"/>
      <c r="M31" s="34">
        <f>SUM(D31:L31)</f>
        <v>15</v>
      </c>
      <c r="N31" s="35">
        <f>SUM(O31-P31)/ABS(P31)</f>
        <v>-0.1111111111111111</v>
      </c>
      <c r="O31" s="36">
        <v>8</v>
      </c>
      <c r="P31" s="36">
        <v>9</v>
      </c>
      <c r="Q31" s="117">
        <f>SUM((O31-((43/352)*C4))/ABS((43/352)*C4))</f>
        <v>-0.61249483968625296</v>
      </c>
      <c r="R31" s="37">
        <v>43</v>
      </c>
    </row>
    <row r="32" spans="1:18" x14ac:dyDescent="0.25">
      <c r="A32" s="18">
        <v>23</v>
      </c>
      <c r="B32" s="38" t="s">
        <v>48</v>
      </c>
      <c r="C32" s="29" t="s">
        <v>132</v>
      </c>
      <c r="D32" s="30"/>
      <c r="E32" s="31"/>
      <c r="F32" s="32"/>
      <c r="G32" s="31">
        <v>2</v>
      </c>
      <c r="H32" s="32"/>
      <c r="I32" s="31"/>
      <c r="J32" s="32"/>
      <c r="K32" s="31"/>
      <c r="L32" s="33"/>
      <c r="M32" s="34"/>
      <c r="N32" s="35"/>
      <c r="O32" s="36">
        <v>2</v>
      </c>
      <c r="P32" s="36"/>
      <c r="Q32" s="117"/>
      <c r="R32" s="37">
        <v>43</v>
      </c>
    </row>
    <row r="33" spans="1:18" x14ac:dyDescent="0.25">
      <c r="A33" s="3">
        <v>24</v>
      </c>
      <c r="B33" s="38" t="s">
        <v>48</v>
      </c>
      <c r="C33" s="29" t="s">
        <v>49</v>
      </c>
      <c r="D33" s="30">
        <v>1</v>
      </c>
      <c r="E33" s="31"/>
      <c r="F33" s="32"/>
      <c r="G33" s="31">
        <v>2</v>
      </c>
      <c r="H33" s="32">
        <v>2</v>
      </c>
      <c r="I33" s="31">
        <v>4</v>
      </c>
      <c r="J33" s="32"/>
      <c r="K33" s="31"/>
      <c r="L33" s="33">
        <v>1</v>
      </c>
      <c r="M33" s="34">
        <f t="shared" ref="M33:M55" si="2">SUM(D33:L33)</f>
        <v>10</v>
      </c>
      <c r="N33" s="35">
        <f>SUM(O33-P33)/ABS(P33)</f>
        <v>-0.16666666666666666</v>
      </c>
      <c r="O33" s="36">
        <v>10</v>
      </c>
      <c r="P33" s="36">
        <v>12</v>
      </c>
      <c r="Q33" s="117">
        <f>SUM((O33-((43/352)*C4))/ABS((43/352)*C4))</f>
        <v>-0.51561854960781617</v>
      </c>
      <c r="R33" s="37">
        <v>43</v>
      </c>
    </row>
    <row r="34" spans="1:18" x14ac:dyDescent="0.25">
      <c r="A34" s="18">
        <v>25</v>
      </c>
      <c r="B34" s="38" t="s">
        <v>50</v>
      </c>
      <c r="C34" s="29" t="s">
        <v>51</v>
      </c>
      <c r="D34" s="30"/>
      <c r="E34" s="31"/>
      <c r="F34" s="32"/>
      <c r="G34" s="31"/>
      <c r="H34" s="32"/>
      <c r="I34" s="31">
        <v>1</v>
      </c>
      <c r="J34" s="32"/>
      <c r="K34" s="31"/>
      <c r="L34" s="33">
        <v>1</v>
      </c>
      <c r="M34" s="34">
        <f t="shared" si="2"/>
        <v>2</v>
      </c>
      <c r="N34" s="35">
        <f>SUM(O34-P34)/ABS(P34)</f>
        <v>0</v>
      </c>
      <c r="O34" s="36">
        <v>2</v>
      </c>
      <c r="P34" s="36">
        <v>2</v>
      </c>
      <c r="Q34" s="117">
        <f>SUM((O34-((43/352)*C4))/ABS((43/352)*C4))</f>
        <v>-0.90312370992156321</v>
      </c>
      <c r="R34" s="37">
        <v>43</v>
      </c>
    </row>
    <row r="35" spans="1:18" x14ac:dyDescent="0.25">
      <c r="A35" s="3">
        <v>26</v>
      </c>
      <c r="B35" s="38" t="s">
        <v>50</v>
      </c>
      <c r="C35" s="29" t="s">
        <v>52</v>
      </c>
      <c r="D35" s="30">
        <v>2</v>
      </c>
      <c r="E35" s="31"/>
      <c r="F35" s="32">
        <v>7</v>
      </c>
      <c r="G35" s="31"/>
      <c r="H35" s="32">
        <v>2</v>
      </c>
      <c r="I35" s="31">
        <v>3</v>
      </c>
      <c r="J35" s="32"/>
      <c r="K35" s="31"/>
      <c r="L35" s="33">
        <v>3</v>
      </c>
      <c r="M35" s="34">
        <f t="shared" si="2"/>
        <v>17</v>
      </c>
      <c r="N35" s="35"/>
      <c r="O35" s="36">
        <v>17</v>
      </c>
      <c r="P35" s="36">
        <v>0</v>
      </c>
      <c r="Q35" s="117">
        <f>SUM((O35-((43/352)*C4))/ABS((43/352)*C4))</f>
        <v>-0.17655153433328746</v>
      </c>
      <c r="R35" s="37">
        <v>43</v>
      </c>
    </row>
    <row r="36" spans="1:18" x14ac:dyDescent="0.25">
      <c r="A36" s="18">
        <v>27</v>
      </c>
      <c r="B36" s="38" t="s">
        <v>50</v>
      </c>
      <c r="C36" s="29" t="s">
        <v>53</v>
      </c>
      <c r="D36" s="30">
        <v>3</v>
      </c>
      <c r="E36" s="31"/>
      <c r="F36" s="32"/>
      <c r="G36" s="31"/>
      <c r="H36" s="32">
        <v>2</v>
      </c>
      <c r="I36" s="31">
        <v>2</v>
      </c>
      <c r="J36" s="32"/>
      <c r="K36" s="31"/>
      <c r="L36" s="33">
        <v>4</v>
      </c>
      <c r="M36" s="34">
        <f t="shared" si="2"/>
        <v>11</v>
      </c>
      <c r="N36" s="35">
        <f>SUM(O36-P36)/ABS(P36)</f>
        <v>-0.63636363636363635</v>
      </c>
      <c r="O36" s="36">
        <v>8</v>
      </c>
      <c r="P36" s="36">
        <v>22</v>
      </c>
      <c r="Q36" s="117">
        <f>SUM((O36-((43/352)*C4))/ABS((43/352)*C4))</f>
        <v>-0.61249483968625296</v>
      </c>
      <c r="R36" s="37">
        <v>43</v>
      </c>
    </row>
    <row r="37" spans="1:18" x14ac:dyDescent="0.25">
      <c r="A37" s="3">
        <v>28</v>
      </c>
      <c r="B37" s="38" t="s">
        <v>50</v>
      </c>
      <c r="C37" s="29" t="s">
        <v>54</v>
      </c>
      <c r="D37" s="30">
        <v>1</v>
      </c>
      <c r="E37" s="31"/>
      <c r="F37" s="32">
        <v>1</v>
      </c>
      <c r="G37" s="31"/>
      <c r="H37" s="32">
        <v>1</v>
      </c>
      <c r="I37" s="31"/>
      <c r="J37" s="32">
        <v>2</v>
      </c>
      <c r="K37" s="31">
        <v>2</v>
      </c>
      <c r="L37" s="33"/>
      <c r="M37" s="34">
        <f t="shared" si="2"/>
        <v>7</v>
      </c>
      <c r="N37" s="35">
        <f>SUM(O37-P37)/ABS(P37)</f>
        <v>-0.375</v>
      </c>
      <c r="O37" s="36">
        <v>5</v>
      </c>
      <c r="P37" s="36">
        <v>8</v>
      </c>
      <c r="Q37" s="117">
        <f>SUM((O37-((43/352)*C4))/ABS((43/352)*C4))</f>
        <v>-0.75780927480390803</v>
      </c>
      <c r="R37" s="37">
        <v>43</v>
      </c>
    </row>
    <row r="38" spans="1:18" x14ac:dyDescent="0.25">
      <c r="A38" s="18">
        <v>29</v>
      </c>
      <c r="B38" s="38" t="s">
        <v>50</v>
      </c>
      <c r="C38" s="29" t="s">
        <v>55</v>
      </c>
      <c r="D38" s="30">
        <v>3</v>
      </c>
      <c r="E38" s="31"/>
      <c r="F38" s="32"/>
      <c r="G38" s="31"/>
      <c r="H38" s="32">
        <v>4</v>
      </c>
      <c r="I38" s="31">
        <v>7</v>
      </c>
      <c r="J38" s="32">
        <v>1</v>
      </c>
      <c r="K38" s="31"/>
      <c r="L38" s="33">
        <v>3</v>
      </c>
      <c r="M38" s="34">
        <f t="shared" si="2"/>
        <v>18</v>
      </c>
      <c r="N38" s="35">
        <f>SUM(O38-P38)/ABS(P38)</f>
        <v>-0.25</v>
      </c>
      <c r="O38" s="36">
        <v>18</v>
      </c>
      <c r="P38" s="36">
        <v>24</v>
      </c>
      <c r="Q38" s="117">
        <f>SUM((O38-((43/352)*C4))/ABS((43/352)*C4))</f>
        <v>-0.12811338929406907</v>
      </c>
      <c r="R38" s="37">
        <v>43</v>
      </c>
    </row>
    <row r="39" spans="1:18" x14ac:dyDescent="0.25">
      <c r="A39" s="3">
        <v>30</v>
      </c>
      <c r="B39" s="38" t="s">
        <v>50</v>
      </c>
      <c r="C39" s="29" t="s">
        <v>56</v>
      </c>
      <c r="D39" s="30">
        <v>1</v>
      </c>
      <c r="E39" s="31"/>
      <c r="F39" s="32">
        <v>5</v>
      </c>
      <c r="G39" s="31"/>
      <c r="H39" s="32"/>
      <c r="I39" s="31">
        <v>1</v>
      </c>
      <c r="J39" s="32"/>
      <c r="K39" s="31"/>
      <c r="L39" s="33">
        <v>3</v>
      </c>
      <c r="M39" s="34">
        <f t="shared" si="2"/>
        <v>10</v>
      </c>
      <c r="N39" s="35"/>
      <c r="O39" s="36">
        <v>10</v>
      </c>
      <c r="P39" s="36">
        <v>0</v>
      </c>
      <c r="Q39" s="117">
        <f>SUM((O39-((43/352)*C4))/ABS((43/352)*C4))</f>
        <v>-0.51561854960781617</v>
      </c>
      <c r="R39" s="37">
        <v>43</v>
      </c>
    </row>
    <row r="40" spans="1:18" x14ac:dyDescent="0.25">
      <c r="A40" s="18">
        <v>31</v>
      </c>
      <c r="B40" s="38" t="s">
        <v>50</v>
      </c>
      <c r="C40" s="29" t="s">
        <v>57</v>
      </c>
      <c r="D40" s="30">
        <v>3</v>
      </c>
      <c r="E40" s="31"/>
      <c r="F40" s="32">
        <v>10</v>
      </c>
      <c r="G40" s="31">
        <v>1</v>
      </c>
      <c r="H40" s="32">
        <v>7</v>
      </c>
      <c r="I40" s="31">
        <v>4</v>
      </c>
      <c r="J40" s="32"/>
      <c r="K40" s="31">
        <v>5</v>
      </c>
      <c r="L40" s="33">
        <v>2</v>
      </c>
      <c r="M40" s="34">
        <f t="shared" si="2"/>
        <v>32</v>
      </c>
      <c r="N40" s="35">
        <f t="shared" ref="N40:N47" si="3">SUM(O40-P40)/ABS(P40)</f>
        <v>-0.15789473684210525</v>
      </c>
      <c r="O40" s="36">
        <v>16</v>
      </c>
      <c r="P40" s="36">
        <v>19</v>
      </c>
      <c r="Q40" s="117">
        <f>SUM((O40-((43/352)*C4))/ABS((43/352)*C4))</f>
        <v>-0.22498967937250583</v>
      </c>
      <c r="R40" s="37">
        <v>43</v>
      </c>
    </row>
    <row r="41" spans="1:18" x14ac:dyDescent="0.25">
      <c r="A41" s="3">
        <v>32</v>
      </c>
      <c r="B41" s="38" t="s">
        <v>50</v>
      </c>
      <c r="C41" s="29" t="s">
        <v>58</v>
      </c>
      <c r="D41" s="30">
        <v>2</v>
      </c>
      <c r="E41" s="31"/>
      <c r="F41" s="32"/>
      <c r="G41" s="31"/>
      <c r="H41" s="32">
        <v>2</v>
      </c>
      <c r="I41" s="31">
        <v>5</v>
      </c>
      <c r="J41" s="32"/>
      <c r="K41" s="31">
        <v>2</v>
      </c>
      <c r="L41" s="33"/>
      <c r="M41" s="34">
        <f t="shared" si="2"/>
        <v>11</v>
      </c>
      <c r="N41" s="35">
        <f t="shared" si="3"/>
        <v>0.5714285714285714</v>
      </c>
      <c r="O41" s="36">
        <v>11</v>
      </c>
      <c r="P41" s="36">
        <v>7</v>
      </c>
      <c r="Q41" s="117">
        <f>SUM((O41-((43/352)*C4))/ABS((43/352)*C4))</f>
        <v>-0.46718040456859777</v>
      </c>
      <c r="R41" s="37">
        <v>43</v>
      </c>
    </row>
    <row r="42" spans="1:18" x14ac:dyDescent="0.25">
      <c r="A42" s="18">
        <v>33</v>
      </c>
      <c r="B42" s="38" t="s">
        <v>50</v>
      </c>
      <c r="C42" s="29" t="s">
        <v>59</v>
      </c>
      <c r="D42" s="30">
        <v>6</v>
      </c>
      <c r="E42" s="31"/>
      <c r="F42" s="32">
        <v>5</v>
      </c>
      <c r="G42" s="31">
        <v>2</v>
      </c>
      <c r="H42" s="32">
        <v>2</v>
      </c>
      <c r="I42" s="31">
        <v>3</v>
      </c>
      <c r="J42" s="32">
        <v>2</v>
      </c>
      <c r="K42" s="31">
        <v>1</v>
      </c>
      <c r="L42" s="33">
        <v>2</v>
      </c>
      <c r="M42" s="34">
        <f t="shared" si="2"/>
        <v>23</v>
      </c>
      <c r="N42" s="35">
        <f t="shared" si="3"/>
        <v>-0.11538461538461539</v>
      </c>
      <c r="O42" s="36">
        <v>23</v>
      </c>
      <c r="P42" s="36">
        <v>26</v>
      </c>
      <c r="Q42" s="117">
        <f>SUM((O42-((43/352)*C4))/ABS((43/352)*C4))</f>
        <v>0.11407733590202286</v>
      </c>
      <c r="R42" s="37">
        <v>43</v>
      </c>
    </row>
    <row r="43" spans="1:18" x14ac:dyDescent="0.25">
      <c r="A43" s="3">
        <v>34</v>
      </c>
      <c r="B43" s="38" t="s">
        <v>50</v>
      </c>
      <c r="C43" s="29" t="s">
        <v>60</v>
      </c>
      <c r="D43" s="30">
        <v>4</v>
      </c>
      <c r="E43" s="31">
        <v>1</v>
      </c>
      <c r="F43" s="32"/>
      <c r="G43" s="31"/>
      <c r="H43" s="32">
        <v>4</v>
      </c>
      <c r="I43" s="31">
        <v>4</v>
      </c>
      <c r="J43" s="32"/>
      <c r="K43" s="31"/>
      <c r="L43" s="33">
        <v>2</v>
      </c>
      <c r="M43" s="34">
        <f t="shared" si="2"/>
        <v>15</v>
      </c>
      <c r="N43" s="35">
        <f t="shared" si="3"/>
        <v>-0.31818181818181818</v>
      </c>
      <c r="O43" s="36">
        <v>15</v>
      </c>
      <c r="P43" s="36">
        <v>22</v>
      </c>
      <c r="Q43" s="117">
        <f>SUM((O43-((43/352)*C4))/ABS((43/352)*C4))</f>
        <v>-0.2734278244117242</v>
      </c>
      <c r="R43" s="37">
        <v>43</v>
      </c>
    </row>
    <row r="44" spans="1:18" x14ac:dyDescent="0.25">
      <c r="A44" s="18">
        <v>35</v>
      </c>
      <c r="B44" s="38" t="s">
        <v>50</v>
      </c>
      <c r="C44" s="29" t="s">
        <v>61</v>
      </c>
      <c r="D44" s="30">
        <v>5</v>
      </c>
      <c r="E44" s="31"/>
      <c r="F44" s="32">
        <v>5</v>
      </c>
      <c r="G44" s="31"/>
      <c r="H44" s="32">
        <v>3</v>
      </c>
      <c r="I44" s="31">
        <v>6</v>
      </c>
      <c r="J44" s="32">
        <v>1</v>
      </c>
      <c r="K44" s="31">
        <v>2</v>
      </c>
      <c r="L44" s="33">
        <v>3</v>
      </c>
      <c r="M44" s="34">
        <f t="shared" si="2"/>
        <v>25</v>
      </c>
      <c r="N44" s="35">
        <f t="shared" si="3"/>
        <v>0</v>
      </c>
      <c r="O44" s="36">
        <v>24</v>
      </c>
      <c r="P44" s="36">
        <v>24</v>
      </c>
      <c r="Q44" s="117">
        <f>SUM((O44-((43/352)*C4))/ABS((43/352)*C4))</f>
        <v>0.16251548094124124</v>
      </c>
      <c r="R44" s="37">
        <v>43</v>
      </c>
    </row>
    <row r="45" spans="1:18" x14ac:dyDescent="0.25">
      <c r="A45" s="3">
        <v>36</v>
      </c>
      <c r="B45" s="38" t="s">
        <v>62</v>
      </c>
      <c r="C45" s="29" t="s">
        <v>63</v>
      </c>
      <c r="D45" s="30">
        <v>2</v>
      </c>
      <c r="E45" s="31"/>
      <c r="F45" s="32">
        <v>5</v>
      </c>
      <c r="G45" s="31">
        <v>2</v>
      </c>
      <c r="H45" s="32">
        <v>3</v>
      </c>
      <c r="I45" s="31">
        <v>5</v>
      </c>
      <c r="J45" s="32"/>
      <c r="K45" s="31"/>
      <c r="L45" s="33">
        <v>1</v>
      </c>
      <c r="M45" s="34">
        <f t="shared" si="2"/>
        <v>18</v>
      </c>
      <c r="N45" s="35">
        <f t="shared" si="3"/>
        <v>0.125</v>
      </c>
      <c r="O45" s="36">
        <v>18</v>
      </c>
      <c r="P45" s="36">
        <v>16</v>
      </c>
      <c r="Q45" s="117">
        <f>SUM((O45-((43/352)*C4))/ABS((43/352)*C4))</f>
        <v>-0.12811338929406907</v>
      </c>
      <c r="R45" s="37">
        <v>43</v>
      </c>
    </row>
    <row r="46" spans="1:18" x14ac:dyDescent="0.25">
      <c r="A46" s="18">
        <v>37</v>
      </c>
      <c r="B46" s="38" t="s">
        <v>62</v>
      </c>
      <c r="C46" s="29" t="s">
        <v>64</v>
      </c>
      <c r="D46" s="30">
        <v>2</v>
      </c>
      <c r="E46" s="31"/>
      <c r="F46" s="32">
        <v>2</v>
      </c>
      <c r="G46" s="31"/>
      <c r="H46" s="32">
        <v>3</v>
      </c>
      <c r="I46" s="31">
        <v>9</v>
      </c>
      <c r="J46" s="32"/>
      <c r="K46" s="31">
        <v>1</v>
      </c>
      <c r="L46" s="33">
        <v>2</v>
      </c>
      <c r="M46" s="34">
        <f t="shared" si="2"/>
        <v>19</v>
      </c>
      <c r="N46" s="35">
        <f t="shared" si="3"/>
        <v>0.63636363636363635</v>
      </c>
      <c r="O46" s="36">
        <v>18</v>
      </c>
      <c r="P46" s="36">
        <v>11</v>
      </c>
      <c r="Q46" s="117">
        <f>SUM((O46-((43/352)*C4))/ABS((43/352)*C4))</f>
        <v>-0.12811338929406907</v>
      </c>
      <c r="R46" s="37">
        <v>43</v>
      </c>
    </row>
    <row r="47" spans="1:18" x14ac:dyDescent="0.25">
      <c r="A47" s="3">
        <v>38</v>
      </c>
      <c r="B47" s="38" t="s">
        <v>62</v>
      </c>
      <c r="C47" s="29" t="s">
        <v>65</v>
      </c>
      <c r="D47" s="30">
        <v>1</v>
      </c>
      <c r="E47" s="31"/>
      <c r="F47" s="32">
        <v>5</v>
      </c>
      <c r="G47" s="31"/>
      <c r="H47" s="32">
        <v>2</v>
      </c>
      <c r="I47" s="31">
        <v>6</v>
      </c>
      <c r="J47" s="32"/>
      <c r="K47" s="31">
        <v>2</v>
      </c>
      <c r="L47" s="33">
        <v>1</v>
      </c>
      <c r="M47" s="34">
        <f t="shared" si="2"/>
        <v>17</v>
      </c>
      <c r="N47" s="35">
        <f t="shared" si="3"/>
        <v>9.0909090909090912E-2</v>
      </c>
      <c r="O47" s="36">
        <v>12</v>
      </c>
      <c r="P47" s="36">
        <v>11</v>
      </c>
      <c r="Q47" s="117">
        <f>SUM((O47-((43/352)*C4))/ABS((43/352)*C4))</f>
        <v>-0.41874225952937938</v>
      </c>
      <c r="R47" s="37">
        <v>43</v>
      </c>
    </row>
    <row r="48" spans="1:18" x14ac:dyDescent="0.25">
      <c r="A48" s="18">
        <v>39</v>
      </c>
      <c r="B48" s="38" t="s">
        <v>62</v>
      </c>
      <c r="C48" s="29" t="s">
        <v>91</v>
      </c>
      <c r="D48" s="30">
        <v>3</v>
      </c>
      <c r="E48" s="31">
        <v>1</v>
      </c>
      <c r="F48" s="32">
        <v>10</v>
      </c>
      <c r="G48" s="31">
        <v>2</v>
      </c>
      <c r="H48" s="32">
        <v>4</v>
      </c>
      <c r="I48" s="31">
        <v>11</v>
      </c>
      <c r="J48" s="32">
        <v>1</v>
      </c>
      <c r="K48" s="31">
        <v>3</v>
      </c>
      <c r="L48" s="33">
        <v>3</v>
      </c>
      <c r="M48" s="34">
        <f t="shared" si="2"/>
        <v>38</v>
      </c>
      <c r="N48" s="35"/>
      <c r="O48" s="36">
        <v>34</v>
      </c>
      <c r="P48" s="36"/>
      <c r="Q48" s="117">
        <f>SUM((O48-((43/352)*C4))/ABS((43/352)*C4))</f>
        <v>0.64689693133342507</v>
      </c>
      <c r="R48" s="37">
        <v>43</v>
      </c>
    </row>
    <row r="49" spans="1:19" x14ac:dyDescent="0.25">
      <c r="A49" s="3">
        <v>40</v>
      </c>
      <c r="B49" s="38" t="s">
        <v>62</v>
      </c>
      <c r="C49" s="29" t="s">
        <v>66</v>
      </c>
      <c r="D49" s="30">
        <v>3</v>
      </c>
      <c r="E49" s="31"/>
      <c r="F49" s="32">
        <v>4</v>
      </c>
      <c r="G49" s="31"/>
      <c r="H49" s="32">
        <v>2</v>
      </c>
      <c r="I49" s="31">
        <v>1</v>
      </c>
      <c r="J49" s="32"/>
      <c r="K49" s="31">
        <v>2</v>
      </c>
      <c r="L49" s="33">
        <v>3</v>
      </c>
      <c r="M49" s="34">
        <f t="shared" si="2"/>
        <v>15</v>
      </c>
      <c r="N49" s="35">
        <f>SUM(O49-P49)/ABS(P49)</f>
        <v>0</v>
      </c>
      <c r="O49" s="36">
        <v>14</v>
      </c>
      <c r="P49" s="36">
        <v>14</v>
      </c>
      <c r="Q49" s="117">
        <f>SUM((O49-((43/352)*C4))/ABS((43/352)*C4))</f>
        <v>-0.32186596945094259</v>
      </c>
      <c r="R49" s="37">
        <v>43</v>
      </c>
    </row>
    <row r="50" spans="1:19" x14ac:dyDescent="0.25">
      <c r="A50" s="18">
        <v>41</v>
      </c>
      <c r="B50" s="38" t="s">
        <v>62</v>
      </c>
      <c r="C50" s="29" t="s">
        <v>67</v>
      </c>
      <c r="D50" s="40"/>
      <c r="E50" s="41">
        <v>1</v>
      </c>
      <c r="F50" s="42"/>
      <c r="G50" s="41"/>
      <c r="H50" s="42">
        <v>2</v>
      </c>
      <c r="I50" s="41">
        <v>7</v>
      </c>
      <c r="J50" s="42">
        <v>2</v>
      </c>
      <c r="K50" s="41"/>
      <c r="L50" s="43">
        <v>1</v>
      </c>
      <c r="M50" s="34">
        <f t="shared" si="2"/>
        <v>13</v>
      </c>
      <c r="N50" s="35">
        <f>SUM(O50-P50)/ABS(P50)</f>
        <v>-0.2</v>
      </c>
      <c r="O50" s="36">
        <v>8</v>
      </c>
      <c r="P50" s="36">
        <v>10</v>
      </c>
      <c r="Q50" s="117">
        <f>SUM((O50-((43/352)*C4))/ABS((43/352)*C4))</f>
        <v>-0.61249483968625296</v>
      </c>
      <c r="R50" s="37">
        <v>43</v>
      </c>
    </row>
    <row r="51" spans="1:19" x14ac:dyDescent="0.25">
      <c r="A51" s="3">
        <v>42</v>
      </c>
      <c r="B51" s="38" t="s">
        <v>62</v>
      </c>
      <c r="C51" s="29" t="s">
        <v>68</v>
      </c>
      <c r="D51" s="40">
        <v>2</v>
      </c>
      <c r="E51" s="41">
        <v>1</v>
      </c>
      <c r="F51" s="42">
        <v>7</v>
      </c>
      <c r="G51" s="41">
        <v>1</v>
      </c>
      <c r="H51" s="42">
        <v>2</v>
      </c>
      <c r="I51" s="41">
        <v>5</v>
      </c>
      <c r="J51" s="42">
        <v>1</v>
      </c>
      <c r="K51" s="41"/>
      <c r="L51" s="43">
        <v>4</v>
      </c>
      <c r="M51" s="34">
        <f t="shared" si="2"/>
        <v>23</v>
      </c>
      <c r="N51" s="35">
        <f>SUM(O51-P51)/ABS(P51)</f>
        <v>0.05</v>
      </c>
      <c r="O51" s="36">
        <v>21</v>
      </c>
      <c r="P51" s="36">
        <v>20</v>
      </c>
      <c r="Q51" s="117">
        <f>SUM((O51-((43/352)*C4))/ABS((43/352)*C4))</f>
        <v>1.720104582358609E-2</v>
      </c>
      <c r="R51" s="37">
        <v>43</v>
      </c>
    </row>
    <row r="52" spans="1:19" x14ac:dyDescent="0.25">
      <c r="A52" s="18">
        <v>43</v>
      </c>
      <c r="B52" s="38" t="s">
        <v>62</v>
      </c>
      <c r="C52" s="29" t="s">
        <v>69</v>
      </c>
      <c r="D52" s="40"/>
      <c r="E52" s="41"/>
      <c r="F52" s="42"/>
      <c r="G52" s="41"/>
      <c r="H52" s="42"/>
      <c r="I52" s="41">
        <v>1</v>
      </c>
      <c r="J52" s="42"/>
      <c r="K52" s="41"/>
      <c r="L52" s="43"/>
      <c r="M52" s="34">
        <f t="shared" si="2"/>
        <v>1</v>
      </c>
      <c r="N52" s="35"/>
      <c r="O52" s="36">
        <v>1</v>
      </c>
      <c r="P52" s="36">
        <v>0</v>
      </c>
      <c r="Q52" s="117">
        <f>SUM((O52-((43/352)*C4))/ABS((43/352)*C4))</f>
        <v>-0.95156185496078161</v>
      </c>
      <c r="R52" s="37">
        <v>43</v>
      </c>
    </row>
    <row r="53" spans="1:19" x14ac:dyDescent="0.25">
      <c r="A53" s="3">
        <v>44</v>
      </c>
      <c r="B53" s="38" t="s">
        <v>62</v>
      </c>
      <c r="C53" s="29" t="s">
        <v>70</v>
      </c>
      <c r="D53" s="40">
        <v>2</v>
      </c>
      <c r="E53" s="41"/>
      <c r="F53" s="42">
        <v>9</v>
      </c>
      <c r="G53" s="41"/>
      <c r="H53" s="42">
        <v>2</v>
      </c>
      <c r="I53" s="41">
        <v>1</v>
      </c>
      <c r="J53" s="42">
        <v>2</v>
      </c>
      <c r="K53" s="41">
        <v>3</v>
      </c>
      <c r="L53" s="43" t="s">
        <v>80</v>
      </c>
      <c r="M53" s="34">
        <f t="shared" si="2"/>
        <v>19</v>
      </c>
      <c r="N53" s="35">
        <f>SUM(O53-P53)/ABS(P53)</f>
        <v>-0.34615384615384615</v>
      </c>
      <c r="O53" s="36">
        <v>17</v>
      </c>
      <c r="P53" s="36">
        <v>26</v>
      </c>
      <c r="Q53" s="117">
        <f>SUM((O53-((43/352)*C4))/ABS((43/352)*C4))</f>
        <v>-0.17655153433328746</v>
      </c>
      <c r="R53" s="37">
        <v>43</v>
      </c>
    </row>
    <row r="54" spans="1:19" x14ac:dyDescent="0.25">
      <c r="A54" s="18">
        <v>45</v>
      </c>
      <c r="B54" s="38" t="s">
        <v>62</v>
      </c>
      <c r="C54" s="29" t="s">
        <v>72</v>
      </c>
      <c r="D54" s="40">
        <v>3</v>
      </c>
      <c r="E54" s="41"/>
      <c r="F54" s="42">
        <v>7</v>
      </c>
      <c r="G54" s="41"/>
      <c r="H54" s="42">
        <v>3</v>
      </c>
      <c r="I54" s="41">
        <v>10</v>
      </c>
      <c r="J54" s="42">
        <v>2</v>
      </c>
      <c r="K54" s="41"/>
      <c r="L54" s="43">
        <v>5</v>
      </c>
      <c r="M54" s="34">
        <f t="shared" si="2"/>
        <v>30</v>
      </c>
      <c r="N54" s="35">
        <f>SUM(O54-P54)/ABS(P54)</f>
        <v>0.13043478260869565</v>
      </c>
      <c r="O54" s="36">
        <v>26</v>
      </c>
      <c r="P54" s="36">
        <v>23</v>
      </c>
      <c r="Q54" s="117">
        <f>SUM((O54-((43/352)*C4))/ABS((43/352)*C4))</f>
        <v>0.25939177101967803</v>
      </c>
      <c r="R54" s="37">
        <v>43</v>
      </c>
    </row>
    <row r="55" spans="1:19" ht="15.75" thickBot="1" x14ac:dyDescent="0.3">
      <c r="A55" s="3"/>
      <c r="B55" s="38"/>
      <c r="C55" s="29" t="s">
        <v>73</v>
      </c>
      <c r="D55" s="134">
        <f t="shared" ref="D55:L55" si="4">SUM(D10:D54)</f>
        <v>84</v>
      </c>
      <c r="E55" s="11">
        <f t="shared" si="4"/>
        <v>10</v>
      </c>
      <c r="F55" s="11">
        <f t="shared" si="4"/>
        <v>155</v>
      </c>
      <c r="G55" s="12">
        <f t="shared" si="4"/>
        <v>22</v>
      </c>
      <c r="H55" s="11">
        <f t="shared" si="4"/>
        <v>100</v>
      </c>
      <c r="I55" s="12">
        <f t="shared" si="4"/>
        <v>212</v>
      </c>
      <c r="J55" s="11">
        <f t="shared" si="4"/>
        <v>38</v>
      </c>
      <c r="K55" s="12">
        <f t="shared" si="4"/>
        <v>52</v>
      </c>
      <c r="L55" s="46">
        <f t="shared" si="4"/>
        <v>79</v>
      </c>
      <c r="M55" s="47">
        <f t="shared" si="2"/>
        <v>752</v>
      </c>
      <c r="N55" s="48">
        <f>SUM(O55-P55)/ABS(P55)</f>
        <v>0.13602941176470587</v>
      </c>
      <c r="O55" s="49">
        <f>SUM(O10:O54)</f>
        <v>618</v>
      </c>
      <c r="P55" s="49">
        <f>SUM(P11:P54)</f>
        <v>544</v>
      </c>
      <c r="Q55" s="48">
        <f>SUM((O55-((1935/352)*C4))/ABS((1935/352)*C4))</f>
        <v>-0.33478280812806754</v>
      </c>
      <c r="R55" s="50">
        <f>SUM(R10:R54)</f>
        <v>1935</v>
      </c>
    </row>
    <row r="56" spans="1:19" ht="16.5" thickTop="1" thickBot="1" x14ac:dyDescent="0.3">
      <c r="A56" s="3"/>
      <c r="B56" s="38"/>
      <c r="C56" s="51" t="s">
        <v>74</v>
      </c>
      <c r="D56" s="110">
        <f t="shared" ref="D56:M56" si="5">SUM((D57-D58)/ABS(D58))</f>
        <v>0.3392857142857143</v>
      </c>
      <c r="E56" s="111">
        <f t="shared" si="5"/>
        <v>-0.47058823529411764</v>
      </c>
      <c r="F56" s="111">
        <f t="shared" si="5"/>
        <v>0.44318181818181818</v>
      </c>
      <c r="G56" s="111">
        <f t="shared" si="5"/>
        <v>-0.18181818181818182</v>
      </c>
      <c r="H56" s="111">
        <f t="shared" si="5"/>
        <v>0.32786885245901637</v>
      </c>
      <c r="I56" s="111">
        <f t="shared" si="5"/>
        <v>-2.7624309392265192E-2</v>
      </c>
      <c r="J56" s="111">
        <f t="shared" si="5"/>
        <v>-8.3333333333333329E-2</v>
      </c>
      <c r="K56" s="111">
        <f t="shared" si="5"/>
        <v>0.39393939393939392</v>
      </c>
      <c r="L56" s="111">
        <f t="shared" si="5"/>
        <v>3.2258064516129031E-2</v>
      </c>
      <c r="M56" s="112">
        <f t="shared" si="5"/>
        <v>0.13602941176470587</v>
      </c>
      <c r="N56" s="55"/>
      <c r="O56" s="56"/>
      <c r="P56" s="57"/>
      <c r="Q56" s="118"/>
      <c r="R56" s="58"/>
    </row>
    <row r="57" spans="1:19" ht="15.75" thickTop="1" x14ac:dyDescent="0.25">
      <c r="A57" s="3"/>
      <c r="B57" s="38"/>
      <c r="C57" s="51" t="s">
        <v>81</v>
      </c>
      <c r="D57" s="59">
        <v>75</v>
      </c>
      <c r="E57" s="60">
        <v>9</v>
      </c>
      <c r="F57" s="60">
        <v>127</v>
      </c>
      <c r="G57" s="60">
        <v>18</v>
      </c>
      <c r="H57" s="60">
        <v>81</v>
      </c>
      <c r="I57" s="60">
        <v>176</v>
      </c>
      <c r="J57" s="60">
        <v>22</v>
      </c>
      <c r="K57" s="60">
        <v>46</v>
      </c>
      <c r="L57" s="60">
        <v>64</v>
      </c>
      <c r="M57" s="61">
        <f>SUM(D57:L57)</f>
        <v>618</v>
      </c>
      <c r="N57" s="62"/>
      <c r="O57" s="63"/>
      <c r="P57" s="64"/>
      <c r="Q57" s="119"/>
      <c r="R57" s="20"/>
    </row>
    <row r="58" spans="1:19" ht="15.75" thickBot="1" x14ac:dyDescent="0.3">
      <c r="A58" s="3"/>
      <c r="B58" s="38"/>
      <c r="C58" s="51" t="s">
        <v>75</v>
      </c>
      <c r="D58" s="65">
        <v>56</v>
      </c>
      <c r="E58" s="16">
        <v>17</v>
      </c>
      <c r="F58" s="16">
        <v>88</v>
      </c>
      <c r="G58" s="16">
        <v>22</v>
      </c>
      <c r="H58" s="16">
        <v>61</v>
      </c>
      <c r="I58" s="16">
        <v>181</v>
      </c>
      <c r="J58" s="16">
        <v>24</v>
      </c>
      <c r="K58" s="16">
        <v>33</v>
      </c>
      <c r="L58" s="16">
        <v>62</v>
      </c>
      <c r="M58" s="66">
        <f>SUM(D58:L58)</f>
        <v>544</v>
      </c>
      <c r="N58" s="67"/>
      <c r="O58" s="68"/>
      <c r="P58" s="9"/>
      <c r="Q58" s="113"/>
      <c r="R58" s="69"/>
    </row>
    <row r="59" spans="1:19" s="107" customFormat="1" ht="16.5" thickTop="1" thickBot="1" x14ac:dyDescent="0.3">
      <c r="A59" s="96"/>
      <c r="B59" s="97"/>
      <c r="C59" s="98" t="s">
        <v>126</v>
      </c>
      <c r="D59" s="99">
        <f>SUM((D57-((D60/352)*C4))/ABS((D60/352)*C4))</f>
        <v>-0.30571992110453644</v>
      </c>
      <c r="E59" s="100">
        <f>SUM(E57-((E60/352)*C4))/ABS((E60/352)*C4)</f>
        <v>-0.58343195266272185</v>
      </c>
      <c r="F59" s="101">
        <f>SUM(F57-((F60/352)*C4))/ABS((D60/352)*C4)</f>
        <v>0.17564760026298498</v>
      </c>
      <c r="G59" s="101">
        <f>SUM(G57-((G60/352)*C4))/ABS((G60/352)*C4)</f>
        <v>-0.58343195266272185</v>
      </c>
      <c r="H59" s="101">
        <f>SUM(H57-((H60/352)*C4))/ABS((H60/352)*C4)</f>
        <v>-0.25017751479289935</v>
      </c>
      <c r="I59" s="101">
        <f>SUM(I57-((I60/352)*C4))/ABS((I60/352)*C4)</f>
        <v>-0.41812717197332588</v>
      </c>
      <c r="J59" s="101">
        <f>SUM(J57-((J60/352)*C4))/ABS((D60/352)*C4)</f>
        <v>-0.19634451019066407</v>
      </c>
      <c r="K59" s="101">
        <f>SUM(K57-((K60/352)*C4))/ABS((D60/352)*C4)</f>
        <v>-0.1741748849441157</v>
      </c>
      <c r="L59" s="100">
        <f>SUM(L57-((L60/352)*C4))/ABS((L60/352)*C4)</f>
        <v>-0.50628972167433706</v>
      </c>
      <c r="M59" s="102">
        <f>SUM(M57-((M60/352)*C4))/ABS((M60/352)*C4)</f>
        <v>-0.33478280812806754</v>
      </c>
      <c r="N59" s="103"/>
      <c r="O59" s="104"/>
      <c r="P59" s="105"/>
      <c r="Q59" s="113"/>
      <c r="R59" s="106"/>
    </row>
    <row r="60" spans="1:19" s="83" customFormat="1" ht="16.5" thickTop="1" thickBot="1" x14ac:dyDescent="0.3">
      <c r="A60" s="70"/>
      <c r="B60" s="71"/>
      <c r="C60" s="72" t="s">
        <v>76</v>
      </c>
      <c r="D60" s="73">
        <v>225</v>
      </c>
      <c r="E60" s="74">
        <v>45</v>
      </c>
      <c r="F60" s="75">
        <v>225</v>
      </c>
      <c r="G60" s="76">
        <v>90</v>
      </c>
      <c r="H60" s="75">
        <v>225</v>
      </c>
      <c r="I60" s="76">
        <v>630</v>
      </c>
      <c r="J60" s="75">
        <v>90</v>
      </c>
      <c r="K60" s="76">
        <v>135</v>
      </c>
      <c r="L60" s="77">
        <v>270</v>
      </c>
      <c r="M60" s="78">
        <f t="shared" ref="M60:M82" si="6">SUM(D60:L60)</f>
        <v>1935</v>
      </c>
      <c r="N60" s="79"/>
      <c r="O60" s="80"/>
      <c r="P60" s="81"/>
      <c r="Q60" s="120"/>
      <c r="R60" s="82"/>
      <c r="S60" s="83" t="s">
        <v>80</v>
      </c>
    </row>
    <row r="61" spans="1:19" ht="15.75" thickTop="1" x14ac:dyDescent="0.25">
      <c r="A61" s="3"/>
      <c r="B61" s="38"/>
      <c r="C61" s="29" t="s">
        <v>138</v>
      </c>
      <c r="D61" s="84">
        <v>86</v>
      </c>
      <c r="E61" s="85">
        <v>10</v>
      </c>
      <c r="F61" s="86">
        <v>153</v>
      </c>
      <c r="G61" s="87">
        <v>18</v>
      </c>
      <c r="H61" s="86">
        <v>95</v>
      </c>
      <c r="I61" s="87">
        <v>197</v>
      </c>
      <c r="J61" s="86">
        <v>34</v>
      </c>
      <c r="K61" s="87">
        <v>51</v>
      </c>
      <c r="L61" s="88">
        <v>78</v>
      </c>
      <c r="M61" s="64">
        <f t="shared" si="6"/>
        <v>722</v>
      </c>
      <c r="N61" s="89"/>
      <c r="O61" s="89"/>
      <c r="P61" s="6"/>
      <c r="Q61" s="121"/>
      <c r="R61" s="29"/>
    </row>
    <row r="62" spans="1:19" x14ac:dyDescent="0.25">
      <c r="A62" s="3"/>
      <c r="B62" s="38"/>
      <c r="C62" s="29" t="s">
        <v>136</v>
      </c>
      <c r="D62" s="84">
        <v>82</v>
      </c>
      <c r="E62" s="85">
        <v>8</v>
      </c>
      <c r="F62" s="86">
        <v>146</v>
      </c>
      <c r="G62" s="87">
        <v>19</v>
      </c>
      <c r="H62" s="86">
        <v>94</v>
      </c>
      <c r="I62" s="87">
        <v>176</v>
      </c>
      <c r="J62" s="86">
        <v>32</v>
      </c>
      <c r="K62" s="87">
        <v>50</v>
      </c>
      <c r="L62" s="88">
        <v>71</v>
      </c>
      <c r="M62" s="64">
        <f t="shared" si="6"/>
        <v>678</v>
      </c>
      <c r="N62" s="89"/>
      <c r="O62" s="89"/>
      <c r="P62" s="6"/>
      <c r="Q62" s="121"/>
      <c r="R62" s="29"/>
    </row>
    <row r="63" spans="1:19" x14ac:dyDescent="0.25">
      <c r="A63" s="3"/>
      <c r="B63" s="38"/>
      <c r="C63" s="29" t="s">
        <v>135</v>
      </c>
      <c r="D63" s="84">
        <v>74</v>
      </c>
      <c r="E63" s="85">
        <v>7</v>
      </c>
      <c r="F63" s="86">
        <v>151</v>
      </c>
      <c r="G63" s="87">
        <v>18</v>
      </c>
      <c r="H63" s="86">
        <v>96</v>
      </c>
      <c r="I63" s="87">
        <v>170</v>
      </c>
      <c r="J63" s="86">
        <v>28</v>
      </c>
      <c r="K63" s="87">
        <v>50</v>
      </c>
      <c r="L63" s="88">
        <v>71</v>
      </c>
      <c r="M63" s="64">
        <f t="shared" si="6"/>
        <v>665</v>
      </c>
      <c r="N63" s="89"/>
      <c r="O63" s="89"/>
      <c r="P63" s="6"/>
      <c r="Q63" s="121"/>
      <c r="R63" s="29"/>
    </row>
    <row r="64" spans="1:19" x14ac:dyDescent="0.25">
      <c r="A64" s="3"/>
      <c r="B64" s="38"/>
      <c r="C64" s="29" t="s">
        <v>134</v>
      </c>
      <c r="D64" s="84">
        <v>72</v>
      </c>
      <c r="E64" s="85">
        <v>7</v>
      </c>
      <c r="F64" s="86">
        <v>144</v>
      </c>
      <c r="G64" s="87">
        <v>16</v>
      </c>
      <c r="H64" s="86">
        <v>95</v>
      </c>
      <c r="I64" s="87">
        <v>161</v>
      </c>
      <c r="J64" s="86">
        <v>32</v>
      </c>
      <c r="K64" s="87">
        <v>50</v>
      </c>
      <c r="L64" s="88">
        <v>65</v>
      </c>
      <c r="M64" s="64">
        <f t="shared" si="6"/>
        <v>642</v>
      </c>
      <c r="N64" s="89"/>
      <c r="O64" s="89"/>
      <c r="P64" s="6"/>
      <c r="Q64" s="121"/>
      <c r="R64" s="29"/>
    </row>
    <row r="65" spans="1:19" x14ac:dyDescent="0.25">
      <c r="A65" s="3"/>
      <c r="B65" s="38"/>
      <c r="C65" s="29" t="s">
        <v>133</v>
      </c>
      <c r="D65" s="84">
        <v>71</v>
      </c>
      <c r="E65" s="85">
        <v>7</v>
      </c>
      <c r="F65" s="86">
        <v>145</v>
      </c>
      <c r="G65" s="87">
        <v>16</v>
      </c>
      <c r="H65" s="86">
        <v>95</v>
      </c>
      <c r="I65" s="87">
        <v>160</v>
      </c>
      <c r="J65" s="86">
        <v>29</v>
      </c>
      <c r="K65" s="87">
        <v>47</v>
      </c>
      <c r="L65" s="88">
        <v>63</v>
      </c>
      <c r="M65" s="64">
        <f t="shared" si="6"/>
        <v>633</v>
      </c>
      <c r="N65" s="89"/>
      <c r="O65" s="89"/>
      <c r="P65" s="6"/>
      <c r="Q65" s="121"/>
      <c r="R65" s="29"/>
    </row>
    <row r="66" spans="1:19" x14ac:dyDescent="0.25">
      <c r="A66" s="3"/>
      <c r="B66" s="38"/>
      <c r="C66" s="29" t="s">
        <v>131</v>
      </c>
      <c r="D66" s="84">
        <v>67</v>
      </c>
      <c r="E66" s="85">
        <v>7</v>
      </c>
      <c r="F66" s="86">
        <v>136</v>
      </c>
      <c r="G66" s="87">
        <v>9</v>
      </c>
      <c r="H66" s="86">
        <v>90</v>
      </c>
      <c r="I66" s="87">
        <v>154</v>
      </c>
      <c r="J66" s="86">
        <v>25</v>
      </c>
      <c r="K66" s="87">
        <v>48</v>
      </c>
      <c r="L66" s="88">
        <v>69</v>
      </c>
      <c r="M66" s="64">
        <f t="shared" si="6"/>
        <v>605</v>
      </c>
      <c r="N66" s="89"/>
      <c r="O66" s="89"/>
      <c r="P66" s="6"/>
      <c r="Q66" s="121"/>
      <c r="R66" s="29"/>
    </row>
    <row r="67" spans="1:19" x14ac:dyDescent="0.25">
      <c r="A67" s="3"/>
      <c r="B67" s="38"/>
      <c r="C67" s="29" t="s">
        <v>130</v>
      </c>
      <c r="D67" s="84">
        <v>65</v>
      </c>
      <c r="E67" s="85">
        <v>6</v>
      </c>
      <c r="F67" s="86">
        <v>140</v>
      </c>
      <c r="G67" s="87">
        <v>9</v>
      </c>
      <c r="H67" s="86">
        <v>86</v>
      </c>
      <c r="I67" s="87">
        <v>145</v>
      </c>
      <c r="J67" s="86">
        <v>22</v>
      </c>
      <c r="K67" s="87">
        <v>43</v>
      </c>
      <c r="L67" s="88">
        <v>71</v>
      </c>
      <c r="M67" s="64">
        <f t="shared" si="6"/>
        <v>587</v>
      </c>
      <c r="N67" s="89"/>
      <c r="O67" s="89"/>
      <c r="P67" s="6"/>
      <c r="Q67" s="121"/>
      <c r="R67" s="29"/>
    </row>
    <row r="68" spans="1:19" x14ac:dyDescent="0.25">
      <c r="A68" s="3"/>
      <c r="B68" s="38"/>
      <c r="C68" s="29" t="s">
        <v>125</v>
      </c>
      <c r="D68" s="84">
        <v>62</v>
      </c>
      <c r="E68" s="85">
        <v>6</v>
      </c>
      <c r="F68" s="86">
        <v>129</v>
      </c>
      <c r="G68" s="87">
        <v>9</v>
      </c>
      <c r="H68" s="86">
        <v>66</v>
      </c>
      <c r="I68" s="87">
        <v>134</v>
      </c>
      <c r="J68" s="86">
        <v>18</v>
      </c>
      <c r="K68" s="87">
        <v>38</v>
      </c>
      <c r="L68" s="88">
        <v>60</v>
      </c>
      <c r="M68" s="64">
        <f t="shared" si="6"/>
        <v>522</v>
      </c>
      <c r="N68" s="89"/>
      <c r="O68" s="89"/>
      <c r="P68" s="6"/>
      <c r="Q68" s="121"/>
      <c r="R68" s="29"/>
    </row>
    <row r="69" spans="1:19" hidden="1" x14ac:dyDescent="0.25">
      <c r="A69" s="3"/>
      <c r="B69" s="38"/>
      <c r="C69" s="29" t="s">
        <v>123</v>
      </c>
      <c r="D69" s="84">
        <v>61</v>
      </c>
      <c r="E69" s="85">
        <v>6</v>
      </c>
      <c r="F69" s="86">
        <v>123</v>
      </c>
      <c r="G69" s="87">
        <v>9</v>
      </c>
      <c r="H69" s="86">
        <v>64</v>
      </c>
      <c r="I69" s="87">
        <v>131</v>
      </c>
      <c r="J69" s="86">
        <v>18</v>
      </c>
      <c r="K69" s="87">
        <v>38</v>
      </c>
      <c r="L69" s="88">
        <v>60</v>
      </c>
      <c r="M69" s="64">
        <f t="shared" si="6"/>
        <v>510</v>
      </c>
      <c r="N69" s="89"/>
      <c r="O69" s="89"/>
      <c r="P69" s="6"/>
      <c r="Q69" s="121"/>
      <c r="R69" s="29"/>
    </row>
    <row r="70" spans="1:19" hidden="1" x14ac:dyDescent="0.25">
      <c r="A70" s="3"/>
      <c r="B70" s="38"/>
      <c r="C70" s="29" t="s">
        <v>119</v>
      </c>
      <c r="D70" s="84">
        <v>59</v>
      </c>
      <c r="E70" s="85">
        <v>5</v>
      </c>
      <c r="F70" s="86">
        <v>111</v>
      </c>
      <c r="G70" s="87">
        <v>8</v>
      </c>
      <c r="H70" s="86">
        <v>57</v>
      </c>
      <c r="I70" s="87">
        <v>123</v>
      </c>
      <c r="J70" s="86">
        <v>18</v>
      </c>
      <c r="K70" s="87">
        <v>36</v>
      </c>
      <c r="L70" s="88">
        <v>64</v>
      </c>
      <c r="M70" s="64">
        <f t="shared" si="6"/>
        <v>481</v>
      </c>
      <c r="N70" s="89"/>
      <c r="O70" s="89"/>
      <c r="P70" s="6"/>
      <c r="Q70" s="121"/>
      <c r="R70" s="29"/>
    </row>
    <row r="71" spans="1:19" x14ac:dyDescent="0.25">
      <c r="A71" s="3"/>
      <c r="B71" s="38"/>
      <c r="C71" s="29" t="s">
        <v>117</v>
      </c>
      <c r="D71" s="84">
        <v>57</v>
      </c>
      <c r="E71" s="85">
        <v>4</v>
      </c>
      <c r="F71" s="86">
        <v>110</v>
      </c>
      <c r="G71" s="87">
        <v>8</v>
      </c>
      <c r="H71" s="86">
        <v>55</v>
      </c>
      <c r="I71" s="87">
        <v>112</v>
      </c>
      <c r="J71" s="86">
        <v>16</v>
      </c>
      <c r="K71" s="87">
        <v>35</v>
      </c>
      <c r="L71" s="88">
        <v>46</v>
      </c>
      <c r="M71" s="64">
        <f t="shared" si="6"/>
        <v>443</v>
      </c>
      <c r="N71" s="89"/>
      <c r="O71" s="89"/>
      <c r="P71" s="6"/>
      <c r="Q71" s="121"/>
      <c r="R71" s="29"/>
    </row>
    <row r="72" spans="1:19" x14ac:dyDescent="0.25">
      <c r="A72" s="3"/>
      <c r="B72" s="38"/>
      <c r="C72" s="29" t="s">
        <v>106</v>
      </c>
      <c r="D72" s="84">
        <v>56</v>
      </c>
      <c r="E72" s="85">
        <v>4</v>
      </c>
      <c r="F72" s="86">
        <v>110</v>
      </c>
      <c r="G72" s="87">
        <v>8</v>
      </c>
      <c r="H72" s="86">
        <v>54</v>
      </c>
      <c r="I72" s="87">
        <v>108</v>
      </c>
      <c r="J72" s="86">
        <v>16</v>
      </c>
      <c r="K72" s="87">
        <v>37</v>
      </c>
      <c r="L72" s="88">
        <v>47</v>
      </c>
      <c r="M72" s="64">
        <f t="shared" si="6"/>
        <v>440</v>
      </c>
      <c r="N72" s="89"/>
      <c r="O72" s="89"/>
      <c r="P72" s="6"/>
      <c r="Q72" s="121"/>
      <c r="R72" s="29"/>
      <c r="S72" t="s">
        <v>80</v>
      </c>
    </row>
    <row r="73" spans="1:19" hidden="1" x14ac:dyDescent="0.25">
      <c r="A73" s="3"/>
      <c r="B73" s="38"/>
      <c r="C73" s="29" t="s">
        <v>107</v>
      </c>
      <c r="D73" s="84">
        <v>50</v>
      </c>
      <c r="E73" s="85">
        <v>4</v>
      </c>
      <c r="F73" s="86">
        <v>108</v>
      </c>
      <c r="G73" s="87">
        <v>8</v>
      </c>
      <c r="H73" s="86">
        <v>55</v>
      </c>
      <c r="I73" s="87">
        <v>97</v>
      </c>
      <c r="J73" s="86">
        <v>17</v>
      </c>
      <c r="K73" s="87">
        <v>37</v>
      </c>
      <c r="L73" s="88">
        <v>40</v>
      </c>
      <c r="M73" s="64">
        <f t="shared" si="6"/>
        <v>416</v>
      </c>
      <c r="N73" s="89"/>
      <c r="O73" s="89"/>
      <c r="P73" s="6"/>
      <c r="Q73" s="121"/>
      <c r="R73" s="29"/>
    </row>
    <row r="74" spans="1:19" hidden="1" x14ac:dyDescent="0.25">
      <c r="A74" s="3"/>
      <c r="B74" s="38"/>
      <c r="C74" s="29" t="s">
        <v>108</v>
      </c>
      <c r="D74" s="84">
        <v>43</v>
      </c>
      <c r="E74" s="85">
        <v>4</v>
      </c>
      <c r="F74" s="86">
        <v>108</v>
      </c>
      <c r="G74" s="87">
        <v>6</v>
      </c>
      <c r="H74" s="86">
        <v>48</v>
      </c>
      <c r="I74" s="87">
        <v>80</v>
      </c>
      <c r="J74" s="86">
        <v>17</v>
      </c>
      <c r="K74" s="87">
        <v>31</v>
      </c>
      <c r="L74" s="88">
        <v>32</v>
      </c>
      <c r="M74" s="64">
        <f t="shared" si="6"/>
        <v>369</v>
      </c>
      <c r="N74" s="89"/>
      <c r="O74" s="89"/>
      <c r="P74" s="6"/>
      <c r="Q74" s="121"/>
      <c r="R74" s="29"/>
    </row>
    <row r="75" spans="1:19" x14ac:dyDescent="0.25">
      <c r="A75" s="3"/>
      <c r="B75" s="38"/>
      <c r="C75" s="29" t="s">
        <v>109</v>
      </c>
      <c r="D75" s="84">
        <v>34</v>
      </c>
      <c r="E75" s="85">
        <v>4</v>
      </c>
      <c r="F75" s="86">
        <v>109</v>
      </c>
      <c r="G75" s="87">
        <v>8</v>
      </c>
      <c r="H75" s="86">
        <v>48</v>
      </c>
      <c r="I75" s="87">
        <v>69</v>
      </c>
      <c r="J75" s="86">
        <v>17</v>
      </c>
      <c r="K75" s="87">
        <v>28</v>
      </c>
      <c r="L75" s="88">
        <v>25</v>
      </c>
      <c r="M75" s="64">
        <f t="shared" si="6"/>
        <v>342</v>
      </c>
      <c r="N75" s="89"/>
      <c r="O75" s="89"/>
      <c r="P75" s="6"/>
      <c r="Q75" s="121"/>
      <c r="R75" s="29"/>
    </row>
    <row r="76" spans="1:19" x14ac:dyDescent="0.25">
      <c r="A76" s="3"/>
      <c r="B76" s="38"/>
      <c r="C76" s="29" t="s">
        <v>110</v>
      </c>
      <c r="D76" s="84">
        <v>31</v>
      </c>
      <c r="E76" s="85">
        <v>4</v>
      </c>
      <c r="F76" s="86">
        <v>108</v>
      </c>
      <c r="G76" s="87">
        <v>4</v>
      </c>
      <c r="H76" s="86">
        <v>48</v>
      </c>
      <c r="I76" s="87">
        <v>63</v>
      </c>
      <c r="J76" s="86">
        <v>15</v>
      </c>
      <c r="K76" s="87">
        <v>27</v>
      </c>
      <c r="L76" s="88">
        <v>23</v>
      </c>
      <c r="M76" s="64">
        <f t="shared" si="6"/>
        <v>323</v>
      </c>
      <c r="N76" s="89"/>
      <c r="O76" s="89"/>
      <c r="P76" s="6"/>
      <c r="Q76" s="121"/>
      <c r="R76" s="29"/>
    </row>
    <row r="77" spans="1:19" x14ac:dyDescent="0.25">
      <c r="A77" s="3"/>
      <c r="B77" s="38"/>
      <c r="C77" s="29" t="s">
        <v>111</v>
      </c>
      <c r="D77" s="84">
        <v>28</v>
      </c>
      <c r="E77" s="85">
        <v>4</v>
      </c>
      <c r="F77" s="86">
        <v>91</v>
      </c>
      <c r="G77" s="87">
        <v>3</v>
      </c>
      <c r="H77" s="86">
        <v>51</v>
      </c>
      <c r="I77" s="87">
        <v>55</v>
      </c>
      <c r="J77" s="86">
        <v>14</v>
      </c>
      <c r="K77" s="87">
        <v>27</v>
      </c>
      <c r="L77" s="88">
        <v>22</v>
      </c>
      <c r="M77" s="64">
        <f t="shared" si="6"/>
        <v>295</v>
      </c>
      <c r="N77" s="89"/>
      <c r="O77" s="89"/>
      <c r="P77" s="6"/>
      <c r="Q77" s="121"/>
      <c r="R77" s="29"/>
    </row>
    <row r="78" spans="1:19" x14ac:dyDescent="0.25">
      <c r="A78" s="3"/>
      <c r="B78" s="38"/>
      <c r="C78" s="29" t="s">
        <v>112</v>
      </c>
      <c r="D78" s="84">
        <v>26</v>
      </c>
      <c r="E78" s="85">
        <v>4</v>
      </c>
      <c r="F78" s="86">
        <v>89</v>
      </c>
      <c r="G78" s="87">
        <v>4</v>
      </c>
      <c r="H78" s="86">
        <v>51</v>
      </c>
      <c r="I78" s="87">
        <v>51</v>
      </c>
      <c r="J78" s="86">
        <v>12</v>
      </c>
      <c r="K78" s="87">
        <v>26</v>
      </c>
      <c r="L78" s="88">
        <v>20</v>
      </c>
      <c r="M78" s="64">
        <f t="shared" si="6"/>
        <v>283</v>
      </c>
      <c r="N78" s="89"/>
      <c r="O78" s="89"/>
      <c r="P78" s="6"/>
      <c r="Q78" s="121"/>
      <c r="R78" s="29"/>
    </row>
    <row r="79" spans="1:19" x14ac:dyDescent="0.25">
      <c r="A79" s="3"/>
      <c r="B79" s="38"/>
      <c r="C79" s="29" t="s">
        <v>114</v>
      </c>
      <c r="D79" s="84">
        <v>25</v>
      </c>
      <c r="E79" s="85">
        <v>3</v>
      </c>
      <c r="F79" s="86">
        <v>78</v>
      </c>
      <c r="G79" s="87">
        <v>3</v>
      </c>
      <c r="H79" s="86">
        <v>44</v>
      </c>
      <c r="I79" s="87">
        <v>41</v>
      </c>
      <c r="J79" s="86">
        <v>12</v>
      </c>
      <c r="K79" s="87">
        <v>22</v>
      </c>
      <c r="L79" s="88">
        <v>16</v>
      </c>
      <c r="M79" s="64">
        <f t="shared" si="6"/>
        <v>244</v>
      </c>
      <c r="N79" s="89"/>
      <c r="O79" s="89"/>
      <c r="P79" s="6"/>
      <c r="Q79" s="121"/>
      <c r="R79" s="29"/>
    </row>
    <row r="80" spans="1:19" x14ac:dyDescent="0.25">
      <c r="A80" s="3"/>
      <c r="B80" s="38"/>
      <c r="C80" s="29" t="s">
        <v>113</v>
      </c>
      <c r="D80" s="84">
        <v>21</v>
      </c>
      <c r="E80" s="85">
        <v>3</v>
      </c>
      <c r="F80" s="86">
        <v>66</v>
      </c>
      <c r="G80" s="87">
        <v>3</v>
      </c>
      <c r="H80" s="86">
        <v>43</v>
      </c>
      <c r="I80" s="87">
        <v>31</v>
      </c>
      <c r="J80" s="86">
        <v>11</v>
      </c>
      <c r="K80" s="87">
        <v>22</v>
      </c>
      <c r="L80" s="88">
        <v>16</v>
      </c>
      <c r="M80" s="64">
        <f t="shared" si="6"/>
        <v>216</v>
      </c>
      <c r="N80" s="89"/>
      <c r="O80" s="89"/>
      <c r="P80" s="6"/>
      <c r="Q80" s="121"/>
      <c r="R80" s="29"/>
    </row>
    <row r="81" spans="1:18" x14ac:dyDescent="0.25">
      <c r="A81" s="3"/>
      <c r="B81" s="38"/>
      <c r="C81" s="29" t="s">
        <v>116</v>
      </c>
      <c r="D81" s="84">
        <v>16</v>
      </c>
      <c r="E81" s="85">
        <v>3</v>
      </c>
      <c r="F81" s="86">
        <v>49</v>
      </c>
      <c r="G81" s="87">
        <v>3</v>
      </c>
      <c r="H81" s="86">
        <v>25</v>
      </c>
      <c r="I81" s="87">
        <v>22</v>
      </c>
      <c r="J81" s="86">
        <v>11</v>
      </c>
      <c r="K81" s="87">
        <v>20</v>
      </c>
      <c r="L81" s="88">
        <v>12</v>
      </c>
      <c r="M81" s="64">
        <f t="shared" si="6"/>
        <v>161</v>
      </c>
      <c r="N81" s="89"/>
      <c r="O81" s="89"/>
      <c r="P81" s="6"/>
      <c r="Q81" s="121"/>
      <c r="R81" s="29"/>
    </row>
    <row r="82" spans="1:18" x14ac:dyDescent="0.25">
      <c r="A82" s="3"/>
      <c r="B82" s="38"/>
      <c r="C82" s="29" t="s">
        <v>115</v>
      </c>
      <c r="D82" s="84">
        <v>11</v>
      </c>
      <c r="E82" s="85">
        <v>3</v>
      </c>
      <c r="F82" s="86">
        <v>37</v>
      </c>
      <c r="G82" s="87">
        <v>3</v>
      </c>
      <c r="H82" s="86">
        <v>14</v>
      </c>
      <c r="I82" s="87">
        <v>10</v>
      </c>
      <c r="J82" s="86">
        <v>9</v>
      </c>
      <c r="K82" s="87">
        <v>10</v>
      </c>
      <c r="L82" s="88">
        <v>6</v>
      </c>
      <c r="M82" s="64">
        <f t="shared" si="6"/>
        <v>103</v>
      </c>
      <c r="N82" s="89"/>
      <c r="O82" s="89"/>
      <c r="P82" s="6"/>
      <c r="Q82" s="121"/>
      <c r="R82" s="29"/>
    </row>
    <row r="83" spans="1:18" x14ac:dyDescent="0.25">
      <c r="A83" s="3"/>
      <c r="B83" s="38"/>
      <c r="C83" s="29"/>
      <c r="D83" s="84"/>
      <c r="E83" s="85"/>
      <c r="F83" s="86"/>
      <c r="G83" s="87"/>
      <c r="H83" s="86"/>
      <c r="I83" s="87"/>
      <c r="J83" s="86"/>
      <c r="K83" s="87"/>
      <c r="L83" s="88"/>
      <c r="M83" s="64"/>
      <c r="N83" s="89"/>
      <c r="O83" s="89"/>
      <c r="P83" s="6"/>
      <c r="Q83" s="121"/>
      <c r="R83" s="29"/>
    </row>
    <row r="84" spans="1:18" hidden="1" x14ac:dyDescent="0.25">
      <c r="A84" s="3"/>
      <c r="B84" s="38"/>
      <c r="C84" s="29" t="s">
        <v>77</v>
      </c>
      <c r="D84" s="84">
        <v>121</v>
      </c>
      <c r="E84" s="85">
        <v>19</v>
      </c>
      <c r="F84" s="86">
        <v>197</v>
      </c>
      <c r="G84" s="87">
        <v>53</v>
      </c>
      <c r="H84" s="86">
        <v>126</v>
      </c>
      <c r="I84" s="87">
        <v>326</v>
      </c>
      <c r="J84" s="86">
        <v>42</v>
      </c>
      <c r="K84" s="87">
        <v>62</v>
      </c>
      <c r="L84" s="88">
        <v>132</v>
      </c>
      <c r="M84" s="64">
        <f>SUM(D84:L84)</f>
        <v>1078</v>
      </c>
      <c r="N84" s="89"/>
      <c r="O84" s="89"/>
      <c r="P84" s="6"/>
      <c r="Q84" s="121"/>
      <c r="R84" s="29"/>
    </row>
    <row r="85" spans="1:18" hidden="1" x14ac:dyDescent="0.25">
      <c r="A85" s="3"/>
      <c r="B85" s="38"/>
      <c r="C85" s="29" t="s">
        <v>78</v>
      </c>
      <c r="D85" s="84">
        <v>121</v>
      </c>
      <c r="E85" s="85">
        <v>19</v>
      </c>
      <c r="F85" s="86">
        <v>197</v>
      </c>
      <c r="G85" s="87">
        <v>54</v>
      </c>
      <c r="H85" s="86">
        <v>128</v>
      </c>
      <c r="I85" s="87">
        <v>321</v>
      </c>
      <c r="J85" s="86">
        <v>43</v>
      </c>
      <c r="K85" s="87">
        <v>65</v>
      </c>
      <c r="L85" s="88">
        <v>130</v>
      </c>
      <c r="M85" s="64">
        <f>SUM(D85:L85)</f>
        <v>1078</v>
      </c>
      <c r="N85" s="89"/>
      <c r="O85" s="89"/>
      <c r="P85" s="6"/>
      <c r="Q85" s="121"/>
      <c r="R85" s="29"/>
    </row>
    <row r="86" spans="1:18" x14ac:dyDescent="0.25">
      <c r="B86" s="90" t="s">
        <v>79</v>
      </c>
    </row>
    <row r="88" spans="1:18" x14ac:dyDescent="0.25">
      <c r="G88" t="s">
        <v>80</v>
      </c>
    </row>
  </sheetData>
  <mergeCells count="1">
    <mergeCell ref="B2:C2"/>
  </mergeCells>
  <pageMargins left="0.25" right="0.25" top="0.75" bottom="0.75" header="0.3" footer="0.3"/>
  <pageSetup scale="47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"/>
  <sheetViews>
    <sheetView workbookViewId="0">
      <pane xSplit="3" ySplit="5" topLeftCell="D6" activePane="bottomRight" state="frozen"/>
      <selection pane="topRight" activeCell="D1" sqref="D1"/>
      <selection pane="bottomLeft" activeCell="A8" sqref="A8"/>
      <selection pane="bottomRight" activeCell="N49" sqref="N49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7" width="12.7109375" customWidth="1"/>
  </cols>
  <sheetData>
    <row r="1" spans="1:17" x14ac:dyDescent="0.25">
      <c r="B1" s="1" t="s">
        <v>0</v>
      </c>
    </row>
    <row r="2" spans="1:17" ht="31.5" customHeight="1" x14ac:dyDescent="0.25">
      <c r="B2" s="149" t="s">
        <v>102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7" x14ac:dyDescent="0.25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7" x14ac:dyDescent="0.25">
      <c r="A4" s="3"/>
      <c r="B4" s="3"/>
      <c r="C4" s="3" t="s">
        <v>1</v>
      </c>
      <c r="D4" s="4" t="s">
        <v>2</v>
      </c>
      <c r="E4" s="5" t="s">
        <v>3</v>
      </c>
      <c r="F4" s="4" t="s">
        <v>2</v>
      </c>
      <c r="G4" s="5" t="s">
        <v>4</v>
      </c>
      <c r="H4" s="4" t="s">
        <v>2</v>
      </c>
      <c r="I4" s="5" t="s">
        <v>5</v>
      </c>
      <c r="J4" s="4" t="s">
        <v>4</v>
      </c>
      <c r="K4" s="5" t="s">
        <v>6</v>
      </c>
      <c r="L4" s="4" t="s">
        <v>7</v>
      </c>
      <c r="M4" s="6" t="s">
        <v>8</v>
      </c>
      <c r="N4" s="7"/>
      <c r="O4" s="8">
        <v>2015</v>
      </c>
      <c r="P4" s="8">
        <v>2014</v>
      </c>
      <c r="Q4" s="9" t="s">
        <v>9</v>
      </c>
    </row>
    <row r="5" spans="1:17" ht="30.75" customHeight="1" thickBot="1" x14ac:dyDescent="0.3">
      <c r="A5" s="10"/>
      <c r="B5" s="10" t="s">
        <v>10</v>
      </c>
      <c r="C5" s="10" t="s">
        <v>11</v>
      </c>
      <c r="D5" s="11" t="s">
        <v>12</v>
      </c>
      <c r="E5" s="12" t="s">
        <v>13</v>
      </c>
      <c r="F5" s="11" t="s">
        <v>14</v>
      </c>
      <c r="G5" s="13" t="s">
        <v>15</v>
      </c>
      <c r="H5" s="11" t="s">
        <v>16</v>
      </c>
      <c r="I5" s="12" t="s">
        <v>17</v>
      </c>
      <c r="J5" s="11" t="s">
        <v>18</v>
      </c>
      <c r="K5" s="12" t="s">
        <v>19</v>
      </c>
      <c r="L5" s="11" t="s">
        <v>20</v>
      </c>
      <c r="M5" s="14" t="s">
        <v>21</v>
      </c>
      <c r="N5" s="15" t="s">
        <v>22</v>
      </c>
      <c r="O5" s="16" t="s">
        <v>23</v>
      </c>
      <c r="P5" s="16" t="s">
        <v>23</v>
      </c>
      <c r="Q5" s="17" t="s">
        <v>24</v>
      </c>
    </row>
    <row r="6" spans="1:17" ht="15.75" thickTop="1" x14ac:dyDescent="0.25">
      <c r="A6" s="3">
        <v>1</v>
      </c>
      <c r="B6" s="19" t="s">
        <v>25</v>
      </c>
      <c r="C6" s="29" t="s">
        <v>27</v>
      </c>
      <c r="D6" s="30">
        <v>1</v>
      </c>
      <c r="E6" s="31"/>
      <c r="F6" s="32">
        <v>4</v>
      </c>
      <c r="G6" s="31">
        <v>2</v>
      </c>
      <c r="H6" s="32">
        <v>3</v>
      </c>
      <c r="I6" s="31">
        <v>2</v>
      </c>
      <c r="J6" s="32"/>
      <c r="K6" s="31">
        <v>4</v>
      </c>
      <c r="L6" s="33">
        <v>2</v>
      </c>
      <c r="M6" s="34">
        <f t="shared" ref="M6:M17" si="0">SUM(D6:L6)</f>
        <v>18</v>
      </c>
      <c r="N6" s="35">
        <f t="shared" ref="N6:N17" si="1">SUM(O6-P6)/ABS(P6)</f>
        <v>0.5</v>
      </c>
      <c r="O6" s="36">
        <v>12</v>
      </c>
      <c r="P6" s="36">
        <v>8</v>
      </c>
      <c r="Q6" s="37">
        <v>43</v>
      </c>
    </row>
    <row r="7" spans="1:17" x14ac:dyDescent="0.25">
      <c r="A7" s="18">
        <v>2</v>
      </c>
      <c r="B7" s="38" t="s">
        <v>25</v>
      </c>
      <c r="C7" s="29" t="s">
        <v>28</v>
      </c>
      <c r="D7" s="30">
        <v>1</v>
      </c>
      <c r="E7" s="31"/>
      <c r="F7" s="32"/>
      <c r="G7" s="31">
        <v>1</v>
      </c>
      <c r="H7" s="32">
        <v>2</v>
      </c>
      <c r="I7" s="31"/>
      <c r="J7" s="32"/>
      <c r="K7" s="31">
        <v>2</v>
      </c>
      <c r="L7" s="33"/>
      <c r="M7" s="34">
        <f t="shared" si="0"/>
        <v>6</v>
      </c>
      <c r="N7" s="35">
        <f t="shared" si="1"/>
        <v>-0.5</v>
      </c>
      <c r="O7" s="36">
        <v>1</v>
      </c>
      <c r="P7" s="36">
        <v>2</v>
      </c>
      <c r="Q7" s="37">
        <v>43</v>
      </c>
    </row>
    <row r="8" spans="1:17" x14ac:dyDescent="0.25">
      <c r="A8" s="3">
        <v>3</v>
      </c>
      <c r="B8" s="38" t="s">
        <v>30</v>
      </c>
      <c r="C8" s="29" t="s">
        <v>31</v>
      </c>
      <c r="D8" s="30">
        <v>1</v>
      </c>
      <c r="E8" s="31"/>
      <c r="F8" s="32">
        <v>3</v>
      </c>
      <c r="G8" s="31"/>
      <c r="H8" s="32">
        <v>2</v>
      </c>
      <c r="I8" s="31">
        <v>4</v>
      </c>
      <c r="J8" s="32">
        <v>2</v>
      </c>
      <c r="K8" s="31">
        <v>1</v>
      </c>
      <c r="L8" s="33">
        <v>4</v>
      </c>
      <c r="M8" s="34">
        <f t="shared" si="0"/>
        <v>17</v>
      </c>
      <c r="N8" s="35">
        <f t="shared" si="1"/>
        <v>0.18181818181818182</v>
      </c>
      <c r="O8" s="36">
        <v>13</v>
      </c>
      <c r="P8" s="36">
        <v>11</v>
      </c>
      <c r="Q8" s="37">
        <v>43</v>
      </c>
    </row>
    <row r="9" spans="1:17" x14ac:dyDescent="0.25">
      <c r="A9" s="18">
        <v>4</v>
      </c>
      <c r="B9" s="38" t="s">
        <v>30</v>
      </c>
      <c r="C9" s="29" t="s">
        <v>32</v>
      </c>
      <c r="D9" s="30">
        <v>1</v>
      </c>
      <c r="E9" s="31"/>
      <c r="F9" s="32">
        <v>7</v>
      </c>
      <c r="G9" s="31"/>
      <c r="H9" s="32"/>
      <c r="I9" s="31">
        <v>1</v>
      </c>
      <c r="J9" s="32">
        <v>2</v>
      </c>
      <c r="K9" s="31"/>
      <c r="L9" s="33"/>
      <c r="M9" s="34">
        <f t="shared" si="0"/>
        <v>11</v>
      </c>
      <c r="N9" s="35">
        <f t="shared" si="1"/>
        <v>0</v>
      </c>
      <c r="O9" s="36">
        <v>8</v>
      </c>
      <c r="P9" s="36">
        <v>8</v>
      </c>
      <c r="Q9" s="37">
        <v>43</v>
      </c>
    </row>
    <row r="10" spans="1:17" x14ac:dyDescent="0.25">
      <c r="A10" s="3">
        <v>5</v>
      </c>
      <c r="B10" s="38" t="s">
        <v>30</v>
      </c>
      <c r="C10" s="29" t="s">
        <v>33</v>
      </c>
      <c r="D10" s="30">
        <v>1</v>
      </c>
      <c r="E10" s="31"/>
      <c r="F10" s="32"/>
      <c r="G10" s="31"/>
      <c r="H10" s="32"/>
      <c r="I10" s="31">
        <v>1</v>
      </c>
      <c r="J10" s="32"/>
      <c r="K10" s="31"/>
      <c r="L10" s="33">
        <v>1</v>
      </c>
      <c r="M10" s="34">
        <f t="shared" si="0"/>
        <v>3</v>
      </c>
      <c r="N10" s="35">
        <f t="shared" si="1"/>
        <v>-0.4</v>
      </c>
      <c r="O10" s="36">
        <v>3</v>
      </c>
      <c r="P10" s="36">
        <v>5</v>
      </c>
      <c r="Q10" s="37">
        <v>43</v>
      </c>
    </row>
    <row r="11" spans="1:17" x14ac:dyDescent="0.25">
      <c r="A11" s="18">
        <v>6</v>
      </c>
      <c r="B11" s="38" t="s">
        <v>30</v>
      </c>
      <c r="C11" s="29" t="s">
        <v>34</v>
      </c>
      <c r="D11" s="30">
        <v>1</v>
      </c>
      <c r="E11" s="31"/>
      <c r="F11" s="32">
        <v>5</v>
      </c>
      <c r="G11" s="31"/>
      <c r="H11" s="32">
        <v>2</v>
      </c>
      <c r="I11" s="31">
        <v>1</v>
      </c>
      <c r="J11" s="32"/>
      <c r="K11" s="31"/>
      <c r="L11" s="33"/>
      <c r="M11" s="34">
        <f t="shared" si="0"/>
        <v>9</v>
      </c>
      <c r="N11" s="35">
        <f t="shared" si="1"/>
        <v>0.33333333333333331</v>
      </c>
      <c r="O11" s="36">
        <v>8</v>
      </c>
      <c r="P11" s="36">
        <v>6</v>
      </c>
      <c r="Q11" s="37">
        <v>43</v>
      </c>
    </row>
    <row r="12" spans="1:17" x14ac:dyDescent="0.25">
      <c r="A12" s="3">
        <v>7</v>
      </c>
      <c r="B12" s="38" t="s">
        <v>30</v>
      </c>
      <c r="C12" s="29" t="s">
        <v>29</v>
      </c>
      <c r="D12" s="30">
        <v>1</v>
      </c>
      <c r="E12" s="31"/>
      <c r="F12" s="32"/>
      <c r="G12" s="31"/>
      <c r="H12" s="32">
        <v>2</v>
      </c>
      <c r="I12" s="31">
        <v>2</v>
      </c>
      <c r="J12" s="32"/>
      <c r="K12" s="31">
        <v>2</v>
      </c>
      <c r="L12" s="33"/>
      <c r="M12" s="34">
        <f t="shared" si="0"/>
        <v>7</v>
      </c>
      <c r="N12" s="35">
        <f t="shared" si="1"/>
        <v>0</v>
      </c>
      <c r="O12" s="36">
        <v>2</v>
      </c>
      <c r="P12" s="36">
        <v>2</v>
      </c>
      <c r="Q12" s="37">
        <v>43</v>
      </c>
    </row>
    <row r="13" spans="1:17" x14ac:dyDescent="0.25">
      <c r="A13" s="18">
        <v>8</v>
      </c>
      <c r="B13" s="38" t="s">
        <v>30</v>
      </c>
      <c r="C13" s="29" t="s">
        <v>36</v>
      </c>
      <c r="D13" s="30">
        <v>2</v>
      </c>
      <c r="E13" s="31">
        <v>1</v>
      </c>
      <c r="F13" s="32">
        <v>5</v>
      </c>
      <c r="G13" s="31"/>
      <c r="H13" s="32">
        <v>2</v>
      </c>
      <c r="I13" s="31">
        <v>1</v>
      </c>
      <c r="J13" s="32">
        <v>1</v>
      </c>
      <c r="K13" s="31">
        <v>3</v>
      </c>
      <c r="L13" s="33"/>
      <c r="M13" s="34">
        <f t="shared" si="0"/>
        <v>15</v>
      </c>
      <c r="N13" s="35">
        <f t="shared" si="1"/>
        <v>-0.25</v>
      </c>
      <c r="O13" s="36">
        <v>6</v>
      </c>
      <c r="P13" s="36">
        <v>8</v>
      </c>
      <c r="Q13" s="37">
        <v>43</v>
      </c>
    </row>
    <row r="14" spans="1:17" x14ac:dyDescent="0.25">
      <c r="A14" s="3">
        <v>9</v>
      </c>
      <c r="B14" s="38" t="s">
        <v>30</v>
      </c>
      <c r="C14" s="29" t="s">
        <v>71</v>
      </c>
      <c r="D14" s="30"/>
      <c r="E14" s="31"/>
      <c r="F14" s="32">
        <v>4</v>
      </c>
      <c r="G14" s="31"/>
      <c r="H14" s="32"/>
      <c r="I14" s="31"/>
      <c r="J14" s="32"/>
      <c r="K14" s="31"/>
      <c r="L14" s="33"/>
      <c r="M14" s="34">
        <f t="shared" si="0"/>
        <v>4</v>
      </c>
      <c r="N14" s="35">
        <f t="shared" si="1"/>
        <v>1</v>
      </c>
      <c r="O14" s="36">
        <v>4</v>
      </c>
      <c r="P14" s="36">
        <v>2</v>
      </c>
      <c r="Q14" s="37">
        <v>43</v>
      </c>
    </row>
    <row r="15" spans="1:17" x14ac:dyDescent="0.25">
      <c r="A15" s="18">
        <v>10</v>
      </c>
      <c r="B15" s="38" t="s">
        <v>30</v>
      </c>
      <c r="C15" s="29" t="s">
        <v>37</v>
      </c>
      <c r="D15" s="39"/>
      <c r="E15" s="31"/>
      <c r="F15" s="32"/>
      <c r="G15" s="31"/>
      <c r="H15" s="32"/>
      <c r="I15" s="31"/>
      <c r="J15" s="32"/>
      <c r="K15" s="31">
        <v>1</v>
      </c>
      <c r="L15" s="33"/>
      <c r="M15" s="34">
        <f t="shared" si="0"/>
        <v>1</v>
      </c>
      <c r="N15" s="35">
        <f t="shared" si="1"/>
        <v>-0.66666666666666663</v>
      </c>
      <c r="O15" s="36">
        <v>1</v>
      </c>
      <c r="P15" s="36">
        <v>3</v>
      </c>
      <c r="Q15" s="37">
        <v>43</v>
      </c>
    </row>
    <row r="16" spans="1:17" x14ac:dyDescent="0.25">
      <c r="A16" s="3">
        <v>11</v>
      </c>
      <c r="B16" s="38" t="s">
        <v>38</v>
      </c>
      <c r="C16" s="29" t="s">
        <v>39</v>
      </c>
      <c r="D16" s="30">
        <v>3</v>
      </c>
      <c r="E16" s="31">
        <v>1</v>
      </c>
      <c r="F16" s="32">
        <v>8</v>
      </c>
      <c r="G16" s="31"/>
      <c r="H16" s="32">
        <v>5</v>
      </c>
      <c r="I16" s="31">
        <v>5</v>
      </c>
      <c r="J16" s="32">
        <v>4</v>
      </c>
      <c r="K16" s="31">
        <v>2</v>
      </c>
      <c r="L16" s="33">
        <v>4</v>
      </c>
      <c r="M16" s="34">
        <f t="shared" si="0"/>
        <v>32</v>
      </c>
      <c r="N16" s="35" t="e">
        <f t="shared" si="1"/>
        <v>#DIV/0!</v>
      </c>
      <c r="O16" s="36">
        <v>15</v>
      </c>
      <c r="P16" s="36">
        <v>0</v>
      </c>
      <c r="Q16" s="37">
        <v>43</v>
      </c>
    </row>
    <row r="17" spans="1:17" x14ac:dyDescent="0.25">
      <c r="A17" s="18">
        <v>12</v>
      </c>
      <c r="B17" s="38" t="s">
        <v>38</v>
      </c>
      <c r="C17" s="29" t="s">
        <v>40</v>
      </c>
      <c r="D17" s="30">
        <v>3</v>
      </c>
      <c r="E17" s="31"/>
      <c r="F17" s="32">
        <v>5</v>
      </c>
      <c r="G17" s="31"/>
      <c r="H17" s="32">
        <v>3</v>
      </c>
      <c r="I17" s="31">
        <v>8</v>
      </c>
      <c r="J17" s="32"/>
      <c r="K17" s="31">
        <v>3</v>
      </c>
      <c r="L17" s="33">
        <v>3</v>
      </c>
      <c r="M17" s="34">
        <f t="shared" si="0"/>
        <v>25</v>
      </c>
      <c r="N17" s="35" t="e">
        <f t="shared" si="1"/>
        <v>#DIV/0!</v>
      </c>
      <c r="O17" s="36">
        <v>19</v>
      </c>
      <c r="P17" s="36">
        <v>0</v>
      </c>
      <c r="Q17" s="37">
        <v>43</v>
      </c>
    </row>
    <row r="18" spans="1:17" x14ac:dyDescent="0.25">
      <c r="A18" s="3">
        <v>13</v>
      </c>
      <c r="B18" s="38" t="s">
        <v>38</v>
      </c>
      <c r="C18" s="29" t="s">
        <v>89</v>
      </c>
      <c r="D18" s="30"/>
      <c r="E18" s="31"/>
      <c r="F18" s="32"/>
      <c r="G18" s="31"/>
      <c r="H18" s="32"/>
      <c r="I18" s="31"/>
      <c r="J18" s="32"/>
      <c r="K18" s="31"/>
      <c r="L18" s="33"/>
      <c r="M18" s="34"/>
      <c r="N18" s="35"/>
      <c r="O18" s="36"/>
      <c r="P18" s="36"/>
      <c r="Q18" s="37">
        <v>43</v>
      </c>
    </row>
    <row r="19" spans="1:17" x14ac:dyDescent="0.25">
      <c r="A19" s="18">
        <v>14</v>
      </c>
      <c r="B19" s="38" t="s">
        <v>38</v>
      </c>
      <c r="C19" s="29" t="s">
        <v>41</v>
      </c>
      <c r="D19" s="30">
        <v>1</v>
      </c>
      <c r="E19" s="31"/>
      <c r="F19" s="32">
        <v>5</v>
      </c>
      <c r="G19" s="31"/>
      <c r="H19" s="32"/>
      <c r="I19" s="31">
        <v>6</v>
      </c>
      <c r="J19" s="32">
        <v>2</v>
      </c>
      <c r="K19" s="31">
        <v>2</v>
      </c>
      <c r="L19" s="33"/>
      <c r="M19" s="34">
        <f t="shared" ref="M19:M47" si="2">SUM(D19:L19)</f>
        <v>16</v>
      </c>
      <c r="N19" s="35">
        <f t="shared" ref="N19:N40" si="3">SUM(O19-P19)/ABS(P19)</f>
        <v>2.25</v>
      </c>
      <c r="O19" s="36">
        <v>13</v>
      </c>
      <c r="P19" s="36">
        <v>4</v>
      </c>
      <c r="Q19" s="37">
        <v>43</v>
      </c>
    </row>
    <row r="20" spans="1:17" x14ac:dyDescent="0.25">
      <c r="A20" s="3">
        <v>15</v>
      </c>
      <c r="B20" s="38" t="s">
        <v>42</v>
      </c>
      <c r="C20" s="29" t="s">
        <v>43</v>
      </c>
      <c r="D20" s="30">
        <v>2</v>
      </c>
      <c r="E20" s="31"/>
      <c r="F20" s="32">
        <v>2</v>
      </c>
      <c r="G20" s="31"/>
      <c r="H20" s="32"/>
      <c r="I20" s="31">
        <v>5</v>
      </c>
      <c r="J20" s="32">
        <v>1</v>
      </c>
      <c r="K20" s="31"/>
      <c r="L20" s="33"/>
      <c r="M20" s="34">
        <f t="shared" si="2"/>
        <v>10</v>
      </c>
      <c r="N20" s="35">
        <f t="shared" si="3"/>
        <v>-0.16666666666666666</v>
      </c>
      <c r="O20" s="36">
        <v>5</v>
      </c>
      <c r="P20" s="36">
        <v>6</v>
      </c>
      <c r="Q20" s="37">
        <v>43</v>
      </c>
    </row>
    <row r="21" spans="1:17" x14ac:dyDescent="0.25">
      <c r="A21" s="18">
        <v>16</v>
      </c>
      <c r="B21" s="38" t="s">
        <v>42</v>
      </c>
      <c r="C21" s="29" t="s">
        <v>44</v>
      </c>
      <c r="D21" s="30"/>
      <c r="E21" s="31"/>
      <c r="F21" s="32"/>
      <c r="G21" s="31"/>
      <c r="H21" s="32"/>
      <c r="I21" s="31">
        <v>3</v>
      </c>
      <c r="J21" s="32">
        <v>2</v>
      </c>
      <c r="K21" s="31"/>
      <c r="L21" s="33"/>
      <c r="M21" s="34">
        <f t="shared" si="2"/>
        <v>5</v>
      </c>
      <c r="N21" s="35">
        <f t="shared" si="3"/>
        <v>-0.375</v>
      </c>
      <c r="O21" s="36">
        <v>5</v>
      </c>
      <c r="P21" s="36">
        <v>8</v>
      </c>
      <c r="Q21" s="37">
        <v>43</v>
      </c>
    </row>
    <row r="22" spans="1:17" x14ac:dyDescent="0.25">
      <c r="A22" s="3">
        <v>17</v>
      </c>
      <c r="B22" s="38" t="s">
        <v>42</v>
      </c>
      <c r="C22" s="29" t="s">
        <v>45</v>
      </c>
      <c r="D22" s="30"/>
      <c r="E22" s="31"/>
      <c r="F22" s="32"/>
      <c r="G22" s="31"/>
      <c r="H22" s="32"/>
      <c r="I22" s="31">
        <v>3</v>
      </c>
      <c r="J22" s="32"/>
      <c r="K22" s="31"/>
      <c r="L22" s="33"/>
      <c r="M22" s="34">
        <f t="shared" si="2"/>
        <v>3</v>
      </c>
      <c r="N22" s="35">
        <f t="shared" si="3"/>
        <v>-0.5</v>
      </c>
      <c r="O22" s="36">
        <v>3</v>
      </c>
      <c r="P22" s="36">
        <v>6</v>
      </c>
      <c r="Q22" s="37">
        <v>43</v>
      </c>
    </row>
    <row r="23" spans="1:17" x14ac:dyDescent="0.25">
      <c r="A23" s="18">
        <v>18</v>
      </c>
      <c r="B23" s="38" t="s">
        <v>42</v>
      </c>
      <c r="C23" s="29" t="s">
        <v>35</v>
      </c>
      <c r="D23" s="30">
        <v>1</v>
      </c>
      <c r="E23" s="31">
        <v>1</v>
      </c>
      <c r="F23" s="32">
        <v>7</v>
      </c>
      <c r="G23" s="31"/>
      <c r="H23" s="32">
        <v>2</v>
      </c>
      <c r="I23" s="31">
        <v>4</v>
      </c>
      <c r="J23" s="32"/>
      <c r="K23" s="31">
        <v>2</v>
      </c>
      <c r="L23" s="33">
        <v>4</v>
      </c>
      <c r="M23" s="34">
        <f t="shared" si="2"/>
        <v>21</v>
      </c>
      <c r="N23" s="35" t="e">
        <f t="shared" si="3"/>
        <v>#DIV/0!</v>
      </c>
      <c r="O23" s="36">
        <v>6</v>
      </c>
      <c r="P23" s="36">
        <v>0</v>
      </c>
      <c r="Q23" s="37">
        <v>43</v>
      </c>
    </row>
    <row r="24" spans="1:17" x14ac:dyDescent="0.25">
      <c r="A24" s="3">
        <v>19</v>
      </c>
      <c r="B24" s="38" t="s">
        <v>42</v>
      </c>
      <c r="C24" s="29" t="s">
        <v>46</v>
      </c>
      <c r="D24" s="30">
        <v>1</v>
      </c>
      <c r="E24" s="31"/>
      <c r="F24" s="32">
        <v>6</v>
      </c>
      <c r="G24" s="31"/>
      <c r="H24" s="32">
        <v>2</v>
      </c>
      <c r="I24" s="31"/>
      <c r="J24" s="32"/>
      <c r="K24" s="31"/>
      <c r="L24" s="33"/>
      <c r="M24" s="34">
        <f t="shared" si="2"/>
        <v>9</v>
      </c>
      <c r="N24" s="35" t="e">
        <f t="shared" si="3"/>
        <v>#DIV/0!</v>
      </c>
      <c r="O24" s="36">
        <v>1</v>
      </c>
      <c r="P24" s="36">
        <v>0</v>
      </c>
      <c r="Q24" s="37">
        <v>43</v>
      </c>
    </row>
    <row r="25" spans="1:17" x14ac:dyDescent="0.25">
      <c r="A25" s="18">
        <v>20</v>
      </c>
      <c r="B25" s="38" t="s">
        <v>42</v>
      </c>
      <c r="C25" s="29" t="s">
        <v>90</v>
      </c>
      <c r="D25" s="30"/>
      <c r="E25" s="31"/>
      <c r="F25" s="32"/>
      <c r="G25" s="31"/>
      <c r="H25" s="32"/>
      <c r="I25" s="31"/>
      <c r="J25" s="32"/>
      <c r="K25" s="31"/>
      <c r="L25" s="33"/>
      <c r="M25" s="34">
        <f t="shared" si="2"/>
        <v>0</v>
      </c>
      <c r="N25" s="35" t="e">
        <f t="shared" si="3"/>
        <v>#DIV/0!</v>
      </c>
      <c r="O25" s="36">
        <v>0</v>
      </c>
      <c r="P25" s="36">
        <v>0</v>
      </c>
      <c r="Q25" s="37">
        <v>43</v>
      </c>
    </row>
    <row r="26" spans="1:17" x14ac:dyDescent="0.25">
      <c r="A26" s="3">
        <v>21</v>
      </c>
      <c r="B26" s="38" t="s">
        <v>48</v>
      </c>
      <c r="C26" s="29" t="s">
        <v>49</v>
      </c>
      <c r="D26" s="30">
        <v>1</v>
      </c>
      <c r="E26" s="31"/>
      <c r="F26" s="32"/>
      <c r="G26" s="31"/>
      <c r="H26" s="32">
        <v>2</v>
      </c>
      <c r="I26" s="31">
        <v>3</v>
      </c>
      <c r="J26" s="32"/>
      <c r="K26" s="31"/>
      <c r="L26" s="33">
        <v>1</v>
      </c>
      <c r="M26" s="34">
        <f t="shared" si="2"/>
        <v>7</v>
      </c>
      <c r="N26" s="35">
        <f t="shared" si="3"/>
        <v>0.33333333333333331</v>
      </c>
      <c r="O26" s="36">
        <v>4</v>
      </c>
      <c r="P26" s="36">
        <v>3</v>
      </c>
      <c r="Q26" s="37">
        <v>43</v>
      </c>
    </row>
    <row r="27" spans="1:17" x14ac:dyDescent="0.25">
      <c r="A27" s="18">
        <v>22</v>
      </c>
      <c r="B27" s="38" t="s">
        <v>50</v>
      </c>
      <c r="C27" s="29" t="s">
        <v>51</v>
      </c>
      <c r="D27" s="30"/>
      <c r="E27" s="31"/>
      <c r="F27" s="32"/>
      <c r="G27" s="31"/>
      <c r="H27" s="32"/>
      <c r="I27" s="31">
        <v>1</v>
      </c>
      <c r="J27" s="32"/>
      <c r="K27" s="31"/>
      <c r="L27" s="33"/>
      <c r="M27" s="34">
        <f t="shared" si="2"/>
        <v>1</v>
      </c>
      <c r="N27" s="35">
        <f t="shared" si="3"/>
        <v>-0.5</v>
      </c>
      <c r="O27" s="36">
        <v>1</v>
      </c>
      <c r="P27" s="36">
        <v>2</v>
      </c>
      <c r="Q27" s="37">
        <v>43</v>
      </c>
    </row>
    <row r="28" spans="1:17" x14ac:dyDescent="0.25">
      <c r="A28" s="3">
        <v>23</v>
      </c>
      <c r="B28" s="38" t="s">
        <v>50</v>
      </c>
      <c r="C28" s="29" t="s">
        <v>52</v>
      </c>
      <c r="D28" s="30">
        <v>1</v>
      </c>
      <c r="E28" s="31"/>
      <c r="F28" s="32"/>
      <c r="G28" s="31"/>
      <c r="H28" s="32"/>
      <c r="I28" s="31"/>
      <c r="J28" s="32"/>
      <c r="K28" s="31"/>
      <c r="L28" s="33">
        <v>2</v>
      </c>
      <c r="M28" s="34">
        <f t="shared" si="2"/>
        <v>3</v>
      </c>
      <c r="N28" s="35" t="e">
        <f t="shared" si="3"/>
        <v>#DIV/0!</v>
      </c>
      <c r="O28" s="36">
        <v>0</v>
      </c>
      <c r="P28" s="36">
        <v>0</v>
      </c>
      <c r="Q28" s="37">
        <v>43</v>
      </c>
    </row>
    <row r="29" spans="1:17" x14ac:dyDescent="0.25">
      <c r="A29" s="18">
        <v>24</v>
      </c>
      <c r="B29" s="38" t="s">
        <v>50</v>
      </c>
      <c r="C29" s="29" t="s">
        <v>53</v>
      </c>
      <c r="D29" s="30">
        <v>2</v>
      </c>
      <c r="E29" s="31"/>
      <c r="F29" s="32"/>
      <c r="G29" s="31"/>
      <c r="H29" s="32">
        <v>2</v>
      </c>
      <c r="I29" s="31"/>
      <c r="J29" s="32"/>
      <c r="K29" s="31"/>
      <c r="L29" s="33"/>
      <c r="M29" s="34">
        <f t="shared" si="2"/>
        <v>4</v>
      </c>
      <c r="N29" s="35">
        <f t="shared" si="3"/>
        <v>-1</v>
      </c>
      <c r="O29" s="36">
        <v>0</v>
      </c>
      <c r="P29" s="36">
        <v>8</v>
      </c>
      <c r="Q29" s="37">
        <v>43</v>
      </c>
    </row>
    <row r="30" spans="1:17" x14ac:dyDescent="0.25">
      <c r="A30" s="3">
        <v>25</v>
      </c>
      <c r="B30" s="38" t="s">
        <v>50</v>
      </c>
      <c r="C30" s="29" t="s">
        <v>54</v>
      </c>
      <c r="D30" s="30"/>
      <c r="E30" s="31"/>
      <c r="F30" s="32">
        <v>1</v>
      </c>
      <c r="G30" s="31"/>
      <c r="H30" s="32"/>
      <c r="I30" s="31"/>
      <c r="J30" s="32"/>
      <c r="K30" s="31">
        <v>2</v>
      </c>
      <c r="L30" s="33"/>
      <c r="M30" s="34">
        <f t="shared" si="2"/>
        <v>3</v>
      </c>
      <c r="N30" s="35">
        <f t="shared" si="3"/>
        <v>-0.4</v>
      </c>
      <c r="O30" s="36">
        <v>3</v>
      </c>
      <c r="P30" s="36">
        <v>5</v>
      </c>
      <c r="Q30" s="37">
        <v>43</v>
      </c>
    </row>
    <row r="31" spans="1:17" x14ac:dyDescent="0.25">
      <c r="A31" s="18">
        <v>26</v>
      </c>
      <c r="B31" s="38" t="s">
        <v>50</v>
      </c>
      <c r="C31" s="29" t="s">
        <v>55</v>
      </c>
      <c r="D31" s="30">
        <v>1</v>
      </c>
      <c r="E31" s="31"/>
      <c r="F31" s="32"/>
      <c r="G31" s="31"/>
      <c r="H31" s="32">
        <v>3</v>
      </c>
      <c r="I31" s="31">
        <v>2</v>
      </c>
      <c r="J31" s="32"/>
      <c r="K31" s="31"/>
      <c r="L31" s="33"/>
      <c r="M31" s="34">
        <f t="shared" si="2"/>
        <v>6</v>
      </c>
      <c r="N31" s="35">
        <f t="shared" si="3"/>
        <v>-0.375</v>
      </c>
      <c r="O31" s="36">
        <v>5</v>
      </c>
      <c r="P31" s="36">
        <v>8</v>
      </c>
      <c r="Q31" s="37">
        <v>43</v>
      </c>
    </row>
    <row r="32" spans="1:17" x14ac:dyDescent="0.25">
      <c r="A32" s="3">
        <v>27</v>
      </c>
      <c r="B32" s="38" t="s">
        <v>50</v>
      </c>
      <c r="C32" s="29" t="s">
        <v>56</v>
      </c>
      <c r="D32" s="30"/>
      <c r="E32" s="31"/>
      <c r="F32" s="32">
        <v>5</v>
      </c>
      <c r="G32" s="31"/>
      <c r="H32" s="32"/>
      <c r="I32" s="31"/>
      <c r="J32" s="32"/>
      <c r="K32" s="31"/>
      <c r="L32" s="33"/>
      <c r="M32" s="34">
        <f t="shared" si="2"/>
        <v>5</v>
      </c>
      <c r="N32" s="35" t="e">
        <f t="shared" si="3"/>
        <v>#DIV/0!</v>
      </c>
      <c r="O32" s="36">
        <v>0</v>
      </c>
      <c r="P32" s="36">
        <v>0</v>
      </c>
      <c r="Q32" s="37">
        <v>43</v>
      </c>
    </row>
    <row r="33" spans="1:17" x14ac:dyDescent="0.25">
      <c r="A33" s="18">
        <v>28</v>
      </c>
      <c r="B33" s="38" t="s">
        <v>50</v>
      </c>
      <c r="C33" s="29" t="s">
        <v>57</v>
      </c>
      <c r="D33" s="30">
        <v>3</v>
      </c>
      <c r="E33" s="31"/>
      <c r="F33" s="32">
        <v>8</v>
      </c>
      <c r="G33" s="31">
        <v>1</v>
      </c>
      <c r="H33" s="32">
        <v>5</v>
      </c>
      <c r="I33" s="31">
        <v>3</v>
      </c>
      <c r="J33" s="32"/>
      <c r="K33" s="31">
        <v>5</v>
      </c>
      <c r="L33" s="33">
        <v>3</v>
      </c>
      <c r="M33" s="34">
        <f t="shared" si="2"/>
        <v>28</v>
      </c>
      <c r="N33" s="35">
        <f t="shared" si="3"/>
        <v>-0.375</v>
      </c>
      <c r="O33" s="36">
        <v>5</v>
      </c>
      <c r="P33" s="36">
        <v>8</v>
      </c>
      <c r="Q33" s="37">
        <v>43</v>
      </c>
    </row>
    <row r="34" spans="1:17" x14ac:dyDescent="0.25">
      <c r="A34" s="3">
        <v>29</v>
      </c>
      <c r="B34" s="38" t="s">
        <v>50</v>
      </c>
      <c r="C34" s="29" t="s">
        <v>58</v>
      </c>
      <c r="D34" s="30">
        <v>1</v>
      </c>
      <c r="E34" s="31"/>
      <c r="F34" s="32"/>
      <c r="G34" s="31"/>
      <c r="H34" s="32"/>
      <c r="I34" s="31">
        <v>2</v>
      </c>
      <c r="J34" s="32"/>
      <c r="K34" s="31">
        <v>2</v>
      </c>
      <c r="L34" s="33"/>
      <c r="M34" s="34">
        <f t="shared" si="2"/>
        <v>5</v>
      </c>
      <c r="N34" s="35">
        <f t="shared" si="3"/>
        <v>-0.16666666666666666</v>
      </c>
      <c r="O34" s="36">
        <v>5</v>
      </c>
      <c r="P34" s="36">
        <v>6</v>
      </c>
      <c r="Q34" s="37">
        <v>43</v>
      </c>
    </row>
    <row r="35" spans="1:17" x14ac:dyDescent="0.25">
      <c r="A35" s="18">
        <v>30</v>
      </c>
      <c r="B35" s="38" t="s">
        <v>50</v>
      </c>
      <c r="C35" s="29" t="s">
        <v>59</v>
      </c>
      <c r="D35" s="30">
        <v>4</v>
      </c>
      <c r="E35" s="31"/>
      <c r="F35" s="32">
        <v>5</v>
      </c>
      <c r="G35" s="31">
        <v>2</v>
      </c>
      <c r="H35" s="32">
        <v>2</v>
      </c>
      <c r="I35" s="31">
        <v>2</v>
      </c>
      <c r="J35" s="32">
        <v>2</v>
      </c>
      <c r="K35" s="31">
        <v>1</v>
      </c>
      <c r="L35" s="33">
        <v>2</v>
      </c>
      <c r="M35" s="34">
        <f t="shared" si="2"/>
        <v>20</v>
      </c>
      <c r="N35" s="35">
        <f t="shared" si="3"/>
        <v>-0.16666666666666666</v>
      </c>
      <c r="O35" s="36">
        <v>10</v>
      </c>
      <c r="P35" s="36">
        <v>12</v>
      </c>
      <c r="Q35" s="37">
        <v>43</v>
      </c>
    </row>
    <row r="36" spans="1:17" x14ac:dyDescent="0.25">
      <c r="A36" s="3">
        <v>31</v>
      </c>
      <c r="B36" s="38" t="s">
        <v>50</v>
      </c>
      <c r="C36" s="29" t="s">
        <v>60</v>
      </c>
      <c r="D36" s="30">
        <v>2</v>
      </c>
      <c r="E36" s="31"/>
      <c r="F36" s="32"/>
      <c r="G36" s="31"/>
      <c r="H36" s="32">
        <v>1</v>
      </c>
      <c r="I36" s="31">
        <v>4</v>
      </c>
      <c r="J36" s="32"/>
      <c r="K36" s="31"/>
      <c r="L36" s="33">
        <v>2</v>
      </c>
      <c r="M36" s="34">
        <f t="shared" si="2"/>
        <v>9</v>
      </c>
      <c r="N36" s="35">
        <f t="shared" si="3"/>
        <v>-0.41666666666666669</v>
      </c>
      <c r="O36" s="36">
        <v>7</v>
      </c>
      <c r="P36" s="36">
        <v>12</v>
      </c>
      <c r="Q36" s="37">
        <v>43</v>
      </c>
    </row>
    <row r="37" spans="1:17" x14ac:dyDescent="0.25">
      <c r="A37" s="18">
        <v>32</v>
      </c>
      <c r="B37" s="38" t="s">
        <v>50</v>
      </c>
      <c r="C37" s="29" t="s">
        <v>61</v>
      </c>
      <c r="D37" s="30">
        <v>2</v>
      </c>
      <c r="E37" s="31"/>
      <c r="F37" s="32">
        <v>5</v>
      </c>
      <c r="G37" s="31"/>
      <c r="H37" s="32"/>
      <c r="I37" s="31">
        <v>2</v>
      </c>
      <c r="J37" s="32">
        <v>1</v>
      </c>
      <c r="K37" s="31"/>
      <c r="L37" s="33"/>
      <c r="M37" s="34">
        <f t="shared" si="2"/>
        <v>10</v>
      </c>
      <c r="N37" s="35">
        <f t="shared" si="3"/>
        <v>-0.2</v>
      </c>
      <c r="O37" s="36">
        <v>4</v>
      </c>
      <c r="P37" s="36">
        <v>5</v>
      </c>
      <c r="Q37" s="37">
        <v>43</v>
      </c>
    </row>
    <row r="38" spans="1:17" x14ac:dyDescent="0.25">
      <c r="A38" s="3">
        <v>33</v>
      </c>
      <c r="B38" s="38" t="s">
        <v>62</v>
      </c>
      <c r="C38" s="29" t="s">
        <v>63</v>
      </c>
      <c r="D38" s="30">
        <v>2</v>
      </c>
      <c r="E38" s="31"/>
      <c r="F38" s="32"/>
      <c r="G38" s="31"/>
      <c r="H38" s="32"/>
      <c r="I38" s="31">
        <v>4</v>
      </c>
      <c r="J38" s="32"/>
      <c r="K38" s="31"/>
      <c r="L38" s="33">
        <v>1</v>
      </c>
      <c r="M38" s="34">
        <f t="shared" si="2"/>
        <v>7</v>
      </c>
      <c r="N38" s="35">
        <f t="shared" si="3"/>
        <v>0.75</v>
      </c>
      <c r="O38" s="36">
        <v>7</v>
      </c>
      <c r="P38" s="36">
        <v>4</v>
      </c>
      <c r="Q38" s="37">
        <v>43</v>
      </c>
    </row>
    <row r="39" spans="1:17" x14ac:dyDescent="0.25">
      <c r="A39" s="18">
        <v>34</v>
      </c>
      <c r="B39" s="38" t="s">
        <v>62</v>
      </c>
      <c r="C39" s="29" t="s">
        <v>64</v>
      </c>
      <c r="D39" s="30">
        <v>2</v>
      </c>
      <c r="E39" s="31"/>
      <c r="F39" s="32"/>
      <c r="G39" s="31"/>
      <c r="H39" s="32">
        <v>3</v>
      </c>
      <c r="I39" s="31">
        <v>4</v>
      </c>
      <c r="J39" s="32"/>
      <c r="K39" s="31"/>
      <c r="L39" s="33">
        <v>2</v>
      </c>
      <c r="M39" s="34">
        <f t="shared" si="2"/>
        <v>11</v>
      </c>
      <c r="N39" s="35">
        <f t="shared" si="3"/>
        <v>1</v>
      </c>
      <c r="O39" s="36">
        <v>8</v>
      </c>
      <c r="P39" s="36">
        <v>4</v>
      </c>
      <c r="Q39" s="37">
        <v>43</v>
      </c>
    </row>
    <row r="40" spans="1:17" x14ac:dyDescent="0.25">
      <c r="A40" s="3">
        <v>35</v>
      </c>
      <c r="B40" s="38" t="s">
        <v>62</v>
      </c>
      <c r="C40" s="29" t="s">
        <v>65</v>
      </c>
      <c r="D40" s="30">
        <v>1</v>
      </c>
      <c r="E40" s="31"/>
      <c r="F40" s="32"/>
      <c r="G40" s="31"/>
      <c r="H40" s="32"/>
      <c r="I40" s="31">
        <v>4</v>
      </c>
      <c r="J40" s="32"/>
      <c r="K40" s="31"/>
      <c r="L40" s="33"/>
      <c r="M40" s="34">
        <f t="shared" si="2"/>
        <v>5</v>
      </c>
      <c r="N40" s="35">
        <f t="shared" si="3"/>
        <v>0</v>
      </c>
      <c r="O40" s="36">
        <v>5</v>
      </c>
      <c r="P40" s="36">
        <v>5</v>
      </c>
      <c r="Q40" s="37">
        <v>43</v>
      </c>
    </row>
    <row r="41" spans="1:17" x14ac:dyDescent="0.25">
      <c r="A41" s="18">
        <v>36</v>
      </c>
      <c r="B41" s="38" t="s">
        <v>62</v>
      </c>
      <c r="C41" s="29" t="s">
        <v>91</v>
      </c>
      <c r="D41" s="30">
        <v>2</v>
      </c>
      <c r="E41" s="31"/>
      <c r="F41" s="32">
        <v>5</v>
      </c>
      <c r="G41" s="31">
        <v>1</v>
      </c>
      <c r="H41" s="32">
        <v>3</v>
      </c>
      <c r="I41" s="31">
        <v>8</v>
      </c>
      <c r="J41" s="32"/>
      <c r="K41" s="31">
        <v>2</v>
      </c>
      <c r="L41" s="33">
        <v>2</v>
      </c>
      <c r="M41" s="34">
        <f t="shared" si="2"/>
        <v>23</v>
      </c>
      <c r="N41" s="35"/>
      <c r="O41" s="36">
        <v>18</v>
      </c>
      <c r="P41" s="36"/>
      <c r="Q41" s="37">
        <v>43</v>
      </c>
    </row>
    <row r="42" spans="1:17" x14ac:dyDescent="0.25">
      <c r="A42" s="3">
        <v>37</v>
      </c>
      <c r="B42" s="38" t="s">
        <v>62</v>
      </c>
      <c r="C42" s="29" t="s">
        <v>66</v>
      </c>
      <c r="D42" s="30">
        <v>1</v>
      </c>
      <c r="E42" s="31"/>
      <c r="F42" s="32">
        <v>4</v>
      </c>
      <c r="G42" s="31"/>
      <c r="H42" s="32">
        <v>2</v>
      </c>
      <c r="I42" s="31">
        <v>1</v>
      </c>
      <c r="J42" s="32"/>
      <c r="K42" s="31">
        <v>1</v>
      </c>
      <c r="L42" s="33">
        <v>2</v>
      </c>
      <c r="M42" s="34">
        <f t="shared" si="2"/>
        <v>11</v>
      </c>
      <c r="N42" s="35">
        <f t="shared" ref="N42:N48" si="4">SUM(O42-P42)/ABS(P42)</f>
        <v>-0.18181818181818182</v>
      </c>
      <c r="O42" s="36">
        <v>9</v>
      </c>
      <c r="P42" s="36">
        <v>11</v>
      </c>
      <c r="Q42" s="37">
        <v>43</v>
      </c>
    </row>
    <row r="43" spans="1:17" x14ac:dyDescent="0.25">
      <c r="A43" s="18">
        <v>38</v>
      </c>
      <c r="B43" s="38" t="s">
        <v>62</v>
      </c>
      <c r="C43" s="29" t="s">
        <v>67</v>
      </c>
      <c r="D43" s="40"/>
      <c r="E43" s="41">
        <v>1</v>
      </c>
      <c r="F43" s="42"/>
      <c r="G43" s="41"/>
      <c r="H43" s="42"/>
      <c r="I43" s="41">
        <v>4</v>
      </c>
      <c r="J43" s="42"/>
      <c r="K43" s="41"/>
      <c r="L43" s="43"/>
      <c r="M43" s="34">
        <f t="shared" si="2"/>
        <v>5</v>
      </c>
      <c r="N43" s="35">
        <f t="shared" si="4"/>
        <v>-0.33333333333333331</v>
      </c>
      <c r="O43" s="36">
        <v>2</v>
      </c>
      <c r="P43" s="36">
        <v>3</v>
      </c>
      <c r="Q43" s="37">
        <v>43</v>
      </c>
    </row>
    <row r="44" spans="1:17" x14ac:dyDescent="0.25">
      <c r="A44" s="3">
        <v>39</v>
      </c>
      <c r="B44" s="38" t="s">
        <v>62</v>
      </c>
      <c r="C44" s="29" t="s">
        <v>68</v>
      </c>
      <c r="D44" s="40">
        <v>2</v>
      </c>
      <c r="E44" s="41"/>
      <c r="F44" s="42">
        <v>5</v>
      </c>
      <c r="G44" s="41">
        <v>1</v>
      </c>
      <c r="H44" s="42">
        <v>2</v>
      </c>
      <c r="I44" s="41">
        <v>1</v>
      </c>
      <c r="J44" s="42"/>
      <c r="K44" s="41"/>
      <c r="L44" s="43">
        <v>1</v>
      </c>
      <c r="M44" s="34">
        <f t="shared" si="2"/>
        <v>12</v>
      </c>
      <c r="N44" s="35">
        <f t="shared" si="4"/>
        <v>0</v>
      </c>
      <c r="O44" s="36">
        <v>11</v>
      </c>
      <c r="P44" s="36">
        <v>11</v>
      </c>
      <c r="Q44" s="37">
        <v>43</v>
      </c>
    </row>
    <row r="45" spans="1:17" x14ac:dyDescent="0.25">
      <c r="A45" s="18">
        <v>40</v>
      </c>
      <c r="B45" s="38" t="s">
        <v>62</v>
      </c>
      <c r="C45" s="29" t="s">
        <v>69</v>
      </c>
      <c r="D45" s="40"/>
      <c r="E45" s="41"/>
      <c r="F45" s="42"/>
      <c r="G45" s="41"/>
      <c r="H45" s="42"/>
      <c r="I45" s="41">
        <v>1</v>
      </c>
      <c r="J45" s="42"/>
      <c r="K45" s="41"/>
      <c r="L45" s="43"/>
      <c r="M45" s="34">
        <f t="shared" si="2"/>
        <v>1</v>
      </c>
      <c r="N45" s="35" t="e">
        <f t="shared" si="4"/>
        <v>#DIV/0!</v>
      </c>
      <c r="O45" s="36">
        <v>1</v>
      </c>
      <c r="P45" s="36">
        <v>0</v>
      </c>
      <c r="Q45" s="37">
        <v>43</v>
      </c>
    </row>
    <row r="46" spans="1:17" x14ac:dyDescent="0.25">
      <c r="A46" s="3">
        <v>41</v>
      </c>
      <c r="B46" s="38" t="s">
        <v>62</v>
      </c>
      <c r="C46" s="29" t="s">
        <v>70</v>
      </c>
      <c r="D46" s="40">
        <v>1</v>
      </c>
      <c r="E46" s="41"/>
      <c r="F46" s="42">
        <v>4</v>
      </c>
      <c r="G46" s="41"/>
      <c r="H46" s="42">
        <v>2</v>
      </c>
      <c r="I46" s="41"/>
      <c r="J46" s="42"/>
      <c r="K46" s="41">
        <v>2</v>
      </c>
      <c r="L46" s="43"/>
      <c r="M46" s="34">
        <f t="shared" si="2"/>
        <v>9</v>
      </c>
      <c r="N46" s="35">
        <f t="shared" si="4"/>
        <v>0.4</v>
      </c>
      <c r="O46" s="36">
        <v>7</v>
      </c>
      <c r="P46" s="36">
        <v>5</v>
      </c>
      <c r="Q46" s="37">
        <v>43</v>
      </c>
    </row>
    <row r="47" spans="1:17" x14ac:dyDescent="0.25">
      <c r="A47" s="18">
        <v>42</v>
      </c>
      <c r="B47" s="38" t="s">
        <v>62</v>
      </c>
      <c r="C47" s="29" t="s">
        <v>72</v>
      </c>
      <c r="D47" s="40">
        <v>2</v>
      </c>
      <c r="E47" s="41"/>
      <c r="F47" s="42">
        <v>5</v>
      </c>
      <c r="G47" s="41"/>
      <c r="H47" s="42">
        <v>3</v>
      </c>
      <c r="I47" s="41">
        <v>5</v>
      </c>
      <c r="J47" s="42"/>
      <c r="K47" s="41"/>
      <c r="L47" s="43">
        <v>4</v>
      </c>
      <c r="M47" s="34">
        <f t="shared" si="2"/>
        <v>19</v>
      </c>
      <c r="N47" s="35">
        <f t="shared" si="4"/>
        <v>-0.15384615384615385</v>
      </c>
      <c r="O47" s="36">
        <v>11</v>
      </c>
      <c r="P47" s="36">
        <v>13</v>
      </c>
      <c r="Q47" s="37">
        <v>43</v>
      </c>
    </row>
    <row r="48" spans="1:17" ht="15.75" thickBot="1" x14ac:dyDescent="0.3">
      <c r="A48" s="3"/>
      <c r="B48" s="38"/>
      <c r="C48" s="29" t="s">
        <v>73</v>
      </c>
      <c r="D48" s="44">
        <f t="shared" ref="D48:L48" si="5">SUM(D6:D47)</f>
        <v>50</v>
      </c>
      <c r="E48" s="45">
        <f t="shared" si="5"/>
        <v>4</v>
      </c>
      <c r="F48" s="11">
        <f t="shared" si="5"/>
        <v>108</v>
      </c>
      <c r="G48" s="12">
        <f t="shared" si="5"/>
        <v>8</v>
      </c>
      <c r="H48" s="11">
        <f t="shared" si="5"/>
        <v>55</v>
      </c>
      <c r="I48" s="12">
        <f t="shared" si="5"/>
        <v>97</v>
      </c>
      <c r="J48" s="11">
        <f t="shared" si="5"/>
        <v>17</v>
      </c>
      <c r="K48" s="12">
        <f t="shared" si="5"/>
        <v>37</v>
      </c>
      <c r="L48" s="46">
        <f t="shared" si="5"/>
        <v>40</v>
      </c>
      <c r="M48" s="47">
        <f t="shared" ref="M48" si="6">SUM(D48:L48)</f>
        <v>416</v>
      </c>
      <c r="N48" s="48">
        <f t="shared" si="4"/>
        <v>0.21568627450980393</v>
      </c>
      <c r="O48" s="49">
        <f>SUM(O6:O47)</f>
        <v>248</v>
      </c>
      <c r="P48" s="49">
        <f>SUM(P6:P47)</f>
        <v>204</v>
      </c>
      <c r="Q48" s="50">
        <f>SUM(Q6:Q47)</f>
        <v>1806</v>
      </c>
    </row>
    <row r="49" spans="1:17" ht="15.75" thickTop="1" x14ac:dyDescent="0.25">
      <c r="A49" s="3"/>
      <c r="B49" s="38"/>
      <c r="C49" s="51" t="s">
        <v>74</v>
      </c>
      <c r="D49" s="52">
        <f>SUM((D50-D51)/ABS(D51))</f>
        <v>0</v>
      </c>
      <c r="E49" s="53">
        <f>SUM((E50-E51)/ABS(E51))</f>
        <v>-0.5714285714285714</v>
      </c>
      <c r="F49" s="53">
        <f t="shared" ref="F49:M49" si="7">SUM((F50-F51)/ABS(F51))</f>
        <v>0.7931034482758621</v>
      </c>
      <c r="G49" s="53">
        <f t="shared" si="7"/>
        <v>-0.16666666666666666</v>
      </c>
      <c r="H49" s="53">
        <f t="shared" si="7"/>
        <v>0.9285714285714286</v>
      </c>
      <c r="I49" s="53">
        <f t="shared" si="7"/>
        <v>-5.8139534883720929E-2</v>
      </c>
      <c r="J49" s="53">
        <f t="shared" si="7"/>
        <v>-9.0909090909090912E-2</v>
      </c>
      <c r="K49" s="53">
        <f t="shared" si="7"/>
        <v>1.8571428571428572</v>
      </c>
      <c r="L49" s="53">
        <f t="shared" si="7"/>
        <v>0.4</v>
      </c>
      <c r="M49" s="54">
        <f t="shared" si="7"/>
        <v>0.21568627450980393</v>
      </c>
      <c r="N49" s="55"/>
      <c r="O49" s="56"/>
      <c r="P49" s="57"/>
      <c r="Q49" s="58"/>
    </row>
    <row r="50" spans="1:17" x14ac:dyDescent="0.25">
      <c r="A50" s="3"/>
      <c r="B50" s="38"/>
      <c r="C50" s="51" t="s">
        <v>81</v>
      </c>
      <c r="D50" s="59">
        <v>29</v>
      </c>
      <c r="E50" s="60">
        <v>3</v>
      </c>
      <c r="F50" s="60">
        <v>52</v>
      </c>
      <c r="G50" s="60">
        <v>5</v>
      </c>
      <c r="H50" s="60">
        <v>27</v>
      </c>
      <c r="I50" s="60">
        <v>81</v>
      </c>
      <c r="J50" s="60">
        <v>10</v>
      </c>
      <c r="K50" s="60">
        <v>20</v>
      </c>
      <c r="L50" s="60">
        <v>21</v>
      </c>
      <c r="M50" s="61">
        <f>SUM(D50:L50)</f>
        <v>248</v>
      </c>
      <c r="N50" s="62"/>
      <c r="O50" s="63"/>
      <c r="P50" s="64"/>
      <c r="Q50" s="20"/>
    </row>
    <row r="51" spans="1:17" ht="15.75" thickBot="1" x14ac:dyDescent="0.3">
      <c r="A51" s="3"/>
      <c r="B51" s="38"/>
      <c r="C51" s="51" t="s">
        <v>75</v>
      </c>
      <c r="D51" s="65">
        <v>29</v>
      </c>
      <c r="E51" s="16">
        <v>7</v>
      </c>
      <c r="F51" s="16">
        <v>29</v>
      </c>
      <c r="G51" s="16">
        <v>6</v>
      </c>
      <c r="H51" s="16">
        <v>14</v>
      </c>
      <c r="I51" s="16">
        <v>86</v>
      </c>
      <c r="J51" s="16">
        <v>11</v>
      </c>
      <c r="K51" s="16">
        <v>7</v>
      </c>
      <c r="L51" s="16">
        <v>15</v>
      </c>
      <c r="M51" s="66">
        <f>SUM(D51:L51)</f>
        <v>204</v>
      </c>
      <c r="N51" s="67"/>
      <c r="O51" s="68"/>
      <c r="P51" s="9"/>
      <c r="Q51" s="69"/>
    </row>
    <row r="52" spans="1:17" s="83" customFormat="1" ht="16.5" thickTop="1" thickBot="1" x14ac:dyDescent="0.3">
      <c r="A52" s="70"/>
      <c r="B52" s="71"/>
      <c r="C52" s="72" t="s">
        <v>76</v>
      </c>
      <c r="D52" s="73">
        <v>210</v>
      </c>
      <c r="E52" s="74">
        <v>42</v>
      </c>
      <c r="F52" s="75">
        <v>210</v>
      </c>
      <c r="G52" s="76">
        <v>84</v>
      </c>
      <c r="H52" s="75">
        <v>210</v>
      </c>
      <c r="I52" s="76">
        <v>588</v>
      </c>
      <c r="J52" s="75">
        <v>84</v>
      </c>
      <c r="K52" s="76">
        <v>126</v>
      </c>
      <c r="L52" s="77">
        <v>252</v>
      </c>
      <c r="M52" s="78">
        <f t="shared" ref="M52:M64" si="8">SUM(D52:L52)</f>
        <v>1806</v>
      </c>
      <c r="N52" s="79"/>
      <c r="O52" s="80"/>
      <c r="P52" s="81"/>
      <c r="Q52" s="82"/>
    </row>
    <row r="53" spans="1:17" ht="15.75" thickTop="1" x14ac:dyDescent="0.25">
      <c r="A53" s="3"/>
      <c r="B53" s="38"/>
      <c r="C53" s="29" t="s">
        <v>103</v>
      </c>
      <c r="D53" s="84">
        <v>43</v>
      </c>
      <c r="E53" s="85">
        <v>4</v>
      </c>
      <c r="F53" s="86">
        <v>108</v>
      </c>
      <c r="G53" s="87">
        <v>6</v>
      </c>
      <c r="H53" s="86">
        <v>48</v>
      </c>
      <c r="I53" s="87">
        <v>80</v>
      </c>
      <c r="J53" s="86">
        <v>17</v>
      </c>
      <c r="K53" s="87">
        <v>31</v>
      </c>
      <c r="L53" s="88">
        <v>32</v>
      </c>
      <c r="M53" s="64">
        <f t="shared" ref="M53" si="9">SUM(D53:L53)</f>
        <v>369</v>
      </c>
      <c r="N53" s="89"/>
      <c r="O53" s="89"/>
      <c r="P53" s="6"/>
      <c r="Q53" s="29"/>
    </row>
    <row r="54" spans="1:17" x14ac:dyDescent="0.25">
      <c r="A54" s="3"/>
      <c r="B54" s="38"/>
      <c r="C54" s="29" t="s">
        <v>101</v>
      </c>
      <c r="D54" s="84">
        <v>34</v>
      </c>
      <c r="E54" s="85">
        <v>4</v>
      </c>
      <c r="F54" s="86">
        <v>109</v>
      </c>
      <c r="G54" s="87">
        <v>8</v>
      </c>
      <c r="H54" s="86">
        <v>48</v>
      </c>
      <c r="I54" s="87">
        <v>69</v>
      </c>
      <c r="J54" s="86">
        <v>17</v>
      </c>
      <c r="K54" s="87">
        <v>28</v>
      </c>
      <c r="L54" s="88">
        <v>25</v>
      </c>
      <c r="M54" s="64">
        <f t="shared" si="8"/>
        <v>342</v>
      </c>
      <c r="N54" s="89"/>
      <c r="O54" s="89"/>
      <c r="P54" s="6"/>
      <c r="Q54" s="29"/>
    </row>
    <row r="55" spans="1:17" x14ac:dyDescent="0.25">
      <c r="A55" s="3"/>
      <c r="B55" s="38"/>
      <c r="C55" s="29" t="s">
        <v>99</v>
      </c>
      <c r="D55" s="84">
        <v>31</v>
      </c>
      <c r="E55" s="85">
        <v>4</v>
      </c>
      <c r="F55" s="86">
        <v>108</v>
      </c>
      <c r="G55" s="87">
        <v>4</v>
      </c>
      <c r="H55" s="86">
        <v>48</v>
      </c>
      <c r="I55" s="87">
        <v>63</v>
      </c>
      <c r="J55" s="86">
        <v>15</v>
      </c>
      <c r="K55" s="87">
        <v>27</v>
      </c>
      <c r="L55" s="88">
        <v>23</v>
      </c>
      <c r="M55" s="64">
        <f t="shared" si="8"/>
        <v>323</v>
      </c>
      <c r="N55" s="89"/>
      <c r="O55" s="89"/>
      <c r="P55" s="6"/>
      <c r="Q55" s="29"/>
    </row>
    <row r="56" spans="1:17" x14ac:dyDescent="0.25">
      <c r="A56" s="3"/>
      <c r="B56" s="38"/>
      <c r="C56" s="29" t="s">
        <v>94</v>
      </c>
      <c r="D56" s="84">
        <v>28</v>
      </c>
      <c r="E56" s="85">
        <v>4</v>
      </c>
      <c r="F56" s="86">
        <v>91</v>
      </c>
      <c r="G56" s="87">
        <v>3</v>
      </c>
      <c r="H56" s="86">
        <v>51</v>
      </c>
      <c r="I56" s="87">
        <v>55</v>
      </c>
      <c r="J56" s="86">
        <v>14</v>
      </c>
      <c r="K56" s="87">
        <v>27</v>
      </c>
      <c r="L56" s="88">
        <v>22</v>
      </c>
      <c r="M56" s="64">
        <f t="shared" si="8"/>
        <v>295</v>
      </c>
      <c r="N56" s="89"/>
      <c r="O56" s="89"/>
      <c r="P56" s="6"/>
      <c r="Q56" s="29"/>
    </row>
    <row r="57" spans="1:17" x14ac:dyDescent="0.25">
      <c r="A57" s="3"/>
      <c r="B57" s="38"/>
      <c r="C57" s="29" t="s">
        <v>93</v>
      </c>
      <c r="D57" s="84">
        <v>26</v>
      </c>
      <c r="E57" s="85">
        <v>4</v>
      </c>
      <c r="F57" s="86">
        <v>89</v>
      </c>
      <c r="G57" s="87">
        <v>4</v>
      </c>
      <c r="H57" s="86">
        <v>51</v>
      </c>
      <c r="I57" s="87">
        <v>51</v>
      </c>
      <c r="J57" s="86">
        <v>12</v>
      </c>
      <c r="K57" s="87">
        <v>26</v>
      </c>
      <c r="L57" s="88">
        <v>20</v>
      </c>
      <c r="M57" s="64">
        <f t="shared" si="8"/>
        <v>283</v>
      </c>
      <c r="N57" s="89"/>
      <c r="O57" s="89"/>
      <c r="P57" s="6"/>
      <c r="Q57" s="29"/>
    </row>
    <row r="58" spans="1:17" x14ac:dyDescent="0.25">
      <c r="A58" s="3"/>
      <c r="B58" s="38"/>
      <c r="C58" s="29" t="s">
        <v>97</v>
      </c>
      <c r="D58" s="84">
        <v>25</v>
      </c>
      <c r="E58" s="85">
        <v>3</v>
      </c>
      <c r="F58" s="86">
        <v>78</v>
      </c>
      <c r="G58" s="87">
        <v>3</v>
      </c>
      <c r="H58" s="86">
        <v>44</v>
      </c>
      <c r="I58" s="87">
        <v>41</v>
      </c>
      <c r="J58" s="86">
        <v>12</v>
      </c>
      <c r="K58" s="87">
        <v>22</v>
      </c>
      <c r="L58" s="88">
        <v>16</v>
      </c>
      <c r="M58" s="64">
        <f t="shared" si="8"/>
        <v>244</v>
      </c>
      <c r="N58" s="89"/>
      <c r="O58" s="89"/>
      <c r="P58" s="6"/>
      <c r="Q58" s="29"/>
    </row>
    <row r="59" spans="1:17" x14ac:dyDescent="0.25">
      <c r="A59" s="3"/>
      <c r="B59" s="38"/>
      <c r="C59" s="29" t="s">
        <v>88</v>
      </c>
      <c r="D59" s="84">
        <v>21</v>
      </c>
      <c r="E59" s="85">
        <v>3</v>
      </c>
      <c r="F59" s="86">
        <v>66</v>
      </c>
      <c r="G59" s="87">
        <v>3</v>
      </c>
      <c r="H59" s="86">
        <v>43</v>
      </c>
      <c r="I59" s="87">
        <v>31</v>
      </c>
      <c r="J59" s="86">
        <v>11</v>
      </c>
      <c r="K59" s="87">
        <v>22</v>
      </c>
      <c r="L59" s="88">
        <v>16</v>
      </c>
      <c r="M59" s="64">
        <f t="shared" si="8"/>
        <v>216</v>
      </c>
      <c r="N59" s="89"/>
      <c r="O59" s="89"/>
      <c r="P59" s="6"/>
      <c r="Q59" s="29"/>
    </row>
    <row r="60" spans="1:17" x14ac:dyDescent="0.25">
      <c r="A60" s="3"/>
      <c r="B60" s="38"/>
      <c r="C60" s="29" t="s">
        <v>86</v>
      </c>
      <c r="D60" s="84">
        <v>16</v>
      </c>
      <c r="E60" s="85">
        <v>3</v>
      </c>
      <c r="F60" s="86">
        <v>49</v>
      </c>
      <c r="G60" s="87">
        <v>3</v>
      </c>
      <c r="H60" s="86">
        <v>25</v>
      </c>
      <c r="I60" s="87">
        <v>22</v>
      </c>
      <c r="J60" s="86">
        <v>11</v>
      </c>
      <c r="K60" s="87">
        <v>20</v>
      </c>
      <c r="L60" s="88">
        <v>12</v>
      </c>
      <c r="M60" s="64">
        <f t="shared" si="8"/>
        <v>161</v>
      </c>
      <c r="N60" s="89"/>
      <c r="O60" s="89"/>
      <c r="P60" s="6"/>
      <c r="Q60" s="29"/>
    </row>
    <row r="61" spans="1:17" x14ac:dyDescent="0.25">
      <c r="A61" s="3"/>
      <c r="B61" s="38"/>
      <c r="C61" s="29" t="s">
        <v>84</v>
      </c>
      <c r="D61" s="84">
        <v>11</v>
      </c>
      <c r="E61" s="85">
        <v>3</v>
      </c>
      <c r="F61" s="86">
        <v>37</v>
      </c>
      <c r="G61" s="87">
        <v>3</v>
      </c>
      <c r="H61" s="86">
        <v>14</v>
      </c>
      <c r="I61" s="87">
        <v>10</v>
      </c>
      <c r="J61" s="86">
        <v>9</v>
      </c>
      <c r="K61" s="87">
        <v>10</v>
      </c>
      <c r="L61" s="88">
        <v>6</v>
      </c>
      <c r="M61" s="64">
        <f t="shared" si="8"/>
        <v>103</v>
      </c>
      <c r="N61" s="89"/>
      <c r="O61" s="89"/>
      <c r="P61" s="6"/>
      <c r="Q61" s="29"/>
    </row>
    <row r="62" spans="1:17" x14ac:dyDescent="0.25">
      <c r="A62" s="3"/>
      <c r="B62" s="38"/>
      <c r="C62" s="29"/>
      <c r="D62" s="84"/>
      <c r="E62" s="85"/>
      <c r="F62" s="86"/>
      <c r="G62" s="87"/>
      <c r="H62" s="86"/>
      <c r="I62" s="87"/>
      <c r="J62" s="86"/>
      <c r="K62" s="87"/>
      <c r="L62" s="88"/>
      <c r="M62" s="64"/>
      <c r="N62" s="89"/>
      <c r="O62" s="89"/>
      <c r="P62" s="6"/>
      <c r="Q62" s="29"/>
    </row>
    <row r="63" spans="1:17" hidden="1" x14ac:dyDescent="0.25">
      <c r="A63" s="3"/>
      <c r="B63" s="38"/>
      <c r="C63" s="29" t="s">
        <v>77</v>
      </c>
      <c r="D63" s="84">
        <v>121</v>
      </c>
      <c r="E63" s="85">
        <v>19</v>
      </c>
      <c r="F63" s="86">
        <v>197</v>
      </c>
      <c r="G63" s="87">
        <v>53</v>
      </c>
      <c r="H63" s="86">
        <v>126</v>
      </c>
      <c r="I63" s="87">
        <v>326</v>
      </c>
      <c r="J63" s="86">
        <v>42</v>
      </c>
      <c r="K63" s="87">
        <v>62</v>
      </c>
      <c r="L63" s="88">
        <v>132</v>
      </c>
      <c r="M63" s="64">
        <f t="shared" si="8"/>
        <v>1078</v>
      </c>
      <c r="N63" s="89"/>
      <c r="O63" s="89"/>
      <c r="P63" s="6"/>
      <c r="Q63" s="29"/>
    </row>
    <row r="64" spans="1:17" hidden="1" x14ac:dyDescent="0.25">
      <c r="A64" s="3"/>
      <c r="B64" s="38"/>
      <c r="C64" s="29" t="s">
        <v>78</v>
      </c>
      <c r="D64" s="84">
        <v>121</v>
      </c>
      <c r="E64" s="85">
        <v>19</v>
      </c>
      <c r="F64" s="86">
        <v>197</v>
      </c>
      <c r="G64" s="87">
        <v>54</v>
      </c>
      <c r="H64" s="86">
        <v>128</v>
      </c>
      <c r="I64" s="87">
        <v>321</v>
      </c>
      <c r="J64" s="86">
        <v>43</v>
      </c>
      <c r="K64" s="87">
        <v>65</v>
      </c>
      <c r="L64" s="88">
        <v>130</v>
      </c>
      <c r="M64" s="64">
        <f t="shared" si="8"/>
        <v>1078</v>
      </c>
      <c r="N64" s="89"/>
      <c r="O64" s="89"/>
      <c r="P64" s="6"/>
      <c r="Q64" s="29"/>
    </row>
    <row r="65" spans="2:7" x14ac:dyDescent="0.25">
      <c r="B65" s="90" t="s">
        <v>79</v>
      </c>
    </row>
    <row r="67" spans="2:7" x14ac:dyDescent="0.25">
      <c r="G67" t="s">
        <v>80</v>
      </c>
    </row>
  </sheetData>
  <mergeCells count="1">
    <mergeCell ref="B2:C2"/>
  </mergeCells>
  <pageMargins left="0.25" right="0.25" top="0.75" bottom="0.75" header="0.3" footer="0.3"/>
  <pageSetup scale="44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"/>
  <sheetViews>
    <sheetView workbookViewId="0">
      <pane xSplit="3" ySplit="5" topLeftCell="D6" activePane="bottomRight" state="frozen"/>
      <selection pane="topRight" activeCell="D1" sqref="D1"/>
      <selection pane="bottomLeft" activeCell="A8" sqref="A8"/>
      <selection pane="bottomRight" activeCell="A6" sqref="A6:XFD6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7" width="12.7109375" customWidth="1"/>
  </cols>
  <sheetData>
    <row r="1" spans="1:17" x14ac:dyDescent="0.25">
      <c r="B1" s="1" t="s">
        <v>0</v>
      </c>
    </row>
    <row r="2" spans="1:17" ht="31.5" customHeight="1" x14ac:dyDescent="0.25">
      <c r="B2" s="149" t="s">
        <v>100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7" x14ac:dyDescent="0.25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7" x14ac:dyDescent="0.25">
      <c r="A4" s="3"/>
      <c r="B4" s="3"/>
      <c r="C4" s="3" t="s">
        <v>1</v>
      </c>
      <c r="D4" s="4" t="s">
        <v>2</v>
      </c>
      <c r="E4" s="5" t="s">
        <v>3</v>
      </c>
      <c r="F4" s="4" t="s">
        <v>2</v>
      </c>
      <c r="G4" s="5" t="s">
        <v>4</v>
      </c>
      <c r="H4" s="4" t="s">
        <v>2</v>
      </c>
      <c r="I4" s="5" t="s">
        <v>5</v>
      </c>
      <c r="J4" s="4" t="s">
        <v>4</v>
      </c>
      <c r="K4" s="5" t="s">
        <v>6</v>
      </c>
      <c r="L4" s="4" t="s">
        <v>7</v>
      </c>
      <c r="M4" s="6" t="s">
        <v>8</v>
      </c>
      <c r="N4" s="7"/>
      <c r="O4" s="8">
        <v>2015</v>
      </c>
      <c r="P4" s="8">
        <v>2014</v>
      </c>
      <c r="Q4" s="9" t="s">
        <v>9</v>
      </c>
    </row>
    <row r="5" spans="1:17" ht="30.75" customHeight="1" thickBot="1" x14ac:dyDescent="0.3">
      <c r="A5" s="10"/>
      <c r="B5" s="10" t="s">
        <v>10</v>
      </c>
      <c r="C5" s="10" t="s">
        <v>11</v>
      </c>
      <c r="D5" s="11" t="s">
        <v>12</v>
      </c>
      <c r="E5" s="12" t="s">
        <v>13</v>
      </c>
      <c r="F5" s="11" t="s">
        <v>14</v>
      </c>
      <c r="G5" s="13" t="s">
        <v>15</v>
      </c>
      <c r="H5" s="11" t="s">
        <v>16</v>
      </c>
      <c r="I5" s="12" t="s">
        <v>17</v>
      </c>
      <c r="J5" s="11" t="s">
        <v>18</v>
      </c>
      <c r="K5" s="12" t="s">
        <v>19</v>
      </c>
      <c r="L5" s="11" t="s">
        <v>20</v>
      </c>
      <c r="M5" s="14" t="s">
        <v>21</v>
      </c>
      <c r="N5" s="15" t="s">
        <v>22</v>
      </c>
      <c r="O5" s="16" t="s">
        <v>23</v>
      </c>
      <c r="P5" s="16" t="s">
        <v>23</v>
      </c>
      <c r="Q5" s="17" t="s">
        <v>24</v>
      </c>
    </row>
    <row r="6" spans="1:17" ht="15" customHeight="1" thickTop="1" x14ac:dyDescent="0.25">
      <c r="A6" s="18">
        <v>1</v>
      </c>
      <c r="B6" s="19" t="s">
        <v>25</v>
      </c>
      <c r="C6" s="20" t="s">
        <v>26</v>
      </c>
      <c r="D6" s="21"/>
      <c r="E6" s="22"/>
      <c r="F6" s="23"/>
      <c r="G6" s="22"/>
      <c r="H6" s="23"/>
      <c r="I6" s="22"/>
      <c r="J6" s="23"/>
      <c r="K6" s="22"/>
      <c r="L6" s="24"/>
      <c r="M6" s="25">
        <f t="shared" ref="M6:M18" si="0">SUM(D6:L6)</f>
        <v>0</v>
      </c>
      <c r="N6" s="26" t="e">
        <f t="shared" ref="N6:N18" si="1">SUM(O6-P6)/ABS(P6)</f>
        <v>#DIV/0!</v>
      </c>
      <c r="O6" s="27">
        <v>0</v>
      </c>
      <c r="P6" s="27">
        <v>0</v>
      </c>
      <c r="Q6" s="28">
        <v>43</v>
      </c>
    </row>
    <row r="7" spans="1:17" x14ac:dyDescent="0.25">
      <c r="A7" s="3">
        <v>2</v>
      </c>
      <c r="B7" s="19" t="s">
        <v>25</v>
      </c>
      <c r="C7" s="29" t="s">
        <v>27</v>
      </c>
      <c r="D7" s="30">
        <v>1</v>
      </c>
      <c r="E7" s="31"/>
      <c r="F7" s="32">
        <v>4</v>
      </c>
      <c r="G7" s="31">
        <v>1</v>
      </c>
      <c r="H7" s="32"/>
      <c r="I7" s="31">
        <v>2</v>
      </c>
      <c r="J7" s="32"/>
      <c r="K7" s="31">
        <v>4</v>
      </c>
      <c r="L7" s="33">
        <v>2</v>
      </c>
      <c r="M7" s="34">
        <f t="shared" si="0"/>
        <v>14</v>
      </c>
      <c r="N7" s="35">
        <f t="shared" si="1"/>
        <v>0.33333333333333331</v>
      </c>
      <c r="O7" s="36">
        <v>8</v>
      </c>
      <c r="P7" s="36">
        <v>6</v>
      </c>
      <c r="Q7" s="37">
        <v>43</v>
      </c>
    </row>
    <row r="8" spans="1:17" x14ac:dyDescent="0.25">
      <c r="A8" s="18">
        <v>3</v>
      </c>
      <c r="B8" s="38" t="s">
        <v>25</v>
      </c>
      <c r="C8" s="29" t="s">
        <v>28</v>
      </c>
      <c r="D8" s="30">
        <v>1</v>
      </c>
      <c r="E8" s="31"/>
      <c r="F8" s="32"/>
      <c r="G8" s="31">
        <v>1</v>
      </c>
      <c r="H8" s="32">
        <v>2</v>
      </c>
      <c r="I8" s="31"/>
      <c r="J8" s="32"/>
      <c r="K8" s="31"/>
      <c r="L8" s="33"/>
      <c r="M8" s="34">
        <f t="shared" si="0"/>
        <v>4</v>
      </c>
      <c r="N8" s="35">
        <f t="shared" si="1"/>
        <v>-0.5</v>
      </c>
      <c r="O8" s="36">
        <v>1</v>
      </c>
      <c r="P8" s="36">
        <v>2</v>
      </c>
      <c r="Q8" s="37">
        <v>43</v>
      </c>
    </row>
    <row r="9" spans="1:17" x14ac:dyDescent="0.25">
      <c r="A9" s="3">
        <v>4</v>
      </c>
      <c r="B9" s="38" t="s">
        <v>30</v>
      </c>
      <c r="C9" s="29" t="s">
        <v>31</v>
      </c>
      <c r="D9" s="30">
        <v>1</v>
      </c>
      <c r="E9" s="31"/>
      <c r="F9" s="32">
        <v>3</v>
      </c>
      <c r="G9" s="31"/>
      <c r="H9" s="32">
        <v>2</v>
      </c>
      <c r="I9" s="31">
        <v>3</v>
      </c>
      <c r="J9" s="32">
        <v>2</v>
      </c>
      <c r="K9" s="31">
        <v>1</v>
      </c>
      <c r="L9" s="33">
        <v>4</v>
      </c>
      <c r="M9" s="34">
        <f t="shared" si="0"/>
        <v>16</v>
      </c>
      <c r="N9" s="35">
        <f t="shared" si="1"/>
        <v>0.33333333333333331</v>
      </c>
      <c r="O9" s="36">
        <v>12</v>
      </c>
      <c r="P9" s="36">
        <v>9</v>
      </c>
      <c r="Q9" s="37">
        <v>43</v>
      </c>
    </row>
    <row r="10" spans="1:17" x14ac:dyDescent="0.25">
      <c r="A10" s="18">
        <v>5</v>
      </c>
      <c r="B10" s="38" t="s">
        <v>30</v>
      </c>
      <c r="C10" s="29" t="s">
        <v>32</v>
      </c>
      <c r="D10" s="30">
        <v>1</v>
      </c>
      <c r="E10" s="31"/>
      <c r="F10" s="32">
        <v>7</v>
      </c>
      <c r="G10" s="31"/>
      <c r="H10" s="32"/>
      <c r="I10" s="31">
        <v>1</v>
      </c>
      <c r="J10" s="32">
        <v>2</v>
      </c>
      <c r="K10" s="31"/>
      <c r="L10" s="33"/>
      <c r="M10" s="34">
        <f t="shared" si="0"/>
        <v>11</v>
      </c>
      <c r="N10" s="35">
        <f t="shared" si="1"/>
        <v>-0.375</v>
      </c>
      <c r="O10" s="36">
        <v>5</v>
      </c>
      <c r="P10" s="36">
        <v>8</v>
      </c>
      <c r="Q10" s="37">
        <v>43</v>
      </c>
    </row>
    <row r="11" spans="1:17" x14ac:dyDescent="0.25">
      <c r="A11" s="3">
        <v>6</v>
      </c>
      <c r="B11" s="38" t="s">
        <v>30</v>
      </c>
      <c r="C11" s="29" t="s">
        <v>33</v>
      </c>
      <c r="D11" s="30">
        <v>1</v>
      </c>
      <c r="E11" s="31"/>
      <c r="F11" s="32"/>
      <c r="G11" s="31"/>
      <c r="H11" s="32"/>
      <c r="I11" s="31">
        <v>1</v>
      </c>
      <c r="J11" s="32"/>
      <c r="K11" s="31"/>
      <c r="L11" s="33">
        <v>1</v>
      </c>
      <c r="M11" s="34">
        <f t="shared" si="0"/>
        <v>3</v>
      </c>
      <c r="N11" s="35">
        <f t="shared" si="1"/>
        <v>-0.25</v>
      </c>
      <c r="O11" s="36">
        <v>3</v>
      </c>
      <c r="P11" s="36">
        <v>4</v>
      </c>
      <c r="Q11" s="37">
        <v>43</v>
      </c>
    </row>
    <row r="12" spans="1:17" x14ac:dyDescent="0.25">
      <c r="A12" s="18">
        <v>7</v>
      </c>
      <c r="B12" s="38" t="s">
        <v>30</v>
      </c>
      <c r="C12" s="29" t="s">
        <v>34</v>
      </c>
      <c r="D12" s="30">
        <v>1</v>
      </c>
      <c r="E12" s="31"/>
      <c r="F12" s="32">
        <v>5</v>
      </c>
      <c r="G12" s="31"/>
      <c r="H12" s="32">
        <v>2</v>
      </c>
      <c r="I12" s="31"/>
      <c r="J12" s="32"/>
      <c r="K12" s="31"/>
      <c r="L12" s="33"/>
      <c r="M12" s="34">
        <f t="shared" si="0"/>
        <v>8</v>
      </c>
      <c r="N12" s="35">
        <f t="shared" si="1"/>
        <v>0.4</v>
      </c>
      <c r="O12" s="36">
        <v>7</v>
      </c>
      <c r="P12" s="36">
        <v>5</v>
      </c>
      <c r="Q12" s="37">
        <v>43</v>
      </c>
    </row>
    <row r="13" spans="1:17" x14ac:dyDescent="0.25">
      <c r="A13" s="3">
        <v>8</v>
      </c>
      <c r="B13" s="38" t="s">
        <v>30</v>
      </c>
      <c r="C13" s="29" t="s">
        <v>29</v>
      </c>
      <c r="D13" s="30">
        <v>1</v>
      </c>
      <c r="E13" s="31"/>
      <c r="F13" s="32"/>
      <c r="G13" s="31"/>
      <c r="H13" s="32">
        <v>2</v>
      </c>
      <c r="I13" s="31">
        <v>2</v>
      </c>
      <c r="J13" s="32"/>
      <c r="K13" s="31"/>
      <c r="L13" s="33"/>
      <c r="M13" s="34">
        <f t="shared" si="0"/>
        <v>5</v>
      </c>
      <c r="N13" s="35">
        <f t="shared" si="1"/>
        <v>1</v>
      </c>
      <c r="O13" s="36">
        <v>2</v>
      </c>
      <c r="P13" s="36">
        <v>1</v>
      </c>
      <c r="Q13" s="37">
        <v>43</v>
      </c>
    </row>
    <row r="14" spans="1:17" x14ac:dyDescent="0.25">
      <c r="A14" s="18">
        <v>9</v>
      </c>
      <c r="B14" s="38" t="s">
        <v>30</v>
      </c>
      <c r="C14" s="29" t="s">
        <v>36</v>
      </c>
      <c r="D14" s="30">
        <v>1</v>
      </c>
      <c r="E14" s="31">
        <v>1</v>
      </c>
      <c r="F14" s="32">
        <v>5</v>
      </c>
      <c r="G14" s="31"/>
      <c r="H14" s="32"/>
      <c r="I14" s="31">
        <v>1</v>
      </c>
      <c r="J14" s="32">
        <v>1</v>
      </c>
      <c r="K14" s="31">
        <v>2</v>
      </c>
      <c r="L14" s="33"/>
      <c r="M14" s="34">
        <f t="shared" si="0"/>
        <v>11</v>
      </c>
      <c r="N14" s="35">
        <f t="shared" si="1"/>
        <v>0.5</v>
      </c>
      <c r="O14" s="36">
        <v>6</v>
      </c>
      <c r="P14" s="36">
        <v>4</v>
      </c>
      <c r="Q14" s="37">
        <v>43</v>
      </c>
    </row>
    <row r="15" spans="1:17" x14ac:dyDescent="0.25">
      <c r="A15" s="3">
        <v>10</v>
      </c>
      <c r="B15" s="38" t="s">
        <v>30</v>
      </c>
      <c r="C15" s="29" t="s">
        <v>71</v>
      </c>
      <c r="D15" s="30"/>
      <c r="E15" s="31"/>
      <c r="F15" s="32">
        <v>4</v>
      </c>
      <c r="G15" s="31"/>
      <c r="H15" s="32"/>
      <c r="I15" s="31"/>
      <c r="J15" s="32"/>
      <c r="K15" s="31"/>
      <c r="L15" s="33"/>
      <c r="M15" s="34">
        <f t="shared" si="0"/>
        <v>4</v>
      </c>
      <c r="N15" s="35">
        <f t="shared" si="1"/>
        <v>1</v>
      </c>
      <c r="O15" s="36">
        <v>4</v>
      </c>
      <c r="P15" s="36">
        <v>2</v>
      </c>
      <c r="Q15" s="37">
        <v>43</v>
      </c>
    </row>
    <row r="16" spans="1:17" x14ac:dyDescent="0.25">
      <c r="A16" s="18">
        <v>11</v>
      </c>
      <c r="B16" s="38" t="s">
        <v>30</v>
      </c>
      <c r="C16" s="29" t="s">
        <v>37</v>
      </c>
      <c r="D16" s="39"/>
      <c r="E16" s="31"/>
      <c r="F16" s="32"/>
      <c r="G16" s="31"/>
      <c r="H16" s="32"/>
      <c r="I16" s="31"/>
      <c r="J16" s="32"/>
      <c r="K16" s="31">
        <v>1</v>
      </c>
      <c r="L16" s="33"/>
      <c r="M16" s="34">
        <f t="shared" si="0"/>
        <v>1</v>
      </c>
      <c r="N16" s="35">
        <f t="shared" si="1"/>
        <v>-0.5</v>
      </c>
      <c r="O16" s="36">
        <v>1</v>
      </c>
      <c r="P16" s="36">
        <v>2</v>
      </c>
      <c r="Q16" s="37">
        <v>43</v>
      </c>
    </row>
    <row r="17" spans="1:17" x14ac:dyDescent="0.25">
      <c r="A17" s="3">
        <v>12</v>
      </c>
      <c r="B17" s="38" t="s">
        <v>38</v>
      </c>
      <c r="C17" s="29" t="s">
        <v>39</v>
      </c>
      <c r="D17" s="30">
        <v>2</v>
      </c>
      <c r="E17" s="31">
        <v>1</v>
      </c>
      <c r="F17" s="32">
        <v>8</v>
      </c>
      <c r="G17" s="31"/>
      <c r="H17" s="32">
        <v>5</v>
      </c>
      <c r="I17" s="31">
        <v>2</v>
      </c>
      <c r="J17" s="32">
        <v>4</v>
      </c>
      <c r="K17" s="31">
        <v>2</v>
      </c>
      <c r="L17" s="33">
        <v>4</v>
      </c>
      <c r="M17" s="34">
        <f t="shared" si="0"/>
        <v>28</v>
      </c>
      <c r="N17" s="35" t="e">
        <f t="shared" si="1"/>
        <v>#DIV/0!</v>
      </c>
      <c r="O17" s="36">
        <v>12</v>
      </c>
      <c r="P17" s="36">
        <v>0</v>
      </c>
      <c r="Q17" s="37">
        <v>43</v>
      </c>
    </row>
    <row r="18" spans="1:17" x14ac:dyDescent="0.25">
      <c r="A18" s="18">
        <v>13</v>
      </c>
      <c r="B18" s="38" t="s">
        <v>38</v>
      </c>
      <c r="C18" s="29" t="s">
        <v>40</v>
      </c>
      <c r="D18" s="30">
        <v>2</v>
      </c>
      <c r="E18" s="31"/>
      <c r="F18" s="32">
        <v>5</v>
      </c>
      <c r="G18" s="31"/>
      <c r="H18" s="32">
        <v>5</v>
      </c>
      <c r="I18" s="31">
        <v>8</v>
      </c>
      <c r="J18" s="32"/>
      <c r="K18" s="31">
        <v>3</v>
      </c>
      <c r="L18" s="33">
        <v>3</v>
      </c>
      <c r="M18" s="34">
        <f t="shared" si="0"/>
        <v>26</v>
      </c>
      <c r="N18" s="35" t="e">
        <f t="shared" si="1"/>
        <v>#DIV/0!</v>
      </c>
      <c r="O18" s="36">
        <v>19</v>
      </c>
      <c r="P18" s="36">
        <v>0</v>
      </c>
      <c r="Q18" s="37">
        <v>43</v>
      </c>
    </row>
    <row r="19" spans="1:17" x14ac:dyDescent="0.25">
      <c r="A19" s="3">
        <v>14</v>
      </c>
      <c r="B19" s="38" t="s">
        <v>38</v>
      </c>
      <c r="C19" s="29" t="s">
        <v>89</v>
      </c>
      <c r="D19" s="30"/>
      <c r="E19" s="31"/>
      <c r="F19" s="32"/>
      <c r="G19" s="31"/>
      <c r="H19" s="32"/>
      <c r="I19" s="31"/>
      <c r="J19" s="32"/>
      <c r="K19" s="31"/>
      <c r="L19" s="33"/>
      <c r="M19" s="34"/>
      <c r="N19" s="35"/>
      <c r="O19" s="36"/>
      <c r="P19" s="36"/>
      <c r="Q19" s="37"/>
    </row>
    <row r="20" spans="1:17" x14ac:dyDescent="0.25">
      <c r="A20" s="18">
        <v>15</v>
      </c>
      <c r="B20" s="38" t="s">
        <v>38</v>
      </c>
      <c r="C20" s="29" t="s">
        <v>41</v>
      </c>
      <c r="D20" s="30">
        <v>1</v>
      </c>
      <c r="E20" s="31"/>
      <c r="F20" s="32">
        <v>5</v>
      </c>
      <c r="G20" s="31"/>
      <c r="H20" s="32"/>
      <c r="I20" s="31">
        <v>6</v>
      </c>
      <c r="J20" s="32">
        <v>2</v>
      </c>
      <c r="K20" s="31">
        <v>2</v>
      </c>
      <c r="L20" s="33"/>
      <c r="M20" s="34">
        <f t="shared" ref="M20:M48" si="2">SUM(D20:L20)</f>
        <v>16</v>
      </c>
      <c r="N20" s="35">
        <f t="shared" ref="N20:N41" si="3">SUM(O20-P20)/ABS(P20)</f>
        <v>1.25</v>
      </c>
      <c r="O20" s="36">
        <v>9</v>
      </c>
      <c r="P20" s="36">
        <v>4</v>
      </c>
      <c r="Q20" s="37">
        <v>43</v>
      </c>
    </row>
    <row r="21" spans="1:17" x14ac:dyDescent="0.25">
      <c r="A21" s="3">
        <v>16</v>
      </c>
      <c r="B21" s="38" t="s">
        <v>42</v>
      </c>
      <c r="C21" s="29" t="s">
        <v>43</v>
      </c>
      <c r="D21" s="30">
        <v>1</v>
      </c>
      <c r="E21" s="31"/>
      <c r="F21" s="32">
        <v>2</v>
      </c>
      <c r="G21" s="31"/>
      <c r="H21" s="32"/>
      <c r="I21" s="31">
        <v>5</v>
      </c>
      <c r="J21" s="32">
        <v>1</v>
      </c>
      <c r="K21" s="31"/>
      <c r="L21" s="33"/>
      <c r="M21" s="34">
        <f t="shared" si="2"/>
        <v>9</v>
      </c>
      <c r="N21" s="35">
        <f t="shared" si="3"/>
        <v>0</v>
      </c>
      <c r="O21" s="36">
        <v>5</v>
      </c>
      <c r="P21" s="36">
        <v>5</v>
      </c>
      <c r="Q21" s="37">
        <v>43</v>
      </c>
    </row>
    <row r="22" spans="1:17" x14ac:dyDescent="0.25">
      <c r="A22" s="18">
        <v>17</v>
      </c>
      <c r="B22" s="38" t="s">
        <v>42</v>
      </c>
      <c r="C22" s="29" t="s">
        <v>44</v>
      </c>
      <c r="D22" s="30"/>
      <c r="E22" s="31"/>
      <c r="F22" s="32"/>
      <c r="G22" s="31"/>
      <c r="H22" s="32"/>
      <c r="I22" s="31">
        <v>3</v>
      </c>
      <c r="J22" s="32">
        <v>2</v>
      </c>
      <c r="K22" s="31"/>
      <c r="L22" s="33"/>
      <c r="M22" s="34">
        <f t="shared" si="2"/>
        <v>5</v>
      </c>
      <c r="N22" s="35">
        <f t="shared" si="3"/>
        <v>-0.375</v>
      </c>
      <c r="O22" s="36">
        <v>5</v>
      </c>
      <c r="P22" s="36">
        <v>8</v>
      </c>
      <c r="Q22" s="37">
        <v>43</v>
      </c>
    </row>
    <row r="23" spans="1:17" x14ac:dyDescent="0.25">
      <c r="A23" s="3">
        <v>18</v>
      </c>
      <c r="B23" s="38" t="s">
        <v>42</v>
      </c>
      <c r="C23" s="29" t="s">
        <v>45</v>
      </c>
      <c r="D23" s="30"/>
      <c r="E23" s="31"/>
      <c r="F23" s="32"/>
      <c r="G23" s="31"/>
      <c r="H23" s="32"/>
      <c r="I23" s="31">
        <v>3</v>
      </c>
      <c r="J23" s="32"/>
      <c r="K23" s="31"/>
      <c r="L23" s="33"/>
      <c r="M23" s="34">
        <f t="shared" si="2"/>
        <v>3</v>
      </c>
      <c r="N23" s="35">
        <f t="shared" si="3"/>
        <v>-0.5</v>
      </c>
      <c r="O23" s="36">
        <v>3</v>
      </c>
      <c r="P23" s="36">
        <v>6</v>
      </c>
      <c r="Q23" s="37">
        <v>43</v>
      </c>
    </row>
    <row r="24" spans="1:17" x14ac:dyDescent="0.25">
      <c r="A24" s="18">
        <v>19</v>
      </c>
      <c r="B24" s="38" t="s">
        <v>42</v>
      </c>
      <c r="C24" s="29" t="s">
        <v>35</v>
      </c>
      <c r="D24" s="30">
        <v>1</v>
      </c>
      <c r="E24" s="31">
        <v>1</v>
      </c>
      <c r="F24" s="32">
        <v>7</v>
      </c>
      <c r="G24" s="31"/>
      <c r="H24" s="32">
        <v>2</v>
      </c>
      <c r="I24" s="31">
        <v>4</v>
      </c>
      <c r="J24" s="32"/>
      <c r="K24" s="31"/>
      <c r="L24" s="33">
        <v>4</v>
      </c>
      <c r="M24" s="34">
        <f t="shared" si="2"/>
        <v>19</v>
      </c>
      <c r="N24" s="35" t="e">
        <f t="shared" si="3"/>
        <v>#DIV/0!</v>
      </c>
      <c r="O24" s="36">
        <v>6</v>
      </c>
      <c r="P24" s="36">
        <v>0</v>
      </c>
      <c r="Q24" s="37">
        <v>43</v>
      </c>
    </row>
    <row r="25" spans="1:17" x14ac:dyDescent="0.25">
      <c r="A25" s="3">
        <v>20</v>
      </c>
      <c r="B25" s="38" t="s">
        <v>42</v>
      </c>
      <c r="C25" s="29" t="s">
        <v>46</v>
      </c>
      <c r="D25" s="30">
        <v>1</v>
      </c>
      <c r="E25" s="31"/>
      <c r="F25" s="32">
        <v>6</v>
      </c>
      <c r="G25" s="31"/>
      <c r="H25" s="32"/>
      <c r="I25" s="31"/>
      <c r="J25" s="32"/>
      <c r="K25" s="31"/>
      <c r="L25" s="33"/>
      <c r="M25" s="34">
        <f t="shared" si="2"/>
        <v>7</v>
      </c>
      <c r="N25" s="35" t="e">
        <f t="shared" si="3"/>
        <v>#DIV/0!</v>
      </c>
      <c r="O25" s="36">
        <v>1</v>
      </c>
      <c r="P25" s="36">
        <v>0</v>
      </c>
      <c r="Q25" s="37">
        <v>43</v>
      </c>
    </row>
    <row r="26" spans="1:17" x14ac:dyDescent="0.25">
      <c r="A26" s="18">
        <v>21</v>
      </c>
      <c r="B26" s="38" t="s">
        <v>42</v>
      </c>
      <c r="C26" s="29" t="s">
        <v>90</v>
      </c>
      <c r="D26" s="30"/>
      <c r="E26" s="31"/>
      <c r="F26" s="32"/>
      <c r="G26" s="31"/>
      <c r="H26" s="32"/>
      <c r="I26" s="31"/>
      <c r="J26" s="32"/>
      <c r="K26" s="31"/>
      <c r="L26" s="33"/>
      <c r="M26" s="34">
        <f t="shared" si="2"/>
        <v>0</v>
      </c>
      <c r="N26" s="35" t="e">
        <f t="shared" si="3"/>
        <v>#DIV/0!</v>
      </c>
      <c r="O26" s="36">
        <v>0</v>
      </c>
      <c r="P26" s="36">
        <v>0</v>
      </c>
      <c r="Q26" s="37">
        <v>43</v>
      </c>
    </row>
    <row r="27" spans="1:17" x14ac:dyDescent="0.25">
      <c r="A27" s="3">
        <v>22</v>
      </c>
      <c r="B27" s="38" t="s">
        <v>48</v>
      </c>
      <c r="C27" s="29" t="s">
        <v>49</v>
      </c>
      <c r="D27" s="30">
        <v>1</v>
      </c>
      <c r="E27" s="31"/>
      <c r="F27" s="32"/>
      <c r="G27" s="31"/>
      <c r="H27" s="32">
        <v>2</v>
      </c>
      <c r="I27" s="31">
        <v>1</v>
      </c>
      <c r="J27" s="32"/>
      <c r="K27" s="31"/>
      <c r="L27" s="33">
        <v>1</v>
      </c>
      <c r="M27" s="34">
        <f t="shared" si="2"/>
        <v>5</v>
      </c>
      <c r="N27" s="35">
        <f t="shared" si="3"/>
        <v>0</v>
      </c>
      <c r="O27" s="36">
        <v>3</v>
      </c>
      <c r="P27" s="36">
        <v>3</v>
      </c>
      <c r="Q27" s="37">
        <v>43</v>
      </c>
    </row>
    <row r="28" spans="1:17" x14ac:dyDescent="0.25">
      <c r="A28" s="18">
        <v>23</v>
      </c>
      <c r="B28" s="38" t="s">
        <v>50</v>
      </c>
      <c r="C28" s="29" t="s">
        <v>51</v>
      </c>
      <c r="D28" s="30"/>
      <c r="E28" s="31"/>
      <c r="F28" s="32"/>
      <c r="G28" s="31"/>
      <c r="H28" s="32"/>
      <c r="I28" s="31">
        <v>1</v>
      </c>
      <c r="J28" s="32"/>
      <c r="K28" s="31"/>
      <c r="L28" s="33"/>
      <c r="M28" s="34">
        <f t="shared" si="2"/>
        <v>1</v>
      </c>
      <c r="N28" s="35">
        <f t="shared" si="3"/>
        <v>-0.5</v>
      </c>
      <c r="O28" s="36">
        <v>1</v>
      </c>
      <c r="P28" s="36">
        <v>2</v>
      </c>
      <c r="Q28" s="37">
        <v>43</v>
      </c>
    </row>
    <row r="29" spans="1:17" x14ac:dyDescent="0.25">
      <c r="A29" s="3">
        <v>24</v>
      </c>
      <c r="B29" s="38" t="s">
        <v>50</v>
      </c>
      <c r="C29" s="29" t="s">
        <v>52</v>
      </c>
      <c r="D29" s="30">
        <v>1</v>
      </c>
      <c r="E29" s="31"/>
      <c r="F29" s="32"/>
      <c r="G29" s="31"/>
      <c r="H29" s="32"/>
      <c r="I29" s="31"/>
      <c r="J29" s="32"/>
      <c r="K29" s="31"/>
      <c r="L29" s="33"/>
      <c r="M29" s="34">
        <f t="shared" si="2"/>
        <v>1</v>
      </c>
      <c r="N29" s="35" t="e">
        <f t="shared" si="3"/>
        <v>#DIV/0!</v>
      </c>
      <c r="O29" s="36">
        <v>0</v>
      </c>
      <c r="P29" s="36">
        <v>0</v>
      </c>
      <c r="Q29" s="37">
        <v>43</v>
      </c>
    </row>
    <row r="30" spans="1:17" x14ac:dyDescent="0.25">
      <c r="A30" s="18">
        <v>25</v>
      </c>
      <c r="B30" s="38" t="s">
        <v>50</v>
      </c>
      <c r="C30" s="29" t="s">
        <v>53</v>
      </c>
      <c r="D30" s="30">
        <v>2</v>
      </c>
      <c r="E30" s="31"/>
      <c r="F30" s="32"/>
      <c r="G30" s="31"/>
      <c r="H30" s="32">
        <v>2</v>
      </c>
      <c r="I30" s="31"/>
      <c r="J30" s="32"/>
      <c r="K30" s="31"/>
      <c r="L30" s="33"/>
      <c r="M30" s="34">
        <f t="shared" si="2"/>
        <v>4</v>
      </c>
      <c r="N30" s="35">
        <f t="shared" si="3"/>
        <v>-1</v>
      </c>
      <c r="O30" s="36">
        <v>0</v>
      </c>
      <c r="P30" s="36">
        <v>7</v>
      </c>
      <c r="Q30" s="37">
        <v>43</v>
      </c>
    </row>
    <row r="31" spans="1:17" x14ac:dyDescent="0.25">
      <c r="A31" s="3">
        <v>26</v>
      </c>
      <c r="B31" s="38" t="s">
        <v>50</v>
      </c>
      <c r="C31" s="29" t="s">
        <v>54</v>
      </c>
      <c r="D31" s="30"/>
      <c r="E31" s="31"/>
      <c r="F31" s="32">
        <v>1</v>
      </c>
      <c r="G31" s="31"/>
      <c r="H31" s="32"/>
      <c r="I31" s="31"/>
      <c r="J31" s="32"/>
      <c r="K31" s="31">
        <v>2</v>
      </c>
      <c r="L31" s="33"/>
      <c r="M31" s="34">
        <f t="shared" si="2"/>
        <v>3</v>
      </c>
      <c r="N31" s="35">
        <f t="shared" si="3"/>
        <v>-0.4</v>
      </c>
      <c r="O31" s="36">
        <v>3</v>
      </c>
      <c r="P31" s="36">
        <v>5</v>
      </c>
      <c r="Q31" s="37">
        <v>43</v>
      </c>
    </row>
    <row r="32" spans="1:17" x14ac:dyDescent="0.25">
      <c r="A32" s="18">
        <v>27</v>
      </c>
      <c r="B32" s="38" t="s">
        <v>50</v>
      </c>
      <c r="C32" s="29" t="s">
        <v>55</v>
      </c>
      <c r="D32" s="30">
        <v>1</v>
      </c>
      <c r="E32" s="31"/>
      <c r="F32" s="32"/>
      <c r="G32" s="31"/>
      <c r="H32" s="32">
        <v>3</v>
      </c>
      <c r="I32" s="31">
        <v>1</v>
      </c>
      <c r="J32" s="32"/>
      <c r="K32" s="31"/>
      <c r="L32" s="33"/>
      <c r="M32" s="34">
        <f t="shared" si="2"/>
        <v>5</v>
      </c>
      <c r="N32" s="35">
        <f t="shared" si="3"/>
        <v>-0.42857142857142855</v>
      </c>
      <c r="O32" s="36">
        <v>4</v>
      </c>
      <c r="P32" s="36">
        <v>7</v>
      </c>
      <c r="Q32" s="37">
        <v>43</v>
      </c>
    </row>
    <row r="33" spans="1:17" x14ac:dyDescent="0.25">
      <c r="A33" s="3">
        <v>28</v>
      </c>
      <c r="B33" s="38" t="s">
        <v>50</v>
      </c>
      <c r="C33" s="29" t="s">
        <v>56</v>
      </c>
      <c r="D33" s="30"/>
      <c r="E33" s="31"/>
      <c r="F33" s="32">
        <v>5</v>
      </c>
      <c r="G33" s="31"/>
      <c r="H33" s="32"/>
      <c r="I33" s="31"/>
      <c r="J33" s="32"/>
      <c r="K33" s="31"/>
      <c r="L33" s="33"/>
      <c r="M33" s="34">
        <f t="shared" si="2"/>
        <v>5</v>
      </c>
      <c r="N33" s="35" t="e">
        <f t="shared" si="3"/>
        <v>#DIV/0!</v>
      </c>
      <c r="O33" s="36">
        <v>0</v>
      </c>
      <c r="P33" s="36">
        <v>0</v>
      </c>
      <c r="Q33" s="37">
        <v>43</v>
      </c>
    </row>
    <row r="34" spans="1:17" x14ac:dyDescent="0.25">
      <c r="A34" s="18">
        <v>29</v>
      </c>
      <c r="B34" s="38" t="s">
        <v>50</v>
      </c>
      <c r="C34" s="29" t="s">
        <v>57</v>
      </c>
      <c r="D34" s="30">
        <v>3</v>
      </c>
      <c r="E34" s="31"/>
      <c r="F34" s="32">
        <v>8</v>
      </c>
      <c r="G34" s="31">
        <v>1</v>
      </c>
      <c r="H34" s="32">
        <v>4</v>
      </c>
      <c r="I34" s="31"/>
      <c r="J34" s="32"/>
      <c r="K34" s="31">
        <v>5</v>
      </c>
      <c r="L34" s="33">
        <v>3</v>
      </c>
      <c r="M34" s="34">
        <f t="shared" si="2"/>
        <v>24</v>
      </c>
      <c r="N34" s="35">
        <f t="shared" si="3"/>
        <v>-0.16666666666666666</v>
      </c>
      <c r="O34" s="36">
        <v>5</v>
      </c>
      <c r="P34" s="36">
        <v>6</v>
      </c>
      <c r="Q34" s="37">
        <v>43</v>
      </c>
    </row>
    <row r="35" spans="1:17" x14ac:dyDescent="0.25">
      <c r="A35" s="3">
        <v>30</v>
      </c>
      <c r="B35" s="38" t="s">
        <v>50</v>
      </c>
      <c r="C35" s="29" t="s">
        <v>58</v>
      </c>
      <c r="D35" s="30">
        <v>1</v>
      </c>
      <c r="E35" s="31"/>
      <c r="F35" s="32"/>
      <c r="G35" s="31"/>
      <c r="H35" s="32"/>
      <c r="I35" s="31">
        <v>2</v>
      </c>
      <c r="J35" s="32"/>
      <c r="K35" s="31">
        <v>2</v>
      </c>
      <c r="L35" s="33"/>
      <c r="M35" s="34">
        <f t="shared" si="2"/>
        <v>5</v>
      </c>
      <c r="N35" s="35">
        <f t="shared" si="3"/>
        <v>-0.16666666666666666</v>
      </c>
      <c r="O35" s="36">
        <v>5</v>
      </c>
      <c r="P35" s="36">
        <v>6</v>
      </c>
      <c r="Q35" s="37">
        <v>43</v>
      </c>
    </row>
    <row r="36" spans="1:17" x14ac:dyDescent="0.25">
      <c r="A36" s="18">
        <v>31</v>
      </c>
      <c r="B36" s="38" t="s">
        <v>50</v>
      </c>
      <c r="C36" s="29" t="s">
        <v>59</v>
      </c>
      <c r="D36" s="30">
        <v>3</v>
      </c>
      <c r="E36" s="31"/>
      <c r="F36" s="32">
        <v>5</v>
      </c>
      <c r="G36" s="31">
        <v>1</v>
      </c>
      <c r="H36" s="32">
        <v>2</v>
      </c>
      <c r="I36" s="31">
        <v>2</v>
      </c>
      <c r="J36" s="32">
        <v>2</v>
      </c>
      <c r="K36" s="31">
        <v>1</v>
      </c>
      <c r="L36" s="33">
        <v>2</v>
      </c>
      <c r="M36" s="34">
        <f t="shared" si="2"/>
        <v>18</v>
      </c>
      <c r="N36" s="35">
        <f t="shared" si="3"/>
        <v>-0.25</v>
      </c>
      <c r="O36" s="36">
        <v>6</v>
      </c>
      <c r="P36" s="36">
        <v>8</v>
      </c>
      <c r="Q36" s="37">
        <v>43</v>
      </c>
    </row>
    <row r="37" spans="1:17" x14ac:dyDescent="0.25">
      <c r="A37" s="3">
        <v>32</v>
      </c>
      <c r="B37" s="38" t="s">
        <v>50</v>
      </c>
      <c r="C37" s="29" t="s">
        <v>60</v>
      </c>
      <c r="D37" s="30">
        <v>2</v>
      </c>
      <c r="E37" s="31"/>
      <c r="F37" s="32"/>
      <c r="G37" s="31"/>
      <c r="H37" s="32">
        <v>1</v>
      </c>
      <c r="I37" s="31">
        <v>4</v>
      </c>
      <c r="J37" s="32"/>
      <c r="K37" s="31"/>
      <c r="L37" s="33"/>
      <c r="M37" s="34">
        <f t="shared" si="2"/>
        <v>7</v>
      </c>
      <c r="N37" s="35">
        <f t="shared" si="3"/>
        <v>-0.45454545454545453</v>
      </c>
      <c r="O37" s="36">
        <v>6</v>
      </c>
      <c r="P37" s="36">
        <v>11</v>
      </c>
      <c r="Q37" s="37">
        <v>43</v>
      </c>
    </row>
    <row r="38" spans="1:17" x14ac:dyDescent="0.25">
      <c r="A38" s="18">
        <v>33</v>
      </c>
      <c r="B38" s="38" t="s">
        <v>50</v>
      </c>
      <c r="C38" s="29" t="s">
        <v>61</v>
      </c>
      <c r="D38" s="30">
        <v>2</v>
      </c>
      <c r="E38" s="31"/>
      <c r="F38" s="32">
        <v>5</v>
      </c>
      <c r="G38" s="31"/>
      <c r="H38" s="32"/>
      <c r="I38" s="31">
        <v>1</v>
      </c>
      <c r="J38" s="32">
        <v>1</v>
      </c>
      <c r="K38" s="31"/>
      <c r="L38" s="33"/>
      <c r="M38" s="34">
        <f t="shared" si="2"/>
        <v>9</v>
      </c>
      <c r="N38" s="35">
        <f t="shared" si="3"/>
        <v>0</v>
      </c>
      <c r="O38" s="36">
        <v>4</v>
      </c>
      <c r="P38" s="36">
        <v>4</v>
      </c>
      <c r="Q38" s="37">
        <v>43</v>
      </c>
    </row>
    <row r="39" spans="1:17" x14ac:dyDescent="0.25">
      <c r="A39" s="3">
        <v>34</v>
      </c>
      <c r="B39" s="38" t="s">
        <v>62</v>
      </c>
      <c r="C39" s="29" t="s">
        <v>63</v>
      </c>
      <c r="D39" s="30">
        <v>2</v>
      </c>
      <c r="E39" s="31"/>
      <c r="F39" s="32"/>
      <c r="G39" s="31"/>
      <c r="H39" s="32"/>
      <c r="I39" s="31">
        <v>4</v>
      </c>
      <c r="J39" s="32"/>
      <c r="K39" s="31"/>
      <c r="L39" s="33"/>
      <c r="M39" s="34">
        <f t="shared" si="2"/>
        <v>6</v>
      </c>
      <c r="N39" s="35">
        <f t="shared" si="3"/>
        <v>0.33333333333333331</v>
      </c>
      <c r="O39" s="36">
        <v>4</v>
      </c>
      <c r="P39" s="36">
        <v>3</v>
      </c>
      <c r="Q39" s="37">
        <v>43</v>
      </c>
    </row>
    <row r="40" spans="1:17" x14ac:dyDescent="0.25">
      <c r="A40" s="18">
        <v>35</v>
      </c>
      <c r="B40" s="38" t="s">
        <v>62</v>
      </c>
      <c r="C40" s="29" t="s">
        <v>64</v>
      </c>
      <c r="D40" s="30">
        <v>1</v>
      </c>
      <c r="E40" s="31"/>
      <c r="F40" s="32"/>
      <c r="G40" s="31"/>
      <c r="H40" s="32">
        <v>3</v>
      </c>
      <c r="I40" s="31">
        <v>4</v>
      </c>
      <c r="J40" s="32"/>
      <c r="K40" s="31"/>
      <c r="L40" s="33">
        <v>2</v>
      </c>
      <c r="M40" s="34">
        <f t="shared" si="2"/>
        <v>10</v>
      </c>
      <c r="N40" s="35">
        <f t="shared" si="3"/>
        <v>3</v>
      </c>
      <c r="O40" s="36">
        <v>8</v>
      </c>
      <c r="P40" s="36">
        <v>2</v>
      </c>
      <c r="Q40" s="37">
        <v>43</v>
      </c>
    </row>
    <row r="41" spans="1:17" x14ac:dyDescent="0.25">
      <c r="A41" s="3">
        <v>36</v>
      </c>
      <c r="B41" s="38" t="s">
        <v>62</v>
      </c>
      <c r="C41" s="29" t="s">
        <v>65</v>
      </c>
      <c r="D41" s="30">
        <v>1</v>
      </c>
      <c r="E41" s="31"/>
      <c r="F41" s="32"/>
      <c r="G41" s="31"/>
      <c r="H41" s="32"/>
      <c r="I41" s="31">
        <v>4</v>
      </c>
      <c r="J41" s="32"/>
      <c r="K41" s="31"/>
      <c r="L41" s="33"/>
      <c r="M41" s="34">
        <f t="shared" si="2"/>
        <v>5</v>
      </c>
      <c r="N41" s="35">
        <f t="shared" si="3"/>
        <v>-0.4</v>
      </c>
      <c r="O41" s="36">
        <v>3</v>
      </c>
      <c r="P41" s="36">
        <v>5</v>
      </c>
      <c r="Q41" s="37">
        <v>43</v>
      </c>
    </row>
    <row r="42" spans="1:17" x14ac:dyDescent="0.25">
      <c r="A42" s="18">
        <v>37</v>
      </c>
      <c r="B42" s="38" t="s">
        <v>62</v>
      </c>
      <c r="C42" s="29" t="s">
        <v>91</v>
      </c>
      <c r="D42" s="30">
        <v>2</v>
      </c>
      <c r="E42" s="31"/>
      <c r="F42" s="32">
        <v>5</v>
      </c>
      <c r="G42" s="31">
        <v>1</v>
      </c>
      <c r="H42" s="32">
        <v>2</v>
      </c>
      <c r="I42" s="31">
        <v>8</v>
      </c>
      <c r="J42" s="32"/>
      <c r="K42" s="31">
        <v>3</v>
      </c>
      <c r="L42" s="33">
        <v>1</v>
      </c>
      <c r="M42" s="34">
        <f t="shared" si="2"/>
        <v>22</v>
      </c>
      <c r="N42" s="35"/>
      <c r="O42" s="36">
        <v>14</v>
      </c>
      <c r="P42" s="36"/>
      <c r="Q42" s="37">
        <v>43</v>
      </c>
    </row>
    <row r="43" spans="1:17" x14ac:dyDescent="0.25">
      <c r="A43" s="3">
        <v>38</v>
      </c>
      <c r="B43" s="38" t="s">
        <v>62</v>
      </c>
      <c r="C43" s="29" t="s">
        <v>66</v>
      </c>
      <c r="D43" s="30">
        <v>1</v>
      </c>
      <c r="E43" s="31"/>
      <c r="F43" s="32">
        <v>4</v>
      </c>
      <c r="G43" s="31"/>
      <c r="H43" s="32">
        <v>2</v>
      </c>
      <c r="I43" s="31">
        <v>1</v>
      </c>
      <c r="J43" s="32"/>
      <c r="K43" s="31">
        <v>1</v>
      </c>
      <c r="L43" s="33"/>
      <c r="M43" s="34">
        <f t="shared" si="2"/>
        <v>9</v>
      </c>
      <c r="N43" s="35">
        <f t="shared" ref="N43:N49" si="4">SUM(O43-P43)/ABS(P43)</f>
        <v>-0.27272727272727271</v>
      </c>
      <c r="O43" s="36">
        <v>8</v>
      </c>
      <c r="P43" s="36">
        <v>11</v>
      </c>
      <c r="Q43" s="37">
        <v>43</v>
      </c>
    </row>
    <row r="44" spans="1:17" x14ac:dyDescent="0.25">
      <c r="A44" s="18">
        <v>39</v>
      </c>
      <c r="B44" s="38" t="s">
        <v>62</v>
      </c>
      <c r="C44" s="29" t="s">
        <v>67</v>
      </c>
      <c r="D44" s="40"/>
      <c r="E44" s="41">
        <v>1</v>
      </c>
      <c r="F44" s="42"/>
      <c r="G44" s="41"/>
      <c r="H44" s="42"/>
      <c r="I44" s="41">
        <v>2</v>
      </c>
      <c r="J44" s="42"/>
      <c r="K44" s="41"/>
      <c r="L44" s="43"/>
      <c r="M44" s="34">
        <f t="shared" si="2"/>
        <v>3</v>
      </c>
      <c r="N44" s="35">
        <f t="shared" si="4"/>
        <v>0</v>
      </c>
      <c r="O44" s="36">
        <v>1</v>
      </c>
      <c r="P44" s="36">
        <v>1</v>
      </c>
      <c r="Q44" s="37">
        <v>43</v>
      </c>
    </row>
    <row r="45" spans="1:17" x14ac:dyDescent="0.25">
      <c r="A45" s="3">
        <v>40</v>
      </c>
      <c r="B45" s="38" t="s">
        <v>62</v>
      </c>
      <c r="C45" s="29" t="s">
        <v>68</v>
      </c>
      <c r="D45" s="40">
        <v>2</v>
      </c>
      <c r="E45" s="41"/>
      <c r="F45" s="42">
        <v>5</v>
      </c>
      <c r="G45" s="41">
        <v>1</v>
      </c>
      <c r="H45" s="42">
        <v>2</v>
      </c>
      <c r="I45" s="41">
        <v>1</v>
      </c>
      <c r="J45" s="42"/>
      <c r="K45" s="41"/>
      <c r="L45" s="43">
        <v>1</v>
      </c>
      <c r="M45" s="34">
        <f t="shared" si="2"/>
        <v>12</v>
      </c>
      <c r="N45" s="35">
        <f t="shared" si="4"/>
        <v>0.1</v>
      </c>
      <c r="O45" s="36">
        <v>11</v>
      </c>
      <c r="P45" s="36">
        <v>10</v>
      </c>
      <c r="Q45" s="37">
        <v>43</v>
      </c>
    </row>
    <row r="46" spans="1:17" x14ac:dyDescent="0.25">
      <c r="A46" s="18">
        <v>41</v>
      </c>
      <c r="B46" s="38" t="s">
        <v>62</v>
      </c>
      <c r="C46" s="29" t="s">
        <v>69</v>
      </c>
      <c r="D46" s="40"/>
      <c r="E46" s="41"/>
      <c r="F46" s="42"/>
      <c r="G46" s="41"/>
      <c r="H46" s="42"/>
      <c r="I46" s="41"/>
      <c r="J46" s="42"/>
      <c r="K46" s="41"/>
      <c r="L46" s="43"/>
      <c r="M46" s="34">
        <f t="shared" si="2"/>
        <v>0</v>
      </c>
      <c r="N46" s="35" t="e">
        <f t="shared" si="4"/>
        <v>#DIV/0!</v>
      </c>
      <c r="O46" s="36">
        <v>0</v>
      </c>
      <c r="P46" s="36">
        <v>0</v>
      </c>
      <c r="Q46" s="37">
        <v>43</v>
      </c>
    </row>
    <row r="47" spans="1:17" x14ac:dyDescent="0.25">
      <c r="A47" s="3">
        <v>42</v>
      </c>
      <c r="B47" s="38" t="s">
        <v>62</v>
      </c>
      <c r="C47" s="29" t="s">
        <v>70</v>
      </c>
      <c r="D47" s="40">
        <v>1</v>
      </c>
      <c r="E47" s="41"/>
      <c r="F47" s="42">
        <v>4</v>
      </c>
      <c r="G47" s="41"/>
      <c r="H47" s="42">
        <v>2</v>
      </c>
      <c r="I47" s="41"/>
      <c r="J47" s="42"/>
      <c r="K47" s="41">
        <v>2</v>
      </c>
      <c r="L47" s="43"/>
      <c r="M47" s="34">
        <f t="shared" si="2"/>
        <v>9</v>
      </c>
      <c r="N47" s="35">
        <f t="shared" si="4"/>
        <v>0.4</v>
      </c>
      <c r="O47" s="36">
        <v>7</v>
      </c>
      <c r="P47" s="36">
        <v>5</v>
      </c>
      <c r="Q47" s="37">
        <v>43</v>
      </c>
    </row>
    <row r="48" spans="1:17" x14ac:dyDescent="0.25">
      <c r="A48" s="18">
        <v>43</v>
      </c>
      <c r="B48" s="38" t="s">
        <v>62</v>
      </c>
      <c r="C48" s="29" t="s">
        <v>72</v>
      </c>
      <c r="D48" s="40">
        <v>1</v>
      </c>
      <c r="E48" s="41"/>
      <c r="F48" s="42">
        <v>5</v>
      </c>
      <c r="G48" s="41"/>
      <c r="H48" s="42">
        <v>3</v>
      </c>
      <c r="I48" s="41">
        <v>3</v>
      </c>
      <c r="J48" s="42"/>
      <c r="K48" s="41"/>
      <c r="L48" s="43">
        <v>4</v>
      </c>
      <c r="M48" s="34">
        <f t="shared" si="2"/>
        <v>16</v>
      </c>
      <c r="N48" s="35">
        <f t="shared" si="4"/>
        <v>-0.1</v>
      </c>
      <c r="O48" s="36">
        <v>9</v>
      </c>
      <c r="P48" s="36">
        <v>10</v>
      </c>
      <c r="Q48" s="37">
        <v>43</v>
      </c>
    </row>
    <row r="49" spans="1:17" ht="15.75" thickBot="1" x14ac:dyDescent="0.3">
      <c r="A49" s="3"/>
      <c r="B49" s="38"/>
      <c r="C49" s="29" t="s">
        <v>73</v>
      </c>
      <c r="D49" s="44">
        <f t="shared" ref="D49:L49" si="5">SUM(D6:D48)</f>
        <v>43</v>
      </c>
      <c r="E49" s="45">
        <f t="shared" si="5"/>
        <v>4</v>
      </c>
      <c r="F49" s="11">
        <f t="shared" si="5"/>
        <v>108</v>
      </c>
      <c r="G49" s="12">
        <f t="shared" si="5"/>
        <v>6</v>
      </c>
      <c r="H49" s="11">
        <f t="shared" si="5"/>
        <v>48</v>
      </c>
      <c r="I49" s="12">
        <f t="shared" si="5"/>
        <v>80</v>
      </c>
      <c r="J49" s="11">
        <f t="shared" si="5"/>
        <v>17</v>
      </c>
      <c r="K49" s="12">
        <f t="shared" si="5"/>
        <v>31</v>
      </c>
      <c r="L49" s="46">
        <f t="shared" si="5"/>
        <v>32</v>
      </c>
      <c r="M49" s="47">
        <f t="shared" ref="M49" si="6">SUM(D49:L49)</f>
        <v>369</v>
      </c>
      <c r="N49" s="48">
        <f t="shared" si="4"/>
        <v>0.22674418604651161</v>
      </c>
      <c r="O49" s="49">
        <f>SUM(O6:O48)</f>
        <v>211</v>
      </c>
      <c r="P49" s="49">
        <f>SUM(P6:P48)</f>
        <v>172</v>
      </c>
      <c r="Q49" s="50">
        <f>SUM(Q6:Q48)</f>
        <v>1806</v>
      </c>
    </row>
    <row r="50" spans="1:17" ht="15.75" thickTop="1" x14ac:dyDescent="0.25">
      <c r="A50" s="3"/>
      <c r="B50" s="38"/>
      <c r="C50" s="51" t="s">
        <v>74</v>
      </c>
      <c r="D50" s="52">
        <f>SUM((D51-D52)/ABS(D52))</f>
        <v>8.3333333333333329E-2</v>
      </c>
      <c r="E50" s="53">
        <f>SUM((E51-E52)/ABS(E52))</f>
        <v>-0.7142857142857143</v>
      </c>
      <c r="F50" s="53">
        <f t="shared" ref="F50:M50" si="7">SUM((F51-F52)/ABS(F52))</f>
        <v>0.58333333333333337</v>
      </c>
      <c r="G50" s="53">
        <f t="shared" si="7"/>
        <v>-0.16666666666666666</v>
      </c>
      <c r="H50" s="53">
        <f t="shared" si="7"/>
        <v>1</v>
      </c>
      <c r="I50" s="53">
        <f t="shared" si="7"/>
        <v>-1.3888888888888888E-2</v>
      </c>
      <c r="J50" s="53">
        <f t="shared" si="7"/>
        <v>0</v>
      </c>
      <c r="K50" s="53">
        <f t="shared" si="7"/>
        <v>1.7142857142857142</v>
      </c>
      <c r="L50" s="53">
        <f t="shared" si="7"/>
        <v>0.63636363636363635</v>
      </c>
      <c r="M50" s="54">
        <f t="shared" si="7"/>
        <v>0.22674418604651161</v>
      </c>
      <c r="N50" s="55"/>
      <c r="O50" s="56"/>
      <c r="P50" s="57"/>
      <c r="Q50" s="58"/>
    </row>
    <row r="51" spans="1:17" x14ac:dyDescent="0.25">
      <c r="A51" s="3"/>
      <c r="B51" s="38"/>
      <c r="C51" s="51" t="s">
        <v>81</v>
      </c>
      <c r="D51" s="59">
        <v>26</v>
      </c>
      <c r="E51" s="60">
        <v>2</v>
      </c>
      <c r="F51" s="60">
        <v>38</v>
      </c>
      <c r="G51" s="60">
        <v>5</v>
      </c>
      <c r="H51" s="60">
        <v>22</v>
      </c>
      <c r="I51" s="60">
        <v>71</v>
      </c>
      <c r="J51" s="60">
        <v>10</v>
      </c>
      <c r="K51" s="60">
        <v>19</v>
      </c>
      <c r="L51" s="60">
        <v>18</v>
      </c>
      <c r="M51" s="61">
        <f>SUM(D51:L51)</f>
        <v>211</v>
      </c>
      <c r="N51" s="62"/>
      <c r="O51" s="63"/>
      <c r="P51" s="64"/>
      <c r="Q51" s="20"/>
    </row>
    <row r="52" spans="1:17" ht="15.75" thickBot="1" x14ac:dyDescent="0.3">
      <c r="A52" s="3"/>
      <c r="B52" s="38"/>
      <c r="C52" s="51" t="s">
        <v>75</v>
      </c>
      <c r="D52" s="65">
        <v>24</v>
      </c>
      <c r="E52" s="16">
        <v>7</v>
      </c>
      <c r="F52" s="16">
        <v>24</v>
      </c>
      <c r="G52" s="16">
        <v>6</v>
      </c>
      <c r="H52" s="16">
        <v>11</v>
      </c>
      <c r="I52" s="16">
        <v>72</v>
      </c>
      <c r="J52" s="16">
        <v>10</v>
      </c>
      <c r="K52" s="16">
        <v>7</v>
      </c>
      <c r="L52" s="16">
        <v>11</v>
      </c>
      <c r="M52" s="66">
        <f>SUM(D52:L52)</f>
        <v>172</v>
      </c>
      <c r="N52" s="67"/>
      <c r="O52" s="68"/>
      <c r="P52" s="9"/>
      <c r="Q52" s="69"/>
    </row>
    <row r="53" spans="1:17" s="83" customFormat="1" ht="16.5" thickTop="1" thickBot="1" x14ac:dyDescent="0.3">
      <c r="A53" s="70"/>
      <c r="B53" s="71"/>
      <c r="C53" s="72" t="s">
        <v>76</v>
      </c>
      <c r="D53" s="73">
        <v>215</v>
      </c>
      <c r="E53" s="74">
        <v>43</v>
      </c>
      <c r="F53" s="75">
        <v>215</v>
      </c>
      <c r="G53" s="76">
        <v>86</v>
      </c>
      <c r="H53" s="75">
        <v>215</v>
      </c>
      <c r="I53" s="76">
        <v>602</v>
      </c>
      <c r="J53" s="75">
        <v>86</v>
      </c>
      <c r="K53" s="76">
        <v>129</v>
      </c>
      <c r="L53" s="77">
        <v>258</v>
      </c>
      <c r="M53" s="78">
        <f t="shared" ref="M53:M64" si="8">SUM(D53:L53)</f>
        <v>1849</v>
      </c>
      <c r="N53" s="79"/>
      <c r="O53" s="80"/>
      <c r="P53" s="81"/>
      <c r="Q53" s="82"/>
    </row>
    <row r="54" spans="1:17" ht="15.75" thickTop="1" x14ac:dyDescent="0.25">
      <c r="A54" s="3"/>
      <c r="B54" s="38"/>
      <c r="C54" s="29" t="s">
        <v>101</v>
      </c>
      <c r="D54" s="84">
        <v>34</v>
      </c>
      <c r="E54" s="85">
        <v>4</v>
      </c>
      <c r="F54" s="86">
        <v>109</v>
      </c>
      <c r="G54" s="87">
        <v>8</v>
      </c>
      <c r="H54" s="86">
        <v>48</v>
      </c>
      <c r="I54" s="87">
        <v>69</v>
      </c>
      <c r="J54" s="86">
        <v>17</v>
      </c>
      <c r="K54" s="87">
        <v>28</v>
      </c>
      <c r="L54" s="88">
        <v>25</v>
      </c>
      <c r="M54" s="64">
        <f t="shared" ref="M54" si="9">SUM(D54:L54)</f>
        <v>342</v>
      </c>
      <c r="N54" s="89"/>
      <c r="O54" s="89"/>
      <c r="P54" s="6"/>
      <c r="Q54" s="29"/>
    </row>
    <row r="55" spans="1:17" x14ac:dyDescent="0.25">
      <c r="A55" s="3"/>
      <c r="B55" s="38"/>
      <c r="C55" s="29" t="s">
        <v>99</v>
      </c>
      <c r="D55" s="84">
        <v>31</v>
      </c>
      <c r="E55" s="85">
        <v>4</v>
      </c>
      <c r="F55" s="86">
        <v>108</v>
      </c>
      <c r="G55" s="87">
        <v>4</v>
      </c>
      <c r="H55" s="86">
        <v>48</v>
      </c>
      <c r="I55" s="87">
        <v>63</v>
      </c>
      <c r="J55" s="86">
        <v>15</v>
      </c>
      <c r="K55" s="87">
        <v>27</v>
      </c>
      <c r="L55" s="88">
        <v>23</v>
      </c>
      <c r="M55" s="64">
        <f t="shared" si="8"/>
        <v>323</v>
      </c>
      <c r="N55" s="89"/>
      <c r="O55" s="89"/>
      <c r="P55" s="6"/>
      <c r="Q55" s="29"/>
    </row>
    <row r="56" spans="1:17" x14ac:dyDescent="0.25">
      <c r="A56" s="3"/>
      <c r="B56" s="38"/>
      <c r="C56" s="29" t="s">
        <v>94</v>
      </c>
      <c r="D56" s="84">
        <v>28</v>
      </c>
      <c r="E56" s="85">
        <v>4</v>
      </c>
      <c r="F56" s="86">
        <v>91</v>
      </c>
      <c r="G56" s="87">
        <v>3</v>
      </c>
      <c r="H56" s="86">
        <v>51</v>
      </c>
      <c r="I56" s="87">
        <v>55</v>
      </c>
      <c r="J56" s="86">
        <v>14</v>
      </c>
      <c r="K56" s="87">
        <v>27</v>
      </c>
      <c r="L56" s="88">
        <v>22</v>
      </c>
      <c r="M56" s="64">
        <f t="shared" si="8"/>
        <v>295</v>
      </c>
      <c r="N56" s="89"/>
      <c r="O56" s="89"/>
      <c r="P56" s="6"/>
      <c r="Q56" s="29"/>
    </row>
    <row r="57" spans="1:17" x14ac:dyDescent="0.25">
      <c r="A57" s="3"/>
      <c r="B57" s="38"/>
      <c r="C57" s="29" t="s">
        <v>93</v>
      </c>
      <c r="D57" s="84">
        <v>26</v>
      </c>
      <c r="E57" s="85">
        <v>4</v>
      </c>
      <c r="F57" s="86">
        <v>89</v>
      </c>
      <c r="G57" s="87">
        <v>4</v>
      </c>
      <c r="H57" s="86">
        <v>51</v>
      </c>
      <c r="I57" s="87">
        <v>51</v>
      </c>
      <c r="J57" s="86">
        <v>12</v>
      </c>
      <c r="K57" s="87">
        <v>26</v>
      </c>
      <c r="L57" s="88">
        <v>20</v>
      </c>
      <c r="M57" s="64">
        <f t="shared" si="8"/>
        <v>283</v>
      </c>
      <c r="N57" s="89"/>
      <c r="O57" s="89"/>
      <c r="P57" s="6"/>
      <c r="Q57" s="29"/>
    </row>
    <row r="58" spans="1:17" x14ac:dyDescent="0.25">
      <c r="A58" s="3"/>
      <c r="B58" s="38"/>
      <c r="C58" s="29" t="s">
        <v>97</v>
      </c>
      <c r="D58" s="84">
        <v>25</v>
      </c>
      <c r="E58" s="85">
        <v>3</v>
      </c>
      <c r="F58" s="86">
        <v>78</v>
      </c>
      <c r="G58" s="87">
        <v>3</v>
      </c>
      <c r="H58" s="86">
        <v>44</v>
      </c>
      <c r="I58" s="87">
        <v>41</v>
      </c>
      <c r="J58" s="86">
        <v>12</v>
      </c>
      <c r="K58" s="87">
        <v>22</v>
      </c>
      <c r="L58" s="88">
        <v>16</v>
      </c>
      <c r="M58" s="64">
        <f t="shared" si="8"/>
        <v>244</v>
      </c>
      <c r="N58" s="89"/>
      <c r="O58" s="89"/>
      <c r="P58" s="6"/>
      <c r="Q58" s="29"/>
    </row>
    <row r="59" spans="1:17" x14ac:dyDescent="0.25">
      <c r="A59" s="3"/>
      <c r="B59" s="38"/>
      <c r="C59" s="29" t="s">
        <v>88</v>
      </c>
      <c r="D59" s="84">
        <v>21</v>
      </c>
      <c r="E59" s="85">
        <v>3</v>
      </c>
      <c r="F59" s="86">
        <v>66</v>
      </c>
      <c r="G59" s="87">
        <v>3</v>
      </c>
      <c r="H59" s="86">
        <v>43</v>
      </c>
      <c r="I59" s="87">
        <v>31</v>
      </c>
      <c r="J59" s="86">
        <v>11</v>
      </c>
      <c r="K59" s="87">
        <v>22</v>
      </c>
      <c r="L59" s="88">
        <v>16</v>
      </c>
      <c r="M59" s="64">
        <f t="shared" si="8"/>
        <v>216</v>
      </c>
      <c r="N59" s="89"/>
      <c r="O59" s="89"/>
      <c r="P59" s="6"/>
      <c r="Q59" s="29"/>
    </row>
    <row r="60" spans="1:17" x14ac:dyDescent="0.25">
      <c r="A60" s="3"/>
      <c r="B60" s="38"/>
      <c r="C60" s="29" t="s">
        <v>86</v>
      </c>
      <c r="D60" s="84">
        <v>16</v>
      </c>
      <c r="E60" s="85">
        <v>3</v>
      </c>
      <c r="F60" s="86">
        <v>49</v>
      </c>
      <c r="G60" s="87">
        <v>3</v>
      </c>
      <c r="H60" s="86">
        <v>25</v>
      </c>
      <c r="I60" s="87">
        <v>22</v>
      </c>
      <c r="J60" s="86">
        <v>11</v>
      </c>
      <c r="K60" s="87">
        <v>20</v>
      </c>
      <c r="L60" s="88">
        <v>12</v>
      </c>
      <c r="M60" s="64">
        <f t="shared" si="8"/>
        <v>161</v>
      </c>
      <c r="N60" s="89"/>
      <c r="O60" s="89"/>
      <c r="P60" s="6"/>
      <c r="Q60" s="29"/>
    </row>
    <row r="61" spans="1:17" x14ac:dyDescent="0.25">
      <c r="A61" s="3"/>
      <c r="B61" s="38"/>
      <c r="C61" s="29" t="s">
        <v>84</v>
      </c>
      <c r="D61" s="84">
        <v>11</v>
      </c>
      <c r="E61" s="85">
        <v>3</v>
      </c>
      <c r="F61" s="86">
        <v>37</v>
      </c>
      <c r="G61" s="87">
        <v>3</v>
      </c>
      <c r="H61" s="86">
        <v>14</v>
      </c>
      <c r="I61" s="87">
        <v>10</v>
      </c>
      <c r="J61" s="86">
        <v>9</v>
      </c>
      <c r="K61" s="87">
        <v>10</v>
      </c>
      <c r="L61" s="88">
        <v>6</v>
      </c>
      <c r="M61" s="64">
        <f t="shared" si="8"/>
        <v>103</v>
      </c>
      <c r="N61" s="89"/>
      <c r="O61" s="89"/>
      <c r="P61" s="6"/>
      <c r="Q61" s="29"/>
    </row>
    <row r="62" spans="1:17" x14ac:dyDescent="0.25">
      <c r="A62" s="3"/>
      <c r="B62" s="38"/>
      <c r="C62" s="29"/>
      <c r="D62" s="84"/>
      <c r="E62" s="85"/>
      <c r="F62" s="86"/>
      <c r="G62" s="87"/>
      <c r="H62" s="86"/>
      <c r="I62" s="87"/>
      <c r="J62" s="86"/>
      <c r="K62" s="87"/>
      <c r="L62" s="88"/>
      <c r="M62" s="64"/>
      <c r="N62" s="89"/>
      <c r="O62" s="89"/>
      <c r="P62" s="6"/>
      <c r="Q62" s="29"/>
    </row>
    <row r="63" spans="1:17" hidden="1" x14ac:dyDescent="0.25">
      <c r="A63" s="3"/>
      <c r="B63" s="38"/>
      <c r="C63" s="29" t="s">
        <v>77</v>
      </c>
      <c r="D63" s="84">
        <v>121</v>
      </c>
      <c r="E63" s="85">
        <v>19</v>
      </c>
      <c r="F63" s="86">
        <v>197</v>
      </c>
      <c r="G63" s="87">
        <v>53</v>
      </c>
      <c r="H63" s="86">
        <v>126</v>
      </c>
      <c r="I63" s="87">
        <v>326</v>
      </c>
      <c r="J63" s="86">
        <v>42</v>
      </c>
      <c r="K63" s="87">
        <v>62</v>
      </c>
      <c r="L63" s="88">
        <v>132</v>
      </c>
      <c r="M63" s="64">
        <f t="shared" si="8"/>
        <v>1078</v>
      </c>
      <c r="N63" s="89"/>
      <c r="O63" s="89"/>
      <c r="P63" s="6"/>
      <c r="Q63" s="29"/>
    </row>
    <row r="64" spans="1:17" hidden="1" x14ac:dyDescent="0.25">
      <c r="A64" s="3"/>
      <c r="B64" s="38"/>
      <c r="C64" s="29" t="s">
        <v>78</v>
      </c>
      <c r="D64" s="84">
        <v>121</v>
      </c>
      <c r="E64" s="85">
        <v>19</v>
      </c>
      <c r="F64" s="86">
        <v>197</v>
      </c>
      <c r="G64" s="87">
        <v>54</v>
      </c>
      <c r="H64" s="86">
        <v>128</v>
      </c>
      <c r="I64" s="87">
        <v>321</v>
      </c>
      <c r="J64" s="86">
        <v>43</v>
      </c>
      <c r="K64" s="87">
        <v>65</v>
      </c>
      <c r="L64" s="88">
        <v>130</v>
      </c>
      <c r="M64" s="64">
        <f t="shared" si="8"/>
        <v>1078</v>
      </c>
      <c r="N64" s="89"/>
      <c r="O64" s="89"/>
      <c r="P64" s="6"/>
      <c r="Q64" s="29"/>
    </row>
    <row r="65" spans="2:7" x14ac:dyDescent="0.25">
      <c r="B65" s="90" t="s">
        <v>79</v>
      </c>
    </row>
    <row r="67" spans="2:7" x14ac:dyDescent="0.25">
      <c r="G67" t="s">
        <v>80</v>
      </c>
    </row>
  </sheetData>
  <mergeCells count="1">
    <mergeCell ref="B2:C2"/>
  </mergeCells>
  <pageMargins left="0.25" right="0.25" top="0.75" bottom="0.75" header="0.3" footer="0.3"/>
  <pageSetup scale="44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6"/>
  <sheetViews>
    <sheetView workbookViewId="0">
      <pane xSplit="3" ySplit="5" topLeftCell="D28" activePane="bottomRight" state="frozen"/>
      <selection pane="topRight" activeCell="D1" sqref="D1"/>
      <selection pane="bottomLeft" activeCell="A8" sqref="A8"/>
      <selection pane="bottomRight" activeCell="E2" sqref="E2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7" width="12.7109375" customWidth="1"/>
  </cols>
  <sheetData>
    <row r="1" spans="1:17" x14ac:dyDescent="0.25">
      <c r="B1" s="1" t="s">
        <v>0</v>
      </c>
    </row>
    <row r="2" spans="1:17" ht="31.5" customHeight="1" x14ac:dyDescent="0.25">
      <c r="B2" s="149" t="s">
        <v>98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7" x14ac:dyDescent="0.25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7" x14ac:dyDescent="0.25">
      <c r="A4" s="3"/>
      <c r="B4" s="3"/>
      <c r="C4" s="3" t="s">
        <v>1</v>
      </c>
      <c r="D4" s="4" t="s">
        <v>2</v>
      </c>
      <c r="E4" s="5" t="s">
        <v>3</v>
      </c>
      <c r="F4" s="4" t="s">
        <v>2</v>
      </c>
      <c r="G4" s="5" t="s">
        <v>4</v>
      </c>
      <c r="H4" s="4" t="s">
        <v>2</v>
      </c>
      <c r="I4" s="5" t="s">
        <v>5</v>
      </c>
      <c r="J4" s="4" t="s">
        <v>4</v>
      </c>
      <c r="K4" s="5" t="s">
        <v>6</v>
      </c>
      <c r="L4" s="4" t="s">
        <v>7</v>
      </c>
      <c r="M4" s="6" t="s">
        <v>8</v>
      </c>
      <c r="N4" s="7"/>
      <c r="O4" s="8">
        <v>2015</v>
      </c>
      <c r="P4" s="8">
        <v>2014</v>
      </c>
      <c r="Q4" s="9" t="s">
        <v>9</v>
      </c>
    </row>
    <row r="5" spans="1:17" ht="30.75" customHeight="1" thickBot="1" x14ac:dyDescent="0.3">
      <c r="A5" s="10"/>
      <c r="B5" s="10" t="s">
        <v>10</v>
      </c>
      <c r="C5" s="10" t="s">
        <v>11</v>
      </c>
      <c r="D5" s="11" t="s">
        <v>12</v>
      </c>
      <c r="E5" s="12" t="s">
        <v>13</v>
      </c>
      <c r="F5" s="11" t="s">
        <v>14</v>
      </c>
      <c r="G5" s="13" t="s">
        <v>15</v>
      </c>
      <c r="H5" s="11" t="s">
        <v>16</v>
      </c>
      <c r="I5" s="12" t="s">
        <v>17</v>
      </c>
      <c r="J5" s="11" t="s">
        <v>18</v>
      </c>
      <c r="K5" s="12" t="s">
        <v>19</v>
      </c>
      <c r="L5" s="11" t="s">
        <v>20</v>
      </c>
      <c r="M5" s="14" t="s">
        <v>21</v>
      </c>
      <c r="N5" s="15" t="s">
        <v>22</v>
      </c>
      <c r="O5" s="16" t="s">
        <v>23</v>
      </c>
      <c r="P5" s="16" t="s">
        <v>23</v>
      </c>
      <c r="Q5" s="17" t="s">
        <v>24</v>
      </c>
    </row>
    <row r="6" spans="1:17" ht="15" customHeight="1" thickTop="1" x14ac:dyDescent="0.25">
      <c r="A6" s="18">
        <v>1</v>
      </c>
      <c r="B6" s="19" t="s">
        <v>25</v>
      </c>
      <c r="C6" s="20" t="s">
        <v>26</v>
      </c>
      <c r="D6" s="21"/>
      <c r="E6" s="22"/>
      <c r="F6" s="23"/>
      <c r="G6" s="22"/>
      <c r="H6" s="23"/>
      <c r="I6" s="22"/>
      <c r="J6" s="23"/>
      <c r="K6" s="22"/>
      <c r="L6" s="24"/>
      <c r="M6" s="25">
        <f t="shared" ref="M6:M18" si="0">SUM(D6:L6)</f>
        <v>0</v>
      </c>
      <c r="N6" s="26" t="e">
        <f t="shared" ref="N6:N18" si="1">SUM(O6-P6)/ABS(P6)</f>
        <v>#DIV/0!</v>
      </c>
      <c r="O6" s="27">
        <v>0</v>
      </c>
      <c r="P6" s="27">
        <v>0</v>
      </c>
      <c r="Q6" s="28">
        <v>43</v>
      </c>
    </row>
    <row r="7" spans="1:17" x14ac:dyDescent="0.25">
      <c r="A7" s="3">
        <v>2</v>
      </c>
      <c r="B7" s="19" t="s">
        <v>25</v>
      </c>
      <c r="C7" s="29" t="s">
        <v>27</v>
      </c>
      <c r="D7" s="30">
        <v>2</v>
      </c>
      <c r="E7" s="31"/>
      <c r="F7" s="32">
        <v>5</v>
      </c>
      <c r="G7" s="31">
        <v>2</v>
      </c>
      <c r="H7" s="32"/>
      <c r="I7" s="31">
        <v>2</v>
      </c>
      <c r="J7" s="32"/>
      <c r="K7" s="31">
        <v>2</v>
      </c>
      <c r="L7" s="33">
        <v>2</v>
      </c>
      <c r="M7" s="34">
        <f t="shared" si="0"/>
        <v>15</v>
      </c>
      <c r="N7" s="35">
        <f t="shared" si="1"/>
        <v>0.16666666666666666</v>
      </c>
      <c r="O7" s="36">
        <v>7</v>
      </c>
      <c r="P7" s="36">
        <v>6</v>
      </c>
      <c r="Q7" s="37">
        <v>43</v>
      </c>
    </row>
    <row r="8" spans="1:17" x14ac:dyDescent="0.25">
      <c r="A8" s="18">
        <v>3</v>
      </c>
      <c r="B8" s="38" t="s">
        <v>25</v>
      </c>
      <c r="C8" s="29" t="s">
        <v>28</v>
      </c>
      <c r="D8" s="30"/>
      <c r="E8" s="31"/>
      <c r="F8" s="32"/>
      <c r="G8" s="31">
        <v>1</v>
      </c>
      <c r="H8" s="32">
        <v>2</v>
      </c>
      <c r="I8" s="31"/>
      <c r="J8" s="32"/>
      <c r="K8" s="31"/>
      <c r="L8" s="33"/>
      <c r="M8" s="34">
        <f t="shared" si="0"/>
        <v>3</v>
      </c>
      <c r="N8" s="35">
        <f t="shared" si="1"/>
        <v>-0.5</v>
      </c>
      <c r="O8" s="36">
        <v>1</v>
      </c>
      <c r="P8" s="36">
        <v>2</v>
      </c>
      <c r="Q8" s="37">
        <v>43</v>
      </c>
    </row>
    <row r="9" spans="1:17" x14ac:dyDescent="0.25">
      <c r="A9" s="3">
        <v>4</v>
      </c>
      <c r="B9" s="38" t="s">
        <v>30</v>
      </c>
      <c r="C9" s="29" t="s">
        <v>31</v>
      </c>
      <c r="D9" s="30">
        <v>1</v>
      </c>
      <c r="E9" s="31"/>
      <c r="F9" s="32">
        <v>3</v>
      </c>
      <c r="G9" s="31"/>
      <c r="H9" s="32">
        <v>2</v>
      </c>
      <c r="I9" s="31">
        <v>2</v>
      </c>
      <c r="J9" s="32">
        <v>2</v>
      </c>
      <c r="K9" s="31">
        <v>1</v>
      </c>
      <c r="L9" s="33">
        <v>4</v>
      </c>
      <c r="M9" s="34">
        <f t="shared" si="0"/>
        <v>15</v>
      </c>
      <c r="N9" s="35">
        <f t="shared" si="1"/>
        <v>0.25</v>
      </c>
      <c r="O9" s="36">
        <v>10</v>
      </c>
      <c r="P9" s="36">
        <v>8</v>
      </c>
      <c r="Q9" s="37">
        <v>43</v>
      </c>
    </row>
    <row r="10" spans="1:17" x14ac:dyDescent="0.25">
      <c r="A10" s="18">
        <v>5</v>
      </c>
      <c r="B10" s="38" t="s">
        <v>30</v>
      </c>
      <c r="C10" s="29" t="s">
        <v>32</v>
      </c>
      <c r="D10" s="30"/>
      <c r="E10" s="31"/>
      <c r="F10" s="32">
        <v>7</v>
      </c>
      <c r="G10" s="31"/>
      <c r="H10" s="32"/>
      <c r="I10" s="31"/>
      <c r="J10" s="32">
        <v>2</v>
      </c>
      <c r="K10" s="31"/>
      <c r="L10" s="33"/>
      <c r="M10" s="34">
        <f t="shared" si="0"/>
        <v>9</v>
      </c>
      <c r="N10" s="35">
        <f t="shared" si="1"/>
        <v>-1</v>
      </c>
      <c r="O10" s="36">
        <v>0</v>
      </c>
      <c r="P10" s="36">
        <v>8</v>
      </c>
      <c r="Q10" s="37">
        <v>43</v>
      </c>
    </row>
    <row r="11" spans="1:17" x14ac:dyDescent="0.25">
      <c r="A11" s="3">
        <v>6</v>
      </c>
      <c r="B11" s="38" t="s">
        <v>30</v>
      </c>
      <c r="C11" s="29" t="s">
        <v>33</v>
      </c>
      <c r="D11" s="30"/>
      <c r="E11" s="31"/>
      <c r="F11" s="32"/>
      <c r="G11" s="31"/>
      <c r="H11" s="32"/>
      <c r="I11" s="31"/>
      <c r="J11" s="32"/>
      <c r="K11" s="31"/>
      <c r="L11" s="33">
        <v>1</v>
      </c>
      <c r="M11" s="34">
        <f t="shared" si="0"/>
        <v>1</v>
      </c>
      <c r="N11" s="35">
        <f t="shared" si="1"/>
        <v>-0.75</v>
      </c>
      <c r="O11" s="36">
        <v>1</v>
      </c>
      <c r="P11" s="36">
        <v>4</v>
      </c>
      <c r="Q11" s="37">
        <v>43</v>
      </c>
    </row>
    <row r="12" spans="1:17" x14ac:dyDescent="0.25">
      <c r="A12" s="18">
        <v>7</v>
      </c>
      <c r="B12" s="38" t="s">
        <v>30</v>
      </c>
      <c r="C12" s="29" t="s">
        <v>34</v>
      </c>
      <c r="D12" s="30">
        <v>1</v>
      </c>
      <c r="E12" s="31"/>
      <c r="F12" s="32">
        <v>5</v>
      </c>
      <c r="G12" s="31"/>
      <c r="H12" s="32">
        <v>2</v>
      </c>
      <c r="I12" s="31"/>
      <c r="J12" s="32"/>
      <c r="K12" s="31"/>
      <c r="L12" s="33"/>
      <c r="M12" s="34">
        <f t="shared" si="0"/>
        <v>8</v>
      </c>
      <c r="N12" s="35">
        <f t="shared" si="1"/>
        <v>0.25</v>
      </c>
      <c r="O12" s="36">
        <v>5</v>
      </c>
      <c r="P12" s="36">
        <v>4</v>
      </c>
      <c r="Q12" s="37">
        <v>43</v>
      </c>
    </row>
    <row r="13" spans="1:17" x14ac:dyDescent="0.25">
      <c r="A13" s="3">
        <v>8</v>
      </c>
      <c r="B13" s="38" t="s">
        <v>30</v>
      </c>
      <c r="C13" s="29" t="s">
        <v>29</v>
      </c>
      <c r="D13" s="30"/>
      <c r="E13" s="31"/>
      <c r="F13" s="32"/>
      <c r="G13" s="31"/>
      <c r="H13" s="32">
        <v>2</v>
      </c>
      <c r="I13" s="31">
        <v>2</v>
      </c>
      <c r="J13" s="32"/>
      <c r="K13" s="31"/>
      <c r="L13" s="33"/>
      <c r="M13" s="34">
        <f t="shared" si="0"/>
        <v>4</v>
      </c>
      <c r="N13" s="35">
        <f t="shared" si="1"/>
        <v>1</v>
      </c>
      <c r="O13" s="36">
        <v>2</v>
      </c>
      <c r="P13" s="36">
        <v>1</v>
      </c>
      <c r="Q13" s="37">
        <v>43</v>
      </c>
    </row>
    <row r="14" spans="1:17" x14ac:dyDescent="0.25">
      <c r="A14" s="18">
        <v>9</v>
      </c>
      <c r="B14" s="38" t="s">
        <v>30</v>
      </c>
      <c r="C14" s="29" t="s">
        <v>36</v>
      </c>
      <c r="D14" s="30">
        <v>1</v>
      </c>
      <c r="E14" s="31">
        <v>1</v>
      </c>
      <c r="F14" s="32">
        <v>5</v>
      </c>
      <c r="G14" s="31"/>
      <c r="H14" s="32"/>
      <c r="I14" s="31">
        <v>1</v>
      </c>
      <c r="J14" s="32">
        <v>1</v>
      </c>
      <c r="K14" s="31">
        <v>2</v>
      </c>
      <c r="L14" s="33"/>
      <c r="M14" s="34">
        <f t="shared" si="0"/>
        <v>11</v>
      </c>
      <c r="N14" s="35">
        <f t="shared" si="1"/>
        <v>1</v>
      </c>
      <c r="O14" s="36">
        <v>6</v>
      </c>
      <c r="P14" s="36">
        <v>3</v>
      </c>
      <c r="Q14" s="37">
        <v>43</v>
      </c>
    </row>
    <row r="15" spans="1:17" x14ac:dyDescent="0.25">
      <c r="A15" s="3">
        <v>10</v>
      </c>
      <c r="B15" s="38" t="s">
        <v>30</v>
      </c>
      <c r="C15" s="29" t="s">
        <v>71</v>
      </c>
      <c r="D15" s="30"/>
      <c r="E15" s="31"/>
      <c r="F15" s="32">
        <v>4</v>
      </c>
      <c r="G15" s="31"/>
      <c r="H15" s="32"/>
      <c r="I15" s="31"/>
      <c r="J15" s="32"/>
      <c r="K15" s="31"/>
      <c r="L15" s="33"/>
      <c r="M15" s="34">
        <f t="shared" si="0"/>
        <v>4</v>
      </c>
      <c r="N15" s="35">
        <f t="shared" si="1"/>
        <v>1</v>
      </c>
      <c r="O15" s="36">
        <v>4</v>
      </c>
      <c r="P15" s="36">
        <v>2</v>
      </c>
      <c r="Q15" s="37">
        <v>43</v>
      </c>
    </row>
    <row r="16" spans="1:17" x14ac:dyDescent="0.25">
      <c r="A16" s="18">
        <v>11</v>
      </c>
      <c r="B16" s="38" t="s">
        <v>30</v>
      </c>
      <c r="C16" s="29" t="s">
        <v>37</v>
      </c>
      <c r="D16" s="39"/>
      <c r="E16" s="31"/>
      <c r="F16" s="32"/>
      <c r="G16" s="31"/>
      <c r="H16" s="32"/>
      <c r="I16" s="31"/>
      <c r="J16" s="32"/>
      <c r="K16" s="31">
        <v>1</v>
      </c>
      <c r="L16" s="33"/>
      <c r="M16" s="34">
        <f t="shared" si="0"/>
        <v>1</v>
      </c>
      <c r="N16" s="35" t="e">
        <f t="shared" si="1"/>
        <v>#DIV/0!</v>
      </c>
      <c r="O16" s="36">
        <v>1</v>
      </c>
      <c r="P16" s="36">
        <v>0</v>
      </c>
      <c r="Q16" s="37">
        <v>43</v>
      </c>
    </row>
    <row r="17" spans="1:17" x14ac:dyDescent="0.25">
      <c r="A17" s="3">
        <v>12</v>
      </c>
      <c r="B17" s="38" t="s">
        <v>38</v>
      </c>
      <c r="C17" s="29" t="s">
        <v>39</v>
      </c>
      <c r="D17" s="30">
        <v>2</v>
      </c>
      <c r="E17" s="31">
        <v>1</v>
      </c>
      <c r="F17" s="32">
        <v>8</v>
      </c>
      <c r="G17" s="31"/>
      <c r="H17" s="32">
        <v>5</v>
      </c>
      <c r="I17" s="31">
        <v>2</v>
      </c>
      <c r="J17" s="32">
        <v>4</v>
      </c>
      <c r="K17" s="31">
        <v>2</v>
      </c>
      <c r="L17" s="33">
        <v>1</v>
      </c>
      <c r="M17" s="34">
        <f t="shared" si="0"/>
        <v>25</v>
      </c>
      <c r="N17" s="35" t="e">
        <f t="shared" si="1"/>
        <v>#DIV/0!</v>
      </c>
      <c r="O17" s="36">
        <v>11</v>
      </c>
      <c r="P17" s="36">
        <v>0</v>
      </c>
      <c r="Q17" s="37">
        <v>43</v>
      </c>
    </row>
    <row r="18" spans="1:17" x14ac:dyDescent="0.25">
      <c r="A18" s="18">
        <v>13</v>
      </c>
      <c r="B18" s="38" t="s">
        <v>38</v>
      </c>
      <c r="C18" s="29" t="s">
        <v>40</v>
      </c>
      <c r="D18" s="30">
        <v>2</v>
      </c>
      <c r="E18" s="31"/>
      <c r="F18" s="32">
        <v>5</v>
      </c>
      <c r="G18" s="31">
        <v>1</v>
      </c>
      <c r="H18" s="32">
        <v>5</v>
      </c>
      <c r="I18" s="31">
        <v>8</v>
      </c>
      <c r="J18" s="32"/>
      <c r="K18" s="31">
        <v>3</v>
      </c>
      <c r="L18" s="33">
        <v>3</v>
      </c>
      <c r="M18" s="34">
        <f t="shared" si="0"/>
        <v>27</v>
      </c>
      <c r="N18" s="35" t="e">
        <f t="shared" si="1"/>
        <v>#DIV/0!</v>
      </c>
      <c r="O18" s="36">
        <v>16</v>
      </c>
      <c r="P18" s="36">
        <v>0</v>
      </c>
      <c r="Q18" s="37">
        <v>43</v>
      </c>
    </row>
    <row r="19" spans="1:17" x14ac:dyDescent="0.25">
      <c r="A19" s="3">
        <v>14</v>
      </c>
      <c r="B19" s="38" t="s">
        <v>38</v>
      </c>
      <c r="C19" s="29" t="s">
        <v>89</v>
      </c>
      <c r="D19" s="30"/>
      <c r="E19" s="31"/>
      <c r="F19" s="32"/>
      <c r="G19" s="31"/>
      <c r="H19" s="32"/>
      <c r="I19" s="31"/>
      <c r="J19" s="32"/>
      <c r="K19" s="31"/>
      <c r="L19" s="33"/>
      <c r="M19" s="34"/>
      <c r="N19" s="35"/>
      <c r="O19" s="36"/>
      <c r="P19" s="36"/>
      <c r="Q19" s="37"/>
    </row>
    <row r="20" spans="1:17" x14ac:dyDescent="0.25">
      <c r="A20" s="18">
        <v>15</v>
      </c>
      <c r="B20" s="38" t="s">
        <v>38</v>
      </c>
      <c r="C20" s="29" t="s">
        <v>41</v>
      </c>
      <c r="D20" s="30">
        <v>1</v>
      </c>
      <c r="E20" s="31"/>
      <c r="F20" s="32">
        <v>5</v>
      </c>
      <c r="G20" s="31"/>
      <c r="H20" s="32"/>
      <c r="I20" s="31">
        <v>6</v>
      </c>
      <c r="J20" s="32">
        <v>2</v>
      </c>
      <c r="K20" s="31">
        <v>1</v>
      </c>
      <c r="L20" s="33"/>
      <c r="M20" s="34">
        <f t="shared" ref="M20:M48" si="2">SUM(D20:L20)</f>
        <v>15</v>
      </c>
      <c r="N20" s="35">
        <f t="shared" ref="N20:N41" si="3">SUM(O20-P20)/ABS(P20)</f>
        <v>1.6666666666666667</v>
      </c>
      <c r="O20" s="36">
        <v>8</v>
      </c>
      <c r="P20" s="36">
        <v>3</v>
      </c>
      <c r="Q20" s="37">
        <v>43</v>
      </c>
    </row>
    <row r="21" spans="1:17" x14ac:dyDescent="0.25">
      <c r="A21" s="3">
        <v>16</v>
      </c>
      <c r="B21" s="38" t="s">
        <v>42</v>
      </c>
      <c r="C21" s="29" t="s">
        <v>43</v>
      </c>
      <c r="D21" s="30"/>
      <c r="E21" s="31"/>
      <c r="F21" s="32">
        <v>2</v>
      </c>
      <c r="G21" s="31"/>
      <c r="H21" s="32"/>
      <c r="I21" s="31">
        <v>5</v>
      </c>
      <c r="J21" s="32">
        <v>1</v>
      </c>
      <c r="K21" s="31"/>
      <c r="L21" s="33"/>
      <c r="M21" s="34">
        <f t="shared" si="2"/>
        <v>8</v>
      </c>
      <c r="N21" s="35">
        <f t="shared" si="3"/>
        <v>0.66666666666666663</v>
      </c>
      <c r="O21" s="36">
        <v>5</v>
      </c>
      <c r="P21" s="36">
        <v>3</v>
      </c>
      <c r="Q21" s="37">
        <v>43</v>
      </c>
    </row>
    <row r="22" spans="1:17" x14ac:dyDescent="0.25">
      <c r="A22" s="18">
        <v>17</v>
      </c>
      <c r="B22" s="38" t="s">
        <v>42</v>
      </c>
      <c r="C22" s="29" t="s">
        <v>44</v>
      </c>
      <c r="D22" s="30"/>
      <c r="E22" s="31"/>
      <c r="F22" s="32"/>
      <c r="G22" s="31"/>
      <c r="H22" s="32"/>
      <c r="I22" s="31">
        <v>3</v>
      </c>
      <c r="J22" s="32">
        <v>2</v>
      </c>
      <c r="K22" s="31"/>
      <c r="L22" s="33"/>
      <c r="M22" s="34">
        <f t="shared" si="2"/>
        <v>5</v>
      </c>
      <c r="N22" s="35">
        <f t="shared" si="3"/>
        <v>-0.16666666666666666</v>
      </c>
      <c r="O22" s="36">
        <v>5</v>
      </c>
      <c r="P22" s="36">
        <v>6</v>
      </c>
      <c r="Q22" s="37">
        <v>43</v>
      </c>
    </row>
    <row r="23" spans="1:17" x14ac:dyDescent="0.25">
      <c r="A23" s="3">
        <v>18</v>
      </c>
      <c r="B23" s="38" t="s">
        <v>42</v>
      </c>
      <c r="C23" s="29" t="s">
        <v>45</v>
      </c>
      <c r="D23" s="30"/>
      <c r="E23" s="31"/>
      <c r="F23" s="32"/>
      <c r="G23" s="31"/>
      <c r="H23" s="32"/>
      <c r="I23" s="31">
        <v>3</v>
      </c>
      <c r="J23" s="32"/>
      <c r="K23" s="31"/>
      <c r="L23" s="33"/>
      <c r="M23" s="34">
        <f t="shared" si="2"/>
        <v>3</v>
      </c>
      <c r="N23" s="35">
        <f t="shared" si="3"/>
        <v>-0.25</v>
      </c>
      <c r="O23" s="36">
        <v>3</v>
      </c>
      <c r="P23" s="36">
        <v>4</v>
      </c>
      <c r="Q23" s="37">
        <v>43</v>
      </c>
    </row>
    <row r="24" spans="1:17" x14ac:dyDescent="0.25">
      <c r="A24" s="18">
        <v>19</v>
      </c>
      <c r="B24" s="38" t="s">
        <v>42</v>
      </c>
      <c r="C24" s="29" t="s">
        <v>35</v>
      </c>
      <c r="D24" s="30">
        <v>1</v>
      </c>
      <c r="E24" s="31">
        <v>1</v>
      </c>
      <c r="F24" s="32">
        <v>7</v>
      </c>
      <c r="G24" s="31"/>
      <c r="H24" s="32">
        <v>2</v>
      </c>
      <c r="I24" s="31">
        <v>4</v>
      </c>
      <c r="J24" s="32"/>
      <c r="K24" s="31"/>
      <c r="L24" s="33"/>
      <c r="M24" s="34">
        <f t="shared" si="2"/>
        <v>15</v>
      </c>
      <c r="N24" s="35" t="e">
        <f t="shared" si="3"/>
        <v>#DIV/0!</v>
      </c>
      <c r="O24" s="36">
        <v>6</v>
      </c>
      <c r="P24" s="36">
        <v>0</v>
      </c>
      <c r="Q24" s="37">
        <v>43</v>
      </c>
    </row>
    <row r="25" spans="1:17" x14ac:dyDescent="0.25">
      <c r="A25" s="3">
        <v>20</v>
      </c>
      <c r="B25" s="38" t="s">
        <v>42</v>
      </c>
      <c r="C25" s="29" t="s">
        <v>46</v>
      </c>
      <c r="D25" s="30">
        <v>1</v>
      </c>
      <c r="E25" s="31"/>
      <c r="F25" s="32">
        <v>6</v>
      </c>
      <c r="G25" s="31"/>
      <c r="H25" s="32"/>
      <c r="I25" s="31"/>
      <c r="J25" s="32"/>
      <c r="K25" s="31"/>
      <c r="L25" s="33"/>
      <c r="M25" s="34">
        <f t="shared" si="2"/>
        <v>7</v>
      </c>
      <c r="N25" s="35" t="e">
        <f t="shared" si="3"/>
        <v>#DIV/0!</v>
      </c>
      <c r="O25" s="36">
        <v>1</v>
      </c>
      <c r="P25" s="36">
        <v>0</v>
      </c>
      <c r="Q25" s="37">
        <v>43</v>
      </c>
    </row>
    <row r="26" spans="1:17" x14ac:dyDescent="0.25">
      <c r="A26" s="18">
        <v>21</v>
      </c>
      <c r="B26" s="38" t="s">
        <v>42</v>
      </c>
      <c r="C26" s="29" t="s">
        <v>90</v>
      </c>
      <c r="D26" s="30"/>
      <c r="E26" s="31"/>
      <c r="F26" s="32"/>
      <c r="G26" s="31"/>
      <c r="H26" s="32"/>
      <c r="I26" s="31"/>
      <c r="J26" s="32"/>
      <c r="K26" s="31"/>
      <c r="L26" s="33"/>
      <c r="M26" s="34">
        <f t="shared" si="2"/>
        <v>0</v>
      </c>
      <c r="N26" s="35" t="e">
        <f t="shared" si="3"/>
        <v>#DIV/0!</v>
      </c>
      <c r="O26" s="36">
        <v>0</v>
      </c>
      <c r="P26" s="36">
        <v>0</v>
      </c>
      <c r="Q26" s="37">
        <v>43</v>
      </c>
    </row>
    <row r="27" spans="1:17" x14ac:dyDescent="0.25">
      <c r="A27" s="3">
        <v>22</v>
      </c>
      <c r="B27" s="38" t="s">
        <v>48</v>
      </c>
      <c r="C27" s="29" t="s">
        <v>49</v>
      </c>
      <c r="D27" s="30">
        <v>1</v>
      </c>
      <c r="E27" s="31"/>
      <c r="F27" s="32"/>
      <c r="G27" s="31"/>
      <c r="H27" s="32">
        <v>2</v>
      </c>
      <c r="I27" s="31"/>
      <c r="J27" s="32"/>
      <c r="K27" s="31"/>
      <c r="L27" s="33">
        <v>2</v>
      </c>
      <c r="M27" s="34">
        <f t="shared" si="2"/>
        <v>5</v>
      </c>
      <c r="N27" s="35">
        <f t="shared" si="3"/>
        <v>2</v>
      </c>
      <c r="O27" s="36">
        <v>3</v>
      </c>
      <c r="P27" s="36">
        <v>1</v>
      </c>
      <c r="Q27" s="37">
        <v>43</v>
      </c>
    </row>
    <row r="28" spans="1:17" x14ac:dyDescent="0.25">
      <c r="A28" s="18">
        <v>23</v>
      </c>
      <c r="B28" s="38" t="s">
        <v>50</v>
      </c>
      <c r="C28" s="29" t="s">
        <v>51</v>
      </c>
      <c r="D28" s="30"/>
      <c r="E28" s="31"/>
      <c r="F28" s="32"/>
      <c r="G28" s="31"/>
      <c r="H28" s="32"/>
      <c r="I28" s="31"/>
      <c r="J28" s="32"/>
      <c r="K28" s="31"/>
      <c r="L28" s="33"/>
      <c r="M28" s="34">
        <f t="shared" si="2"/>
        <v>0</v>
      </c>
      <c r="N28" s="35">
        <f t="shared" si="3"/>
        <v>-1</v>
      </c>
      <c r="O28" s="36">
        <v>0</v>
      </c>
      <c r="P28" s="36">
        <v>2</v>
      </c>
      <c r="Q28" s="37">
        <v>43</v>
      </c>
    </row>
    <row r="29" spans="1:17" x14ac:dyDescent="0.25">
      <c r="A29" s="3">
        <v>24</v>
      </c>
      <c r="B29" s="38" t="s">
        <v>50</v>
      </c>
      <c r="C29" s="29" t="s">
        <v>52</v>
      </c>
      <c r="D29" s="30"/>
      <c r="E29" s="31"/>
      <c r="F29" s="32"/>
      <c r="G29" s="31"/>
      <c r="H29" s="32"/>
      <c r="I29" s="31"/>
      <c r="J29" s="32"/>
      <c r="K29" s="31"/>
      <c r="L29" s="33"/>
      <c r="M29" s="34">
        <f t="shared" si="2"/>
        <v>0</v>
      </c>
      <c r="N29" s="35" t="e">
        <f t="shared" si="3"/>
        <v>#DIV/0!</v>
      </c>
      <c r="O29" s="36">
        <v>0</v>
      </c>
      <c r="P29" s="36">
        <v>0</v>
      </c>
      <c r="Q29" s="37">
        <v>43</v>
      </c>
    </row>
    <row r="30" spans="1:17" x14ac:dyDescent="0.25">
      <c r="A30" s="18">
        <v>25</v>
      </c>
      <c r="B30" s="38" t="s">
        <v>50</v>
      </c>
      <c r="C30" s="29" t="s">
        <v>53</v>
      </c>
      <c r="D30" s="30">
        <v>1</v>
      </c>
      <c r="E30" s="31"/>
      <c r="F30" s="32"/>
      <c r="G30" s="31"/>
      <c r="H30" s="32">
        <v>2</v>
      </c>
      <c r="I30" s="31"/>
      <c r="J30" s="32"/>
      <c r="K30" s="31"/>
      <c r="L30" s="33"/>
      <c r="M30" s="34">
        <f t="shared" si="2"/>
        <v>3</v>
      </c>
      <c r="N30" s="35">
        <f t="shared" si="3"/>
        <v>-1</v>
      </c>
      <c r="O30" s="36">
        <v>0</v>
      </c>
      <c r="P30" s="36">
        <v>7</v>
      </c>
      <c r="Q30" s="37">
        <v>43</v>
      </c>
    </row>
    <row r="31" spans="1:17" x14ac:dyDescent="0.25">
      <c r="A31" s="3">
        <v>26</v>
      </c>
      <c r="B31" s="38" t="s">
        <v>50</v>
      </c>
      <c r="C31" s="29" t="s">
        <v>54</v>
      </c>
      <c r="D31" s="30"/>
      <c r="E31" s="31"/>
      <c r="F31" s="32">
        <v>1</v>
      </c>
      <c r="G31" s="31"/>
      <c r="H31" s="32"/>
      <c r="I31" s="31"/>
      <c r="J31" s="32"/>
      <c r="K31" s="31">
        <v>2</v>
      </c>
      <c r="L31" s="33"/>
      <c r="M31" s="34">
        <f t="shared" si="2"/>
        <v>3</v>
      </c>
      <c r="N31" s="35">
        <f t="shared" si="3"/>
        <v>-0.4</v>
      </c>
      <c r="O31" s="36">
        <v>3</v>
      </c>
      <c r="P31" s="36">
        <v>5</v>
      </c>
      <c r="Q31" s="37">
        <v>43</v>
      </c>
    </row>
    <row r="32" spans="1:17" x14ac:dyDescent="0.25">
      <c r="A32" s="18">
        <v>27</v>
      </c>
      <c r="B32" s="38" t="s">
        <v>50</v>
      </c>
      <c r="C32" s="29" t="s">
        <v>55</v>
      </c>
      <c r="D32" s="30">
        <v>1</v>
      </c>
      <c r="E32" s="31"/>
      <c r="F32" s="32"/>
      <c r="G32" s="31"/>
      <c r="H32" s="32">
        <v>3</v>
      </c>
      <c r="I32" s="31">
        <v>1</v>
      </c>
      <c r="J32" s="32"/>
      <c r="K32" s="31"/>
      <c r="L32" s="33"/>
      <c r="M32" s="34">
        <f t="shared" si="2"/>
        <v>5</v>
      </c>
      <c r="N32" s="35">
        <f t="shared" si="3"/>
        <v>-0.7142857142857143</v>
      </c>
      <c r="O32" s="36">
        <v>2</v>
      </c>
      <c r="P32" s="36">
        <v>7</v>
      </c>
      <c r="Q32" s="37">
        <v>43</v>
      </c>
    </row>
    <row r="33" spans="1:17" x14ac:dyDescent="0.25">
      <c r="A33" s="3">
        <v>28</v>
      </c>
      <c r="B33" s="38" t="s">
        <v>50</v>
      </c>
      <c r="C33" s="29" t="s">
        <v>56</v>
      </c>
      <c r="D33" s="30"/>
      <c r="E33" s="31"/>
      <c r="F33" s="32">
        <v>5</v>
      </c>
      <c r="G33" s="31"/>
      <c r="H33" s="32"/>
      <c r="I33" s="31"/>
      <c r="J33" s="32"/>
      <c r="K33" s="31"/>
      <c r="L33" s="33"/>
      <c r="M33" s="34">
        <f t="shared" si="2"/>
        <v>5</v>
      </c>
      <c r="N33" s="35" t="e">
        <f t="shared" si="3"/>
        <v>#DIV/0!</v>
      </c>
      <c r="O33" s="36">
        <v>0</v>
      </c>
      <c r="P33" s="36">
        <v>0</v>
      </c>
      <c r="Q33" s="37">
        <v>43</v>
      </c>
    </row>
    <row r="34" spans="1:17" x14ac:dyDescent="0.25">
      <c r="A34" s="18">
        <v>29</v>
      </c>
      <c r="B34" s="38" t="s">
        <v>50</v>
      </c>
      <c r="C34" s="29" t="s">
        <v>57</v>
      </c>
      <c r="D34" s="30">
        <v>3</v>
      </c>
      <c r="E34" s="31"/>
      <c r="F34" s="32">
        <v>8</v>
      </c>
      <c r="G34" s="31">
        <v>1</v>
      </c>
      <c r="H34" s="32">
        <v>4</v>
      </c>
      <c r="I34" s="31"/>
      <c r="J34" s="32"/>
      <c r="K34" s="31">
        <v>5</v>
      </c>
      <c r="L34" s="33">
        <v>3</v>
      </c>
      <c r="M34" s="34">
        <f t="shared" si="2"/>
        <v>24</v>
      </c>
      <c r="N34" s="35">
        <f t="shared" si="3"/>
        <v>-0.2</v>
      </c>
      <c r="O34" s="36">
        <v>4</v>
      </c>
      <c r="P34" s="36">
        <v>5</v>
      </c>
      <c r="Q34" s="37">
        <v>43</v>
      </c>
    </row>
    <row r="35" spans="1:17" x14ac:dyDescent="0.25">
      <c r="A35" s="3">
        <v>30</v>
      </c>
      <c r="B35" s="38" t="s">
        <v>50</v>
      </c>
      <c r="C35" s="29" t="s">
        <v>58</v>
      </c>
      <c r="D35" s="30">
        <v>1</v>
      </c>
      <c r="E35" s="31"/>
      <c r="F35" s="32"/>
      <c r="G35" s="31"/>
      <c r="H35" s="32"/>
      <c r="I35" s="31">
        <v>2</v>
      </c>
      <c r="J35" s="32"/>
      <c r="K35" s="31">
        <v>2</v>
      </c>
      <c r="L35" s="33"/>
      <c r="M35" s="34">
        <f t="shared" si="2"/>
        <v>5</v>
      </c>
      <c r="N35" s="35">
        <f t="shared" si="3"/>
        <v>-0.5</v>
      </c>
      <c r="O35" s="36">
        <v>3</v>
      </c>
      <c r="P35" s="36">
        <v>6</v>
      </c>
      <c r="Q35" s="37">
        <v>43</v>
      </c>
    </row>
    <row r="36" spans="1:17" x14ac:dyDescent="0.25">
      <c r="A36" s="18">
        <v>31</v>
      </c>
      <c r="B36" s="38" t="s">
        <v>50</v>
      </c>
      <c r="C36" s="29" t="s">
        <v>59</v>
      </c>
      <c r="D36" s="30">
        <v>3</v>
      </c>
      <c r="E36" s="31"/>
      <c r="F36" s="32">
        <v>5</v>
      </c>
      <c r="G36" s="31">
        <v>1</v>
      </c>
      <c r="H36" s="32">
        <v>2</v>
      </c>
      <c r="I36" s="31">
        <v>2</v>
      </c>
      <c r="J36" s="32">
        <v>2</v>
      </c>
      <c r="K36" s="31">
        <v>1</v>
      </c>
      <c r="L36" s="33">
        <v>2</v>
      </c>
      <c r="M36" s="34">
        <f t="shared" si="2"/>
        <v>18</v>
      </c>
      <c r="N36" s="35">
        <f t="shared" si="3"/>
        <v>-0.6</v>
      </c>
      <c r="O36" s="36">
        <v>2</v>
      </c>
      <c r="P36" s="36">
        <v>5</v>
      </c>
      <c r="Q36" s="37">
        <v>43</v>
      </c>
    </row>
    <row r="37" spans="1:17" x14ac:dyDescent="0.25">
      <c r="A37" s="3">
        <v>32</v>
      </c>
      <c r="B37" s="38" t="s">
        <v>50</v>
      </c>
      <c r="C37" s="29" t="s">
        <v>60</v>
      </c>
      <c r="D37" s="30">
        <v>1</v>
      </c>
      <c r="E37" s="31"/>
      <c r="F37" s="32"/>
      <c r="G37" s="31"/>
      <c r="H37" s="32">
        <v>1</v>
      </c>
      <c r="I37" s="31">
        <v>2</v>
      </c>
      <c r="J37" s="32"/>
      <c r="K37" s="31"/>
      <c r="L37" s="33"/>
      <c r="M37" s="34">
        <f t="shared" si="2"/>
        <v>4</v>
      </c>
      <c r="N37" s="35">
        <f t="shared" si="3"/>
        <v>-0.63636363636363635</v>
      </c>
      <c r="O37" s="36">
        <v>4</v>
      </c>
      <c r="P37" s="36">
        <v>11</v>
      </c>
      <c r="Q37" s="37">
        <v>43</v>
      </c>
    </row>
    <row r="38" spans="1:17" x14ac:dyDescent="0.25">
      <c r="A38" s="18">
        <v>33</v>
      </c>
      <c r="B38" s="38" t="s">
        <v>50</v>
      </c>
      <c r="C38" s="29" t="s">
        <v>61</v>
      </c>
      <c r="D38" s="30">
        <v>2</v>
      </c>
      <c r="E38" s="31"/>
      <c r="F38" s="32">
        <v>5</v>
      </c>
      <c r="G38" s="31"/>
      <c r="H38" s="32"/>
      <c r="I38" s="31">
        <v>1</v>
      </c>
      <c r="J38" s="32">
        <v>1</v>
      </c>
      <c r="K38" s="31"/>
      <c r="L38" s="33"/>
      <c r="M38" s="34">
        <f t="shared" si="2"/>
        <v>9</v>
      </c>
      <c r="N38" s="35">
        <f t="shared" si="3"/>
        <v>-0.25</v>
      </c>
      <c r="O38" s="36">
        <v>3</v>
      </c>
      <c r="P38" s="36">
        <v>4</v>
      </c>
      <c r="Q38" s="37">
        <v>43</v>
      </c>
    </row>
    <row r="39" spans="1:17" x14ac:dyDescent="0.25">
      <c r="A39" s="3">
        <v>34</v>
      </c>
      <c r="B39" s="38" t="s">
        <v>62</v>
      </c>
      <c r="C39" s="29" t="s">
        <v>63</v>
      </c>
      <c r="D39" s="30">
        <v>2</v>
      </c>
      <c r="E39" s="31"/>
      <c r="F39" s="32"/>
      <c r="G39" s="31"/>
      <c r="H39" s="32"/>
      <c r="I39" s="31">
        <v>4</v>
      </c>
      <c r="J39" s="32"/>
      <c r="K39" s="31"/>
      <c r="L39" s="33"/>
      <c r="M39" s="34">
        <f t="shared" si="2"/>
        <v>6</v>
      </c>
      <c r="N39" s="35">
        <f t="shared" si="3"/>
        <v>0.33333333333333331</v>
      </c>
      <c r="O39" s="36">
        <v>4</v>
      </c>
      <c r="P39" s="36">
        <v>3</v>
      </c>
      <c r="Q39" s="37">
        <v>43</v>
      </c>
    </row>
    <row r="40" spans="1:17" x14ac:dyDescent="0.25">
      <c r="A40" s="18">
        <v>35</v>
      </c>
      <c r="B40" s="38" t="s">
        <v>62</v>
      </c>
      <c r="C40" s="29" t="s">
        <v>64</v>
      </c>
      <c r="D40" s="30">
        <v>1</v>
      </c>
      <c r="E40" s="31"/>
      <c r="F40" s="32"/>
      <c r="G40" s="31"/>
      <c r="H40" s="32">
        <v>3</v>
      </c>
      <c r="I40" s="31">
        <v>4</v>
      </c>
      <c r="J40" s="32"/>
      <c r="K40" s="31"/>
      <c r="L40" s="33">
        <v>2</v>
      </c>
      <c r="M40" s="34">
        <f t="shared" si="2"/>
        <v>10</v>
      </c>
      <c r="N40" s="35">
        <f t="shared" si="3"/>
        <v>3</v>
      </c>
      <c r="O40" s="36">
        <v>8</v>
      </c>
      <c r="P40" s="36">
        <v>2</v>
      </c>
      <c r="Q40" s="37">
        <v>43</v>
      </c>
    </row>
    <row r="41" spans="1:17" x14ac:dyDescent="0.25">
      <c r="A41" s="3">
        <v>36</v>
      </c>
      <c r="B41" s="38" t="s">
        <v>62</v>
      </c>
      <c r="C41" s="29" t="s">
        <v>65</v>
      </c>
      <c r="D41" s="30">
        <v>1</v>
      </c>
      <c r="E41" s="31"/>
      <c r="F41" s="32"/>
      <c r="G41" s="31"/>
      <c r="H41" s="32"/>
      <c r="I41" s="31">
        <v>3</v>
      </c>
      <c r="J41" s="32"/>
      <c r="K41" s="31"/>
      <c r="L41" s="33"/>
      <c r="M41" s="34">
        <f t="shared" si="2"/>
        <v>4</v>
      </c>
      <c r="N41" s="35">
        <f t="shared" si="3"/>
        <v>-0.6</v>
      </c>
      <c r="O41" s="36">
        <v>2</v>
      </c>
      <c r="P41" s="36">
        <v>5</v>
      </c>
      <c r="Q41" s="37">
        <v>43</v>
      </c>
    </row>
    <row r="42" spans="1:17" x14ac:dyDescent="0.25">
      <c r="A42" s="18">
        <v>37</v>
      </c>
      <c r="B42" s="38" t="s">
        <v>62</v>
      </c>
      <c r="C42" s="29" t="s">
        <v>91</v>
      </c>
      <c r="D42" s="30">
        <v>1</v>
      </c>
      <c r="E42" s="31"/>
      <c r="F42" s="32">
        <v>5</v>
      </c>
      <c r="G42" s="31">
        <v>1</v>
      </c>
      <c r="H42" s="32">
        <v>2</v>
      </c>
      <c r="I42" s="31">
        <v>7</v>
      </c>
      <c r="J42" s="32"/>
      <c r="K42" s="31">
        <v>3</v>
      </c>
      <c r="L42" s="33">
        <v>1</v>
      </c>
      <c r="M42" s="34">
        <f t="shared" si="2"/>
        <v>20</v>
      </c>
      <c r="N42" s="35"/>
      <c r="O42" s="36">
        <v>10</v>
      </c>
      <c r="P42" s="36"/>
      <c r="Q42" s="37">
        <v>43</v>
      </c>
    </row>
    <row r="43" spans="1:17" x14ac:dyDescent="0.25">
      <c r="A43" s="3">
        <v>38</v>
      </c>
      <c r="B43" s="38" t="s">
        <v>62</v>
      </c>
      <c r="C43" s="29" t="s">
        <v>66</v>
      </c>
      <c r="D43" s="30">
        <v>1</v>
      </c>
      <c r="E43" s="31"/>
      <c r="F43" s="32">
        <v>4</v>
      </c>
      <c r="G43" s="31"/>
      <c r="H43" s="32">
        <v>2</v>
      </c>
      <c r="I43" s="31"/>
      <c r="J43" s="32"/>
      <c r="K43" s="31">
        <v>1</v>
      </c>
      <c r="L43" s="33"/>
      <c r="M43" s="34">
        <f t="shared" si="2"/>
        <v>8</v>
      </c>
      <c r="N43" s="35">
        <f t="shared" ref="N43:N49" si="4">SUM(O43-P43)/ABS(P43)</f>
        <v>-0.27272727272727271</v>
      </c>
      <c r="O43" s="36">
        <v>8</v>
      </c>
      <c r="P43" s="36">
        <v>11</v>
      </c>
      <c r="Q43" s="37">
        <v>43</v>
      </c>
    </row>
    <row r="44" spans="1:17" x14ac:dyDescent="0.25">
      <c r="A44" s="18">
        <v>39</v>
      </c>
      <c r="B44" s="38" t="s">
        <v>62</v>
      </c>
      <c r="C44" s="29" t="s">
        <v>67</v>
      </c>
      <c r="D44" s="40"/>
      <c r="E44" s="41">
        <v>1</v>
      </c>
      <c r="F44" s="42"/>
      <c r="G44" s="41"/>
      <c r="H44" s="42"/>
      <c r="I44" s="41">
        <v>1</v>
      </c>
      <c r="J44" s="42"/>
      <c r="K44" s="41"/>
      <c r="L44" s="43"/>
      <c r="M44" s="34">
        <f t="shared" si="2"/>
        <v>2</v>
      </c>
      <c r="N44" s="35">
        <f t="shared" si="4"/>
        <v>0</v>
      </c>
      <c r="O44" s="36">
        <v>1</v>
      </c>
      <c r="P44" s="36">
        <v>1</v>
      </c>
      <c r="Q44" s="37">
        <v>43</v>
      </c>
    </row>
    <row r="45" spans="1:17" x14ac:dyDescent="0.25">
      <c r="A45" s="3">
        <v>40</v>
      </c>
      <c r="B45" s="38" t="s">
        <v>62</v>
      </c>
      <c r="C45" s="29" t="s">
        <v>68</v>
      </c>
      <c r="D45" s="40">
        <v>1</v>
      </c>
      <c r="E45" s="41"/>
      <c r="F45" s="42">
        <v>5</v>
      </c>
      <c r="G45" s="41">
        <v>1</v>
      </c>
      <c r="H45" s="42">
        <v>2</v>
      </c>
      <c r="I45" s="41">
        <v>1</v>
      </c>
      <c r="J45" s="42"/>
      <c r="K45" s="41"/>
      <c r="L45" s="43">
        <v>1</v>
      </c>
      <c r="M45" s="34">
        <f t="shared" si="2"/>
        <v>11</v>
      </c>
      <c r="N45" s="35">
        <f t="shared" si="4"/>
        <v>0.1</v>
      </c>
      <c r="O45" s="36">
        <v>11</v>
      </c>
      <c r="P45" s="36">
        <v>10</v>
      </c>
      <c r="Q45" s="37">
        <v>43</v>
      </c>
    </row>
    <row r="46" spans="1:17" x14ac:dyDescent="0.25">
      <c r="A46" s="18">
        <v>41</v>
      </c>
      <c r="B46" s="38" t="s">
        <v>62</v>
      </c>
      <c r="C46" s="29" t="s">
        <v>69</v>
      </c>
      <c r="D46" s="40"/>
      <c r="E46" s="41"/>
      <c r="F46" s="42"/>
      <c r="G46" s="41"/>
      <c r="H46" s="42"/>
      <c r="I46" s="41"/>
      <c r="J46" s="42"/>
      <c r="K46" s="41"/>
      <c r="L46" s="43"/>
      <c r="M46" s="34">
        <f t="shared" si="2"/>
        <v>0</v>
      </c>
      <c r="N46" s="35" t="e">
        <f t="shared" si="4"/>
        <v>#DIV/0!</v>
      </c>
      <c r="O46" s="36">
        <v>0</v>
      </c>
      <c r="P46" s="36">
        <v>0</v>
      </c>
      <c r="Q46" s="37">
        <v>43</v>
      </c>
    </row>
    <row r="47" spans="1:17" x14ac:dyDescent="0.25">
      <c r="A47" s="3">
        <v>42</v>
      </c>
      <c r="B47" s="38" t="s">
        <v>62</v>
      </c>
      <c r="C47" s="29" t="s">
        <v>70</v>
      </c>
      <c r="D47" s="40">
        <v>1</v>
      </c>
      <c r="E47" s="41"/>
      <c r="F47" s="42">
        <v>4</v>
      </c>
      <c r="G47" s="41"/>
      <c r="H47" s="42">
        <v>2</v>
      </c>
      <c r="I47" s="41"/>
      <c r="J47" s="42"/>
      <c r="K47" s="41">
        <v>2</v>
      </c>
      <c r="L47" s="43"/>
      <c r="M47" s="34">
        <f t="shared" si="2"/>
        <v>9</v>
      </c>
      <c r="N47" s="35">
        <f t="shared" si="4"/>
        <v>-0.4</v>
      </c>
      <c r="O47" s="36">
        <v>3</v>
      </c>
      <c r="P47" s="36">
        <v>5</v>
      </c>
      <c r="Q47" s="37">
        <v>43</v>
      </c>
    </row>
    <row r="48" spans="1:17" x14ac:dyDescent="0.25">
      <c r="A48" s="18">
        <v>43</v>
      </c>
      <c r="B48" s="38" t="s">
        <v>62</v>
      </c>
      <c r="C48" s="29" t="s">
        <v>72</v>
      </c>
      <c r="D48" s="40">
        <v>1</v>
      </c>
      <c r="E48" s="41"/>
      <c r="F48" s="42">
        <v>5</v>
      </c>
      <c r="G48" s="41"/>
      <c r="H48" s="42">
        <v>3</v>
      </c>
      <c r="I48" s="41">
        <v>3</v>
      </c>
      <c r="J48" s="42"/>
      <c r="K48" s="41"/>
      <c r="L48" s="43">
        <v>3</v>
      </c>
      <c r="M48" s="34">
        <f t="shared" si="2"/>
        <v>15</v>
      </c>
      <c r="N48" s="35">
        <f t="shared" si="4"/>
        <v>-0.1111111111111111</v>
      </c>
      <c r="O48" s="36">
        <v>8</v>
      </c>
      <c r="P48" s="36">
        <v>9</v>
      </c>
      <c r="Q48" s="37">
        <v>43</v>
      </c>
    </row>
    <row r="49" spans="1:17" ht="15.75" thickBot="1" x14ac:dyDescent="0.3">
      <c r="A49" s="3"/>
      <c r="B49" s="38"/>
      <c r="C49" s="29" t="s">
        <v>73</v>
      </c>
      <c r="D49" s="44">
        <f t="shared" ref="D49:L49" si="5">SUM(D6:D48)</f>
        <v>34</v>
      </c>
      <c r="E49" s="45">
        <f t="shared" si="5"/>
        <v>4</v>
      </c>
      <c r="F49" s="11">
        <f t="shared" si="5"/>
        <v>109</v>
      </c>
      <c r="G49" s="12">
        <f t="shared" si="5"/>
        <v>8</v>
      </c>
      <c r="H49" s="11">
        <f t="shared" si="5"/>
        <v>48</v>
      </c>
      <c r="I49" s="12">
        <f t="shared" si="5"/>
        <v>69</v>
      </c>
      <c r="J49" s="11">
        <f t="shared" si="5"/>
        <v>17</v>
      </c>
      <c r="K49" s="12">
        <f t="shared" si="5"/>
        <v>28</v>
      </c>
      <c r="L49" s="46">
        <f t="shared" si="5"/>
        <v>25</v>
      </c>
      <c r="M49" s="47">
        <f t="shared" ref="M49" si="6">SUM(D49:L49)</f>
        <v>342</v>
      </c>
      <c r="N49" s="48">
        <f t="shared" si="4"/>
        <v>0.11764705882352941</v>
      </c>
      <c r="O49" s="49">
        <f>SUM(O6:O48)</f>
        <v>171</v>
      </c>
      <c r="P49" s="49">
        <f>SUM(P6:P48)</f>
        <v>153</v>
      </c>
      <c r="Q49" s="50">
        <f>SUM(Q6:Q48)</f>
        <v>1806</v>
      </c>
    </row>
    <row r="50" spans="1:17" ht="15.75" thickTop="1" x14ac:dyDescent="0.25">
      <c r="A50" s="3"/>
      <c r="B50" s="38"/>
      <c r="C50" s="51" t="s">
        <v>74</v>
      </c>
      <c r="D50" s="52">
        <f>SUM((D51-D52)/ABS(D52))</f>
        <v>0.17647058823529413</v>
      </c>
      <c r="E50" s="53">
        <f>SUM((E51-E52)/ABS(E52))</f>
        <v>-0.7142857142857143</v>
      </c>
      <c r="F50" s="53">
        <f t="shared" ref="F50:M50" si="7">SUM((F51-F52)/ABS(F52))</f>
        <v>8.3333333333333329E-2</v>
      </c>
      <c r="G50" s="53">
        <f t="shared" si="7"/>
        <v>1</v>
      </c>
      <c r="H50" s="53">
        <f t="shared" si="7"/>
        <v>0.88888888888888884</v>
      </c>
      <c r="I50" s="53">
        <f t="shared" si="7"/>
        <v>-7.1428571428571425E-2</v>
      </c>
      <c r="J50" s="53">
        <f t="shared" si="7"/>
        <v>0.125</v>
      </c>
      <c r="K50" s="53">
        <f t="shared" si="7"/>
        <v>0.8571428571428571</v>
      </c>
      <c r="L50" s="53">
        <f t="shared" si="7"/>
        <v>0.66666666666666663</v>
      </c>
      <c r="M50" s="54">
        <f t="shared" si="7"/>
        <v>0.11764705882352941</v>
      </c>
      <c r="N50" s="55"/>
      <c r="O50" s="56"/>
      <c r="P50" s="57"/>
      <c r="Q50" s="58"/>
    </row>
    <row r="51" spans="1:17" x14ac:dyDescent="0.25">
      <c r="A51" s="3"/>
      <c r="B51" s="38"/>
      <c r="C51" s="51" t="s">
        <v>81</v>
      </c>
      <c r="D51" s="59">
        <v>20</v>
      </c>
      <c r="E51" s="60">
        <v>2</v>
      </c>
      <c r="F51" s="60">
        <v>26</v>
      </c>
      <c r="G51" s="60">
        <v>4</v>
      </c>
      <c r="H51" s="60">
        <v>17</v>
      </c>
      <c r="I51" s="60">
        <v>65</v>
      </c>
      <c r="J51" s="60">
        <v>9</v>
      </c>
      <c r="K51" s="60">
        <v>13</v>
      </c>
      <c r="L51" s="60">
        <v>15</v>
      </c>
      <c r="M51" s="61">
        <f>SUM(D51:L51)</f>
        <v>171</v>
      </c>
      <c r="N51" s="62"/>
      <c r="O51" s="63"/>
      <c r="P51" s="64"/>
      <c r="Q51" s="20"/>
    </row>
    <row r="52" spans="1:17" ht="15.75" thickBot="1" x14ac:dyDescent="0.3">
      <c r="A52" s="3"/>
      <c r="B52" s="38"/>
      <c r="C52" s="51" t="s">
        <v>75</v>
      </c>
      <c r="D52" s="65">
        <v>17</v>
      </c>
      <c r="E52" s="16">
        <v>7</v>
      </c>
      <c r="F52" s="16">
        <v>24</v>
      </c>
      <c r="G52" s="16">
        <v>2</v>
      </c>
      <c r="H52" s="16">
        <v>9</v>
      </c>
      <c r="I52" s="16">
        <v>70</v>
      </c>
      <c r="J52" s="16">
        <v>8</v>
      </c>
      <c r="K52" s="16">
        <v>7</v>
      </c>
      <c r="L52" s="16">
        <v>9</v>
      </c>
      <c r="M52" s="66">
        <f>SUM(D52:L52)</f>
        <v>153</v>
      </c>
      <c r="N52" s="67"/>
      <c r="O52" s="68"/>
      <c r="P52" s="9"/>
      <c r="Q52" s="69"/>
    </row>
    <row r="53" spans="1:17" s="83" customFormat="1" ht="16.5" thickTop="1" thickBot="1" x14ac:dyDescent="0.3">
      <c r="A53" s="70"/>
      <c r="B53" s="71"/>
      <c r="C53" s="72" t="s">
        <v>76</v>
      </c>
      <c r="D53" s="73">
        <v>215</v>
      </c>
      <c r="E53" s="74">
        <v>43</v>
      </c>
      <c r="F53" s="75">
        <v>215</v>
      </c>
      <c r="G53" s="76">
        <v>86</v>
      </c>
      <c r="H53" s="75">
        <v>215</v>
      </c>
      <c r="I53" s="76">
        <v>602</v>
      </c>
      <c r="J53" s="75">
        <v>86</v>
      </c>
      <c r="K53" s="76">
        <v>129</v>
      </c>
      <c r="L53" s="77">
        <v>258</v>
      </c>
      <c r="M53" s="78">
        <f t="shared" ref="M53:M63" si="8">SUM(D53:L53)</f>
        <v>1849</v>
      </c>
      <c r="N53" s="79"/>
      <c r="O53" s="80"/>
      <c r="P53" s="81"/>
      <c r="Q53" s="82"/>
    </row>
    <row r="54" spans="1:17" ht="15.75" thickTop="1" x14ac:dyDescent="0.25">
      <c r="A54" s="3"/>
      <c r="B54" s="38"/>
      <c r="C54" s="29" t="s">
        <v>99</v>
      </c>
      <c r="D54" s="84">
        <v>31</v>
      </c>
      <c r="E54" s="85">
        <v>4</v>
      </c>
      <c r="F54" s="86">
        <v>108</v>
      </c>
      <c r="G54" s="87">
        <v>4</v>
      </c>
      <c r="H54" s="86">
        <v>48</v>
      </c>
      <c r="I54" s="87">
        <v>63</v>
      </c>
      <c r="J54" s="86">
        <v>15</v>
      </c>
      <c r="K54" s="87">
        <v>27</v>
      </c>
      <c r="L54" s="88">
        <v>23</v>
      </c>
      <c r="M54" s="64">
        <f t="shared" ref="M54" si="9">SUM(D54:L54)</f>
        <v>323</v>
      </c>
      <c r="N54" s="89"/>
      <c r="O54" s="89"/>
      <c r="P54" s="6"/>
      <c r="Q54" s="29"/>
    </row>
    <row r="55" spans="1:17" x14ac:dyDescent="0.25">
      <c r="A55" s="3"/>
      <c r="B55" s="38"/>
      <c r="C55" s="29" t="s">
        <v>94</v>
      </c>
      <c r="D55" s="84">
        <v>28</v>
      </c>
      <c r="E55" s="85">
        <v>4</v>
      </c>
      <c r="F55" s="86">
        <v>91</v>
      </c>
      <c r="G55" s="87">
        <v>3</v>
      </c>
      <c r="H55" s="86">
        <v>51</v>
      </c>
      <c r="I55" s="87">
        <v>55</v>
      </c>
      <c r="J55" s="86">
        <v>14</v>
      </c>
      <c r="K55" s="87">
        <v>27</v>
      </c>
      <c r="L55" s="88">
        <v>22</v>
      </c>
      <c r="M55" s="64">
        <f t="shared" si="8"/>
        <v>295</v>
      </c>
      <c r="N55" s="89"/>
      <c r="O55" s="89"/>
      <c r="P55" s="6"/>
      <c r="Q55" s="29"/>
    </row>
    <row r="56" spans="1:17" x14ac:dyDescent="0.25">
      <c r="A56" s="3"/>
      <c r="B56" s="38"/>
      <c r="C56" s="29" t="s">
        <v>93</v>
      </c>
      <c r="D56" s="84">
        <v>26</v>
      </c>
      <c r="E56" s="85">
        <v>4</v>
      </c>
      <c r="F56" s="86">
        <v>89</v>
      </c>
      <c r="G56" s="87">
        <v>4</v>
      </c>
      <c r="H56" s="86">
        <v>51</v>
      </c>
      <c r="I56" s="87">
        <v>51</v>
      </c>
      <c r="J56" s="86">
        <v>12</v>
      </c>
      <c r="K56" s="87">
        <v>26</v>
      </c>
      <c r="L56" s="88">
        <v>20</v>
      </c>
      <c r="M56" s="64">
        <f t="shared" si="8"/>
        <v>283</v>
      </c>
      <c r="N56" s="89"/>
      <c r="O56" s="89"/>
      <c r="P56" s="6"/>
      <c r="Q56" s="29"/>
    </row>
    <row r="57" spans="1:17" x14ac:dyDescent="0.25">
      <c r="A57" s="3"/>
      <c r="B57" s="38"/>
      <c r="C57" s="29" t="s">
        <v>97</v>
      </c>
      <c r="D57" s="84">
        <v>25</v>
      </c>
      <c r="E57" s="85">
        <v>3</v>
      </c>
      <c r="F57" s="86">
        <v>78</v>
      </c>
      <c r="G57" s="87">
        <v>3</v>
      </c>
      <c r="H57" s="86">
        <v>44</v>
      </c>
      <c r="I57" s="87">
        <v>41</v>
      </c>
      <c r="J57" s="86">
        <v>12</v>
      </c>
      <c r="K57" s="87">
        <v>22</v>
      </c>
      <c r="L57" s="88">
        <v>16</v>
      </c>
      <c r="M57" s="64">
        <f t="shared" si="8"/>
        <v>244</v>
      </c>
      <c r="N57" s="89"/>
      <c r="O57" s="89"/>
      <c r="P57" s="6"/>
      <c r="Q57" s="29"/>
    </row>
    <row r="58" spans="1:17" x14ac:dyDescent="0.25">
      <c r="A58" s="3"/>
      <c r="B58" s="38"/>
      <c r="C58" s="29" t="s">
        <v>88</v>
      </c>
      <c r="D58" s="84">
        <v>21</v>
      </c>
      <c r="E58" s="85">
        <v>3</v>
      </c>
      <c r="F58" s="86">
        <v>66</v>
      </c>
      <c r="G58" s="87">
        <v>3</v>
      </c>
      <c r="H58" s="86">
        <v>43</v>
      </c>
      <c r="I58" s="87">
        <v>31</v>
      </c>
      <c r="J58" s="86">
        <v>11</v>
      </c>
      <c r="K58" s="87">
        <v>22</v>
      </c>
      <c r="L58" s="88">
        <v>16</v>
      </c>
      <c r="M58" s="64">
        <f t="shared" si="8"/>
        <v>216</v>
      </c>
      <c r="N58" s="89"/>
      <c r="O58" s="89"/>
      <c r="P58" s="6"/>
      <c r="Q58" s="29"/>
    </row>
    <row r="59" spans="1:17" x14ac:dyDescent="0.25">
      <c r="A59" s="3"/>
      <c r="B59" s="38"/>
      <c r="C59" s="29" t="s">
        <v>86</v>
      </c>
      <c r="D59" s="84">
        <v>16</v>
      </c>
      <c r="E59" s="85">
        <v>3</v>
      </c>
      <c r="F59" s="86">
        <v>49</v>
      </c>
      <c r="G59" s="87">
        <v>3</v>
      </c>
      <c r="H59" s="86">
        <v>25</v>
      </c>
      <c r="I59" s="87">
        <v>22</v>
      </c>
      <c r="J59" s="86">
        <v>11</v>
      </c>
      <c r="K59" s="87">
        <v>20</v>
      </c>
      <c r="L59" s="88">
        <v>12</v>
      </c>
      <c r="M59" s="64">
        <f t="shared" si="8"/>
        <v>161</v>
      </c>
      <c r="N59" s="89"/>
      <c r="O59" s="89"/>
      <c r="P59" s="6"/>
      <c r="Q59" s="29"/>
    </row>
    <row r="60" spans="1:17" x14ac:dyDescent="0.25">
      <c r="A60" s="3"/>
      <c r="B60" s="38"/>
      <c r="C60" s="29" t="s">
        <v>84</v>
      </c>
      <c r="D60" s="84">
        <v>11</v>
      </c>
      <c r="E60" s="85">
        <v>3</v>
      </c>
      <c r="F60" s="86">
        <v>37</v>
      </c>
      <c r="G60" s="87">
        <v>3</v>
      </c>
      <c r="H60" s="86">
        <v>14</v>
      </c>
      <c r="I60" s="87">
        <v>10</v>
      </c>
      <c r="J60" s="86">
        <v>9</v>
      </c>
      <c r="K60" s="87">
        <v>10</v>
      </c>
      <c r="L60" s="88">
        <v>6</v>
      </c>
      <c r="M60" s="64">
        <f t="shared" si="8"/>
        <v>103</v>
      </c>
      <c r="N60" s="89"/>
      <c r="O60" s="89"/>
      <c r="P60" s="6"/>
      <c r="Q60" s="29"/>
    </row>
    <row r="61" spans="1:17" x14ac:dyDescent="0.25">
      <c r="A61" s="3"/>
      <c r="B61" s="38"/>
      <c r="C61" s="29"/>
      <c r="D61" s="84"/>
      <c r="E61" s="85"/>
      <c r="F61" s="86"/>
      <c r="G61" s="87"/>
      <c r="H61" s="86"/>
      <c r="I61" s="87"/>
      <c r="J61" s="86"/>
      <c r="K61" s="87"/>
      <c r="L61" s="88"/>
      <c r="M61" s="64"/>
      <c r="N61" s="89"/>
      <c r="O61" s="89"/>
      <c r="P61" s="6"/>
      <c r="Q61" s="29"/>
    </row>
    <row r="62" spans="1:17" hidden="1" x14ac:dyDescent="0.25">
      <c r="A62" s="3"/>
      <c r="B62" s="38"/>
      <c r="C62" s="29" t="s">
        <v>77</v>
      </c>
      <c r="D62" s="84">
        <v>121</v>
      </c>
      <c r="E62" s="85">
        <v>19</v>
      </c>
      <c r="F62" s="86">
        <v>197</v>
      </c>
      <c r="G62" s="87">
        <v>53</v>
      </c>
      <c r="H62" s="86">
        <v>126</v>
      </c>
      <c r="I62" s="87">
        <v>326</v>
      </c>
      <c r="J62" s="86">
        <v>42</v>
      </c>
      <c r="K62" s="87">
        <v>62</v>
      </c>
      <c r="L62" s="88">
        <v>132</v>
      </c>
      <c r="M62" s="64">
        <f t="shared" si="8"/>
        <v>1078</v>
      </c>
      <c r="N62" s="89"/>
      <c r="O62" s="89"/>
      <c r="P62" s="6"/>
      <c r="Q62" s="29"/>
    </row>
    <row r="63" spans="1:17" hidden="1" x14ac:dyDescent="0.25">
      <c r="A63" s="3"/>
      <c r="B63" s="38"/>
      <c r="C63" s="29" t="s">
        <v>78</v>
      </c>
      <c r="D63" s="84">
        <v>121</v>
      </c>
      <c r="E63" s="85">
        <v>19</v>
      </c>
      <c r="F63" s="86">
        <v>197</v>
      </c>
      <c r="G63" s="87">
        <v>54</v>
      </c>
      <c r="H63" s="86">
        <v>128</v>
      </c>
      <c r="I63" s="87">
        <v>321</v>
      </c>
      <c r="J63" s="86">
        <v>43</v>
      </c>
      <c r="K63" s="87">
        <v>65</v>
      </c>
      <c r="L63" s="88">
        <v>130</v>
      </c>
      <c r="M63" s="64">
        <f t="shared" si="8"/>
        <v>1078</v>
      </c>
      <c r="N63" s="89"/>
      <c r="O63" s="89"/>
      <c r="P63" s="6"/>
      <c r="Q63" s="29"/>
    </row>
    <row r="64" spans="1:17" x14ac:dyDescent="0.25">
      <c r="B64" s="90" t="s">
        <v>79</v>
      </c>
    </row>
    <row r="66" spans="7:7" x14ac:dyDescent="0.25">
      <c r="G66" t="s">
        <v>80</v>
      </c>
    </row>
  </sheetData>
  <mergeCells count="1">
    <mergeCell ref="B2:C2"/>
  </mergeCells>
  <pageMargins left="0.25" right="0.25" top="0.75" bottom="0.75" header="0.3" footer="0.3"/>
  <pageSetup scale="44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5"/>
  <sheetViews>
    <sheetView workbookViewId="0">
      <pane xSplit="3" ySplit="5" topLeftCell="D15" activePane="bottomRight" state="frozen"/>
      <selection pane="topRight" activeCell="D1" sqref="D1"/>
      <selection pane="bottomLeft" activeCell="A8" sqref="A8"/>
      <selection pane="bottomRight" activeCell="F34" sqref="F34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7" width="12.7109375" customWidth="1"/>
  </cols>
  <sheetData>
    <row r="1" spans="1:17" x14ac:dyDescent="0.25">
      <c r="B1" s="1" t="s">
        <v>0</v>
      </c>
    </row>
    <row r="2" spans="1:17" ht="31.5" customHeight="1" x14ac:dyDescent="0.25">
      <c r="B2" s="149" t="s">
        <v>96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7" x14ac:dyDescent="0.25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7" x14ac:dyDescent="0.25">
      <c r="A4" s="3"/>
      <c r="B4" s="3"/>
      <c r="C4" s="3" t="s">
        <v>1</v>
      </c>
      <c r="D4" s="4" t="s">
        <v>2</v>
      </c>
      <c r="E4" s="5" t="s">
        <v>3</v>
      </c>
      <c r="F4" s="4" t="s">
        <v>2</v>
      </c>
      <c r="G4" s="5" t="s">
        <v>4</v>
      </c>
      <c r="H4" s="4" t="s">
        <v>2</v>
      </c>
      <c r="I4" s="5" t="s">
        <v>5</v>
      </c>
      <c r="J4" s="4" t="s">
        <v>4</v>
      </c>
      <c r="K4" s="5" t="s">
        <v>6</v>
      </c>
      <c r="L4" s="4" t="s">
        <v>7</v>
      </c>
      <c r="M4" s="6" t="s">
        <v>8</v>
      </c>
      <c r="N4" s="7"/>
      <c r="O4" s="8">
        <v>2015</v>
      </c>
      <c r="P4" s="8">
        <v>2014</v>
      </c>
      <c r="Q4" s="9" t="s">
        <v>9</v>
      </c>
    </row>
    <row r="5" spans="1:17" ht="30.75" customHeight="1" thickBot="1" x14ac:dyDescent="0.3">
      <c r="A5" s="10"/>
      <c r="B5" s="10" t="s">
        <v>10</v>
      </c>
      <c r="C5" s="10" t="s">
        <v>11</v>
      </c>
      <c r="D5" s="11" t="s">
        <v>12</v>
      </c>
      <c r="E5" s="12" t="s">
        <v>13</v>
      </c>
      <c r="F5" s="11" t="s">
        <v>14</v>
      </c>
      <c r="G5" s="13" t="s">
        <v>15</v>
      </c>
      <c r="H5" s="11" t="s">
        <v>16</v>
      </c>
      <c r="I5" s="12" t="s">
        <v>17</v>
      </c>
      <c r="J5" s="11" t="s">
        <v>18</v>
      </c>
      <c r="K5" s="12" t="s">
        <v>19</v>
      </c>
      <c r="L5" s="11" t="s">
        <v>20</v>
      </c>
      <c r="M5" s="14" t="s">
        <v>21</v>
      </c>
      <c r="N5" s="15" t="s">
        <v>22</v>
      </c>
      <c r="O5" s="16" t="s">
        <v>23</v>
      </c>
      <c r="P5" s="16" t="s">
        <v>23</v>
      </c>
      <c r="Q5" s="17" t="s">
        <v>24</v>
      </c>
    </row>
    <row r="6" spans="1:17" ht="15" customHeight="1" thickTop="1" x14ac:dyDescent="0.25">
      <c r="A6" s="18">
        <v>1</v>
      </c>
      <c r="B6" s="19" t="s">
        <v>25</v>
      </c>
      <c r="C6" s="20" t="s">
        <v>26</v>
      </c>
      <c r="D6" s="21"/>
      <c r="E6" s="22"/>
      <c r="F6" s="23"/>
      <c r="G6" s="22"/>
      <c r="H6" s="23"/>
      <c r="I6" s="22"/>
      <c r="J6" s="23"/>
      <c r="K6" s="22"/>
      <c r="L6" s="24"/>
      <c r="M6" s="25">
        <f t="shared" ref="M6:M18" si="0">SUM(D6:L6)</f>
        <v>0</v>
      </c>
      <c r="N6" s="26" t="e">
        <f t="shared" ref="N6:N18" si="1">SUM(O6-P6)/ABS(P6)</f>
        <v>#DIV/0!</v>
      </c>
      <c r="O6" s="27">
        <v>0</v>
      </c>
      <c r="P6" s="27">
        <v>0</v>
      </c>
      <c r="Q6" s="28">
        <v>43</v>
      </c>
    </row>
    <row r="7" spans="1:17" x14ac:dyDescent="0.25">
      <c r="A7" s="3">
        <v>2</v>
      </c>
      <c r="B7" s="19" t="s">
        <v>25</v>
      </c>
      <c r="C7" s="29" t="s">
        <v>27</v>
      </c>
      <c r="D7" s="30">
        <v>1</v>
      </c>
      <c r="E7" s="31"/>
      <c r="F7" s="32">
        <v>5</v>
      </c>
      <c r="G7" s="31">
        <v>1</v>
      </c>
      <c r="H7" s="32"/>
      <c r="I7" s="31">
        <v>1</v>
      </c>
      <c r="J7" s="32"/>
      <c r="K7" s="31">
        <v>2</v>
      </c>
      <c r="L7" s="33">
        <v>2</v>
      </c>
      <c r="M7" s="34">
        <f t="shared" si="0"/>
        <v>12</v>
      </c>
      <c r="N7" s="35">
        <f t="shared" si="1"/>
        <v>-0.4</v>
      </c>
      <c r="O7" s="36">
        <v>3</v>
      </c>
      <c r="P7" s="36">
        <v>5</v>
      </c>
      <c r="Q7" s="37">
        <v>43</v>
      </c>
    </row>
    <row r="8" spans="1:17" x14ac:dyDescent="0.25">
      <c r="A8" s="18">
        <v>3</v>
      </c>
      <c r="B8" s="38" t="s">
        <v>25</v>
      </c>
      <c r="C8" s="29" t="s">
        <v>28</v>
      </c>
      <c r="D8" s="30"/>
      <c r="E8" s="31"/>
      <c r="F8" s="32"/>
      <c r="G8" s="31">
        <v>1</v>
      </c>
      <c r="H8" s="32">
        <v>2</v>
      </c>
      <c r="I8" s="31"/>
      <c r="J8" s="32"/>
      <c r="K8" s="31"/>
      <c r="L8" s="33"/>
      <c r="M8" s="34">
        <f t="shared" si="0"/>
        <v>3</v>
      </c>
      <c r="N8" s="35">
        <f t="shared" si="1"/>
        <v>-1</v>
      </c>
      <c r="O8" s="36">
        <v>0</v>
      </c>
      <c r="P8" s="36">
        <v>2</v>
      </c>
      <c r="Q8" s="37">
        <v>43</v>
      </c>
    </row>
    <row r="9" spans="1:17" x14ac:dyDescent="0.25">
      <c r="A9" s="3">
        <v>4</v>
      </c>
      <c r="B9" s="38" t="s">
        <v>30</v>
      </c>
      <c r="C9" s="29" t="s">
        <v>31</v>
      </c>
      <c r="D9" s="30">
        <v>1</v>
      </c>
      <c r="E9" s="31"/>
      <c r="F9" s="32">
        <v>3</v>
      </c>
      <c r="G9" s="31"/>
      <c r="H9" s="32">
        <v>2</v>
      </c>
      <c r="I9" s="31">
        <v>2</v>
      </c>
      <c r="J9" s="32">
        <v>2</v>
      </c>
      <c r="K9" s="31"/>
      <c r="L9" s="33">
        <v>3</v>
      </c>
      <c r="M9" s="34">
        <f t="shared" si="0"/>
        <v>13</v>
      </c>
      <c r="N9" s="35">
        <f t="shared" si="1"/>
        <v>0.42857142857142855</v>
      </c>
      <c r="O9" s="36">
        <v>10</v>
      </c>
      <c r="P9" s="36">
        <v>7</v>
      </c>
      <c r="Q9" s="37">
        <v>43</v>
      </c>
    </row>
    <row r="10" spans="1:17" x14ac:dyDescent="0.25">
      <c r="A10" s="18">
        <v>5</v>
      </c>
      <c r="B10" s="38" t="s">
        <v>30</v>
      </c>
      <c r="C10" s="29" t="s">
        <v>32</v>
      </c>
      <c r="D10" s="30"/>
      <c r="E10" s="31"/>
      <c r="F10" s="32">
        <v>7</v>
      </c>
      <c r="G10" s="31"/>
      <c r="H10" s="32"/>
      <c r="I10" s="31"/>
      <c r="J10" s="32">
        <v>1</v>
      </c>
      <c r="K10" s="31"/>
      <c r="L10" s="33"/>
      <c r="M10" s="34">
        <f t="shared" si="0"/>
        <v>8</v>
      </c>
      <c r="N10" s="35">
        <f t="shared" si="1"/>
        <v>-1</v>
      </c>
      <c r="O10" s="36">
        <v>0</v>
      </c>
      <c r="P10" s="36">
        <v>7</v>
      </c>
      <c r="Q10" s="37">
        <v>43</v>
      </c>
    </row>
    <row r="11" spans="1:17" x14ac:dyDescent="0.25">
      <c r="A11" s="3">
        <v>6</v>
      </c>
      <c r="B11" s="38" t="s">
        <v>30</v>
      </c>
      <c r="C11" s="29" t="s">
        <v>33</v>
      </c>
      <c r="D11" s="30"/>
      <c r="E11" s="31"/>
      <c r="F11" s="32"/>
      <c r="G11" s="31"/>
      <c r="H11" s="32"/>
      <c r="I11" s="31"/>
      <c r="J11" s="32"/>
      <c r="K11" s="31"/>
      <c r="L11" s="33">
        <v>1</v>
      </c>
      <c r="M11" s="34">
        <f t="shared" si="0"/>
        <v>1</v>
      </c>
      <c r="N11" s="35">
        <f t="shared" si="1"/>
        <v>-1</v>
      </c>
      <c r="O11" s="36">
        <v>0</v>
      </c>
      <c r="P11" s="36">
        <v>3</v>
      </c>
      <c r="Q11" s="37">
        <v>43</v>
      </c>
    </row>
    <row r="12" spans="1:17" x14ac:dyDescent="0.25">
      <c r="A12" s="18">
        <v>7</v>
      </c>
      <c r="B12" s="38" t="s">
        <v>30</v>
      </c>
      <c r="C12" s="29" t="s">
        <v>34</v>
      </c>
      <c r="D12" s="30"/>
      <c r="E12" s="31"/>
      <c r="F12" s="32">
        <v>5</v>
      </c>
      <c r="G12" s="31"/>
      <c r="H12" s="32">
        <v>3</v>
      </c>
      <c r="I12" s="31"/>
      <c r="J12" s="32"/>
      <c r="K12" s="31"/>
      <c r="L12" s="33"/>
      <c r="M12" s="34">
        <f t="shared" si="0"/>
        <v>8</v>
      </c>
      <c r="N12" s="35">
        <f t="shared" si="1"/>
        <v>0.66666666666666663</v>
      </c>
      <c r="O12" s="36">
        <v>5</v>
      </c>
      <c r="P12" s="36">
        <v>3</v>
      </c>
      <c r="Q12" s="37">
        <v>43</v>
      </c>
    </row>
    <row r="13" spans="1:17" x14ac:dyDescent="0.25">
      <c r="A13" s="3">
        <v>8</v>
      </c>
      <c r="B13" s="38" t="s">
        <v>30</v>
      </c>
      <c r="C13" s="29" t="s">
        <v>29</v>
      </c>
      <c r="D13" s="30"/>
      <c r="E13" s="31"/>
      <c r="F13" s="32"/>
      <c r="G13" s="31"/>
      <c r="H13" s="32">
        <v>2</v>
      </c>
      <c r="I13" s="31">
        <v>2</v>
      </c>
      <c r="J13" s="32"/>
      <c r="K13" s="31"/>
      <c r="L13" s="33"/>
      <c r="M13" s="34">
        <f t="shared" si="0"/>
        <v>4</v>
      </c>
      <c r="N13" s="35">
        <f t="shared" si="1"/>
        <v>1</v>
      </c>
      <c r="O13" s="36">
        <v>2</v>
      </c>
      <c r="P13" s="36">
        <v>1</v>
      </c>
      <c r="Q13" s="37">
        <v>43</v>
      </c>
    </row>
    <row r="14" spans="1:17" x14ac:dyDescent="0.25">
      <c r="A14" s="18">
        <v>9</v>
      </c>
      <c r="B14" s="38" t="s">
        <v>30</v>
      </c>
      <c r="C14" s="29" t="s">
        <v>36</v>
      </c>
      <c r="D14" s="30">
        <v>1</v>
      </c>
      <c r="E14" s="31">
        <v>1</v>
      </c>
      <c r="F14" s="32">
        <v>5</v>
      </c>
      <c r="G14" s="31"/>
      <c r="H14" s="32"/>
      <c r="I14" s="31">
        <v>1</v>
      </c>
      <c r="J14" s="32">
        <v>1</v>
      </c>
      <c r="K14" s="31">
        <v>2</v>
      </c>
      <c r="L14" s="33"/>
      <c r="M14" s="34">
        <f t="shared" si="0"/>
        <v>11</v>
      </c>
      <c r="N14" s="35">
        <f t="shared" si="1"/>
        <v>0.66666666666666663</v>
      </c>
      <c r="O14" s="36">
        <v>5</v>
      </c>
      <c r="P14" s="36">
        <v>3</v>
      </c>
      <c r="Q14" s="37">
        <v>43</v>
      </c>
    </row>
    <row r="15" spans="1:17" x14ac:dyDescent="0.25">
      <c r="A15" s="3">
        <v>10</v>
      </c>
      <c r="B15" s="38" t="s">
        <v>30</v>
      </c>
      <c r="C15" s="29" t="s">
        <v>71</v>
      </c>
      <c r="D15" s="30"/>
      <c r="E15" s="31"/>
      <c r="F15" s="32">
        <v>4</v>
      </c>
      <c r="G15" s="31"/>
      <c r="H15" s="32"/>
      <c r="I15" s="31"/>
      <c r="J15" s="32"/>
      <c r="K15" s="31"/>
      <c r="L15" s="33"/>
      <c r="M15" s="34">
        <f t="shared" si="0"/>
        <v>4</v>
      </c>
      <c r="N15" s="35">
        <f t="shared" si="1"/>
        <v>1</v>
      </c>
      <c r="O15" s="36">
        <v>4</v>
      </c>
      <c r="P15" s="36">
        <v>2</v>
      </c>
      <c r="Q15" s="37">
        <v>43</v>
      </c>
    </row>
    <row r="16" spans="1:17" x14ac:dyDescent="0.25">
      <c r="A16" s="18">
        <v>11</v>
      </c>
      <c r="B16" s="38" t="s">
        <v>30</v>
      </c>
      <c r="C16" s="29" t="s">
        <v>37</v>
      </c>
      <c r="D16" s="39"/>
      <c r="E16" s="31"/>
      <c r="F16" s="32"/>
      <c r="G16" s="31"/>
      <c r="H16" s="32"/>
      <c r="I16" s="31"/>
      <c r="J16" s="32"/>
      <c r="K16" s="31">
        <v>1</v>
      </c>
      <c r="L16" s="33"/>
      <c r="M16" s="34">
        <f t="shared" si="0"/>
        <v>1</v>
      </c>
      <c r="N16" s="35" t="e">
        <f t="shared" si="1"/>
        <v>#DIV/0!</v>
      </c>
      <c r="O16" s="36">
        <v>1</v>
      </c>
      <c r="P16" s="36">
        <v>0</v>
      </c>
      <c r="Q16" s="37">
        <v>43</v>
      </c>
    </row>
    <row r="17" spans="1:17" x14ac:dyDescent="0.25">
      <c r="A17" s="3">
        <v>12</v>
      </c>
      <c r="B17" s="38" t="s">
        <v>38</v>
      </c>
      <c r="C17" s="29" t="s">
        <v>39</v>
      </c>
      <c r="D17" s="30">
        <v>2</v>
      </c>
      <c r="E17" s="31">
        <v>1</v>
      </c>
      <c r="F17" s="32">
        <v>8</v>
      </c>
      <c r="G17" s="31"/>
      <c r="H17" s="32">
        <v>5</v>
      </c>
      <c r="I17" s="31">
        <v>2</v>
      </c>
      <c r="J17" s="32">
        <v>4</v>
      </c>
      <c r="K17" s="31">
        <v>2</v>
      </c>
      <c r="L17" s="33">
        <v>1</v>
      </c>
      <c r="M17" s="34">
        <f t="shared" si="0"/>
        <v>25</v>
      </c>
      <c r="N17" s="35" t="e">
        <f t="shared" si="1"/>
        <v>#DIV/0!</v>
      </c>
      <c r="O17" s="36">
        <v>9</v>
      </c>
      <c r="P17" s="36">
        <v>0</v>
      </c>
      <c r="Q17" s="37">
        <v>43</v>
      </c>
    </row>
    <row r="18" spans="1:17" x14ac:dyDescent="0.25">
      <c r="A18" s="18">
        <v>13</v>
      </c>
      <c r="B18" s="38" t="s">
        <v>38</v>
      </c>
      <c r="C18" s="29" t="s">
        <v>40</v>
      </c>
      <c r="D18" s="30">
        <v>2</v>
      </c>
      <c r="E18" s="31"/>
      <c r="F18" s="32"/>
      <c r="G18" s="31"/>
      <c r="H18" s="32">
        <v>4</v>
      </c>
      <c r="I18" s="31">
        <v>7</v>
      </c>
      <c r="J18" s="32">
        <v>1</v>
      </c>
      <c r="K18" s="31">
        <v>3</v>
      </c>
      <c r="L18" s="33">
        <v>3</v>
      </c>
      <c r="M18" s="34">
        <f t="shared" si="0"/>
        <v>20</v>
      </c>
      <c r="N18" s="35" t="e">
        <f t="shared" si="1"/>
        <v>#DIV/0!</v>
      </c>
      <c r="O18" s="36">
        <v>15</v>
      </c>
      <c r="P18" s="36">
        <v>0</v>
      </c>
      <c r="Q18" s="37">
        <v>43</v>
      </c>
    </row>
    <row r="19" spans="1:17" x14ac:dyDescent="0.25">
      <c r="A19" s="3">
        <v>14</v>
      </c>
      <c r="B19" s="38" t="s">
        <v>38</v>
      </c>
      <c r="C19" s="29" t="s">
        <v>89</v>
      </c>
      <c r="D19" s="30"/>
      <c r="E19" s="31"/>
      <c r="F19" s="32"/>
      <c r="G19" s="31"/>
      <c r="H19" s="32"/>
      <c r="I19" s="31"/>
      <c r="J19" s="32"/>
      <c r="K19" s="31"/>
      <c r="L19" s="33"/>
      <c r="M19" s="34"/>
      <c r="N19" s="35"/>
      <c r="O19" s="36"/>
      <c r="P19" s="36"/>
      <c r="Q19" s="37"/>
    </row>
    <row r="20" spans="1:17" x14ac:dyDescent="0.25">
      <c r="A20" s="18">
        <v>15</v>
      </c>
      <c r="B20" s="38" t="s">
        <v>38</v>
      </c>
      <c r="C20" s="29" t="s">
        <v>41</v>
      </c>
      <c r="D20" s="30">
        <v>1</v>
      </c>
      <c r="E20" s="31"/>
      <c r="F20" s="32">
        <v>5</v>
      </c>
      <c r="G20" s="31"/>
      <c r="H20" s="32"/>
      <c r="I20" s="31">
        <v>5</v>
      </c>
      <c r="J20" s="32">
        <v>1</v>
      </c>
      <c r="K20" s="31">
        <v>1</v>
      </c>
      <c r="L20" s="33"/>
      <c r="M20" s="34">
        <f t="shared" ref="M20:M48" si="2">SUM(D20:L20)</f>
        <v>13</v>
      </c>
      <c r="N20" s="35">
        <f t="shared" ref="N20:N41" si="3">SUM(O20-P20)/ABS(P20)</f>
        <v>1.6666666666666667</v>
      </c>
      <c r="O20" s="36">
        <v>8</v>
      </c>
      <c r="P20" s="36">
        <v>3</v>
      </c>
      <c r="Q20" s="37">
        <v>43</v>
      </c>
    </row>
    <row r="21" spans="1:17" x14ac:dyDescent="0.25">
      <c r="A21" s="3">
        <v>16</v>
      </c>
      <c r="B21" s="38" t="s">
        <v>42</v>
      </c>
      <c r="C21" s="29" t="s">
        <v>43</v>
      </c>
      <c r="D21" s="30"/>
      <c r="E21" s="31"/>
      <c r="F21" s="32">
        <v>2</v>
      </c>
      <c r="G21" s="31"/>
      <c r="H21" s="32"/>
      <c r="I21" s="31">
        <v>5</v>
      </c>
      <c r="J21" s="32">
        <v>2</v>
      </c>
      <c r="K21" s="31"/>
      <c r="L21" s="33"/>
      <c r="M21" s="34">
        <f t="shared" si="2"/>
        <v>9</v>
      </c>
      <c r="N21" s="35">
        <f t="shared" si="3"/>
        <v>4</v>
      </c>
      <c r="O21" s="36">
        <v>5</v>
      </c>
      <c r="P21" s="36">
        <v>1</v>
      </c>
      <c r="Q21" s="37">
        <v>43</v>
      </c>
    </row>
    <row r="22" spans="1:17" x14ac:dyDescent="0.25">
      <c r="A22" s="18">
        <v>17</v>
      </c>
      <c r="B22" s="38" t="s">
        <v>42</v>
      </c>
      <c r="C22" s="29" t="s">
        <v>44</v>
      </c>
      <c r="D22" s="30"/>
      <c r="E22" s="31"/>
      <c r="F22" s="32"/>
      <c r="G22" s="31"/>
      <c r="H22" s="32"/>
      <c r="I22" s="31">
        <v>3</v>
      </c>
      <c r="J22" s="32">
        <v>3</v>
      </c>
      <c r="K22" s="31"/>
      <c r="L22" s="33"/>
      <c r="M22" s="34">
        <f t="shared" si="2"/>
        <v>6</v>
      </c>
      <c r="N22" s="35">
        <f t="shared" si="3"/>
        <v>0.5</v>
      </c>
      <c r="O22" s="36">
        <v>3</v>
      </c>
      <c r="P22" s="36">
        <v>2</v>
      </c>
      <c r="Q22" s="37">
        <v>43</v>
      </c>
    </row>
    <row r="23" spans="1:17" x14ac:dyDescent="0.25">
      <c r="A23" s="3">
        <v>18</v>
      </c>
      <c r="B23" s="38" t="s">
        <v>42</v>
      </c>
      <c r="C23" s="29" t="s">
        <v>45</v>
      </c>
      <c r="D23" s="30"/>
      <c r="E23" s="31"/>
      <c r="F23" s="32"/>
      <c r="G23" s="31"/>
      <c r="H23" s="32"/>
      <c r="I23" s="31">
        <v>3</v>
      </c>
      <c r="J23" s="32"/>
      <c r="K23" s="31"/>
      <c r="L23" s="33"/>
      <c r="M23" s="34">
        <f t="shared" si="2"/>
        <v>3</v>
      </c>
      <c r="N23" s="35">
        <f t="shared" si="3"/>
        <v>0.5</v>
      </c>
      <c r="O23" s="36">
        <v>3</v>
      </c>
      <c r="P23" s="36">
        <v>2</v>
      </c>
      <c r="Q23" s="37">
        <v>43</v>
      </c>
    </row>
    <row r="24" spans="1:17" x14ac:dyDescent="0.25">
      <c r="A24" s="18">
        <v>19</v>
      </c>
      <c r="B24" s="38" t="s">
        <v>42</v>
      </c>
      <c r="C24" s="29" t="s">
        <v>35</v>
      </c>
      <c r="D24" s="30">
        <v>1</v>
      </c>
      <c r="E24" s="31">
        <v>1</v>
      </c>
      <c r="F24" s="32">
        <v>7</v>
      </c>
      <c r="G24" s="31"/>
      <c r="H24" s="32">
        <v>2</v>
      </c>
      <c r="I24" s="31">
        <v>4</v>
      </c>
      <c r="J24" s="32"/>
      <c r="K24" s="31"/>
      <c r="L24" s="33"/>
      <c r="M24" s="34">
        <f t="shared" si="2"/>
        <v>15</v>
      </c>
      <c r="N24" s="35" t="e">
        <f t="shared" si="3"/>
        <v>#DIV/0!</v>
      </c>
      <c r="O24" s="36">
        <v>5</v>
      </c>
      <c r="P24" s="36">
        <v>0</v>
      </c>
      <c r="Q24" s="37">
        <v>43</v>
      </c>
    </row>
    <row r="25" spans="1:17" x14ac:dyDescent="0.25">
      <c r="A25" s="3">
        <v>20</v>
      </c>
      <c r="B25" s="38" t="s">
        <v>42</v>
      </c>
      <c r="C25" s="29" t="s">
        <v>46</v>
      </c>
      <c r="D25" s="30">
        <v>1</v>
      </c>
      <c r="E25" s="31"/>
      <c r="F25" s="32">
        <v>8</v>
      </c>
      <c r="G25" s="31"/>
      <c r="H25" s="32"/>
      <c r="I25" s="31"/>
      <c r="J25" s="32"/>
      <c r="K25" s="31"/>
      <c r="L25" s="33"/>
      <c r="M25" s="34">
        <f t="shared" si="2"/>
        <v>9</v>
      </c>
      <c r="N25" s="35" t="e">
        <f t="shared" si="3"/>
        <v>#DIV/0!</v>
      </c>
      <c r="O25" s="36">
        <v>3</v>
      </c>
      <c r="P25" s="36">
        <v>0</v>
      </c>
      <c r="Q25" s="37">
        <v>43</v>
      </c>
    </row>
    <row r="26" spans="1:17" x14ac:dyDescent="0.25">
      <c r="A26" s="18">
        <v>21</v>
      </c>
      <c r="B26" s="38" t="s">
        <v>42</v>
      </c>
      <c r="C26" s="29" t="s">
        <v>90</v>
      </c>
      <c r="D26" s="30"/>
      <c r="E26" s="31"/>
      <c r="F26" s="32"/>
      <c r="G26" s="31"/>
      <c r="H26" s="32"/>
      <c r="I26" s="31"/>
      <c r="J26" s="32"/>
      <c r="K26" s="31"/>
      <c r="L26" s="33"/>
      <c r="M26" s="34">
        <f t="shared" si="2"/>
        <v>0</v>
      </c>
      <c r="N26" s="35" t="e">
        <f t="shared" si="3"/>
        <v>#DIV/0!</v>
      </c>
      <c r="O26" s="36">
        <v>0</v>
      </c>
      <c r="P26" s="36">
        <v>0</v>
      </c>
      <c r="Q26" s="37">
        <v>43</v>
      </c>
    </row>
    <row r="27" spans="1:17" x14ac:dyDescent="0.25">
      <c r="A27" s="3">
        <v>22</v>
      </c>
      <c r="B27" s="38" t="s">
        <v>48</v>
      </c>
      <c r="C27" s="29" t="s">
        <v>49</v>
      </c>
      <c r="D27" s="30">
        <v>1</v>
      </c>
      <c r="E27" s="31"/>
      <c r="F27" s="32"/>
      <c r="G27" s="31"/>
      <c r="H27" s="32">
        <v>2</v>
      </c>
      <c r="I27" s="31"/>
      <c r="J27" s="32"/>
      <c r="K27" s="31"/>
      <c r="L27" s="33">
        <v>2</v>
      </c>
      <c r="M27" s="34">
        <f t="shared" si="2"/>
        <v>5</v>
      </c>
      <c r="N27" s="35">
        <f t="shared" si="3"/>
        <v>2</v>
      </c>
      <c r="O27" s="36">
        <v>3</v>
      </c>
      <c r="P27" s="36">
        <v>1</v>
      </c>
      <c r="Q27" s="37">
        <v>43</v>
      </c>
    </row>
    <row r="28" spans="1:17" x14ac:dyDescent="0.25">
      <c r="A28" s="18">
        <v>23</v>
      </c>
      <c r="B28" s="38" t="s">
        <v>50</v>
      </c>
      <c r="C28" s="29" t="s">
        <v>51</v>
      </c>
      <c r="D28" s="30"/>
      <c r="E28" s="31"/>
      <c r="F28" s="32"/>
      <c r="G28" s="31"/>
      <c r="H28" s="32"/>
      <c r="I28" s="31"/>
      <c r="J28" s="32"/>
      <c r="K28" s="31"/>
      <c r="L28" s="33"/>
      <c r="M28" s="34">
        <f t="shared" si="2"/>
        <v>0</v>
      </c>
      <c r="N28" s="35">
        <f t="shared" si="3"/>
        <v>-1</v>
      </c>
      <c r="O28" s="36">
        <v>0</v>
      </c>
      <c r="P28" s="36">
        <v>1</v>
      </c>
      <c r="Q28" s="37">
        <v>43</v>
      </c>
    </row>
    <row r="29" spans="1:17" x14ac:dyDescent="0.25">
      <c r="A29" s="3">
        <v>24</v>
      </c>
      <c r="B29" s="38" t="s">
        <v>50</v>
      </c>
      <c r="C29" s="29" t="s">
        <v>52</v>
      </c>
      <c r="D29" s="30"/>
      <c r="E29" s="31"/>
      <c r="F29" s="32"/>
      <c r="G29" s="31"/>
      <c r="H29" s="32"/>
      <c r="I29" s="31"/>
      <c r="J29" s="32"/>
      <c r="K29" s="31"/>
      <c r="L29" s="33"/>
      <c r="M29" s="34">
        <f t="shared" si="2"/>
        <v>0</v>
      </c>
      <c r="N29" s="35" t="e">
        <f t="shared" si="3"/>
        <v>#DIV/0!</v>
      </c>
      <c r="O29" s="36">
        <v>0</v>
      </c>
      <c r="P29" s="36">
        <v>0</v>
      </c>
      <c r="Q29" s="37">
        <v>43</v>
      </c>
    </row>
    <row r="30" spans="1:17" x14ac:dyDescent="0.25">
      <c r="A30" s="18">
        <v>25</v>
      </c>
      <c r="B30" s="38" t="s">
        <v>50</v>
      </c>
      <c r="C30" s="29" t="s">
        <v>53</v>
      </c>
      <c r="D30" s="30"/>
      <c r="E30" s="31"/>
      <c r="F30" s="32"/>
      <c r="G30" s="31"/>
      <c r="H30" s="32">
        <v>2</v>
      </c>
      <c r="I30" s="31"/>
      <c r="J30" s="32"/>
      <c r="K30" s="31"/>
      <c r="L30" s="33"/>
      <c r="M30" s="34">
        <f t="shared" si="2"/>
        <v>2</v>
      </c>
      <c r="N30" s="35">
        <f t="shared" si="3"/>
        <v>-1</v>
      </c>
      <c r="O30" s="36">
        <v>0</v>
      </c>
      <c r="P30" s="36">
        <v>2</v>
      </c>
      <c r="Q30" s="37">
        <v>43</v>
      </c>
    </row>
    <row r="31" spans="1:17" x14ac:dyDescent="0.25">
      <c r="A31" s="3">
        <v>26</v>
      </c>
      <c r="B31" s="38" t="s">
        <v>50</v>
      </c>
      <c r="C31" s="29" t="s">
        <v>54</v>
      </c>
      <c r="D31" s="30"/>
      <c r="E31" s="31"/>
      <c r="F31" s="32">
        <v>1</v>
      </c>
      <c r="G31" s="31"/>
      <c r="H31" s="32"/>
      <c r="I31" s="31"/>
      <c r="J31" s="32"/>
      <c r="K31" s="31">
        <v>2</v>
      </c>
      <c r="L31" s="33"/>
      <c r="M31" s="34">
        <f t="shared" si="2"/>
        <v>3</v>
      </c>
      <c r="N31" s="35">
        <f t="shared" si="3"/>
        <v>-0.4</v>
      </c>
      <c r="O31" s="36">
        <v>3</v>
      </c>
      <c r="P31" s="36">
        <v>5</v>
      </c>
      <c r="Q31" s="37">
        <v>43</v>
      </c>
    </row>
    <row r="32" spans="1:17" x14ac:dyDescent="0.25">
      <c r="A32" s="18">
        <v>27</v>
      </c>
      <c r="B32" s="38" t="s">
        <v>50</v>
      </c>
      <c r="C32" s="29" t="s">
        <v>55</v>
      </c>
      <c r="D32" s="30">
        <v>1</v>
      </c>
      <c r="E32" s="31"/>
      <c r="F32" s="32"/>
      <c r="G32" s="31"/>
      <c r="H32" s="32">
        <v>3</v>
      </c>
      <c r="I32" s="31">
        <v>1</v>
      </c>
      <c r="J32" s="32"/>
      <c r="K32" s="31"/>
      <c r="L32" s="33"/>
      <c r="M32" s="34">
        <f t="shared" si="2"/>
        <v>5</v>
      </c>
      <c r="N32" s="35">
        <f t="shared" si="3"/>
        <v>-0.33333333333333331</v>
      </c>
      <c r="O32" s="36">
        <v>2</v>
      </c>
      <c r="P32" s="36">
        <v>3</v>
      </c>
      <c r="Q32" s="37">
        <v>43</v>
      </c>
    </row>
    <row r="33" spans="1:17" x14ac:dyDescent="0.25">
      <c r="A33" s="3">
        <v>28</v>
      </c>
      <c r="B33" s="38" t="s">
        <v>50</v>
      </c>
      <c r="C33" s="29" t="s">
        <v>56</v>
      </c>
      <c r="D33" s="30"/>
      <c r="E33" s="31"/>
      <c r="F33" s="32">
        <v>5</v>
      </c>
      <c r="G33" s="31"/>
      <c r="H33" s="32"/>
      <c r="I33" s="31"/>
      <c r="J33" s="32"/>
      <c r="K33" s="31"/>
      <c r="L33" s="33"/>
      <c r="M33" s="34">
        <f t="shared" si="2"/>
        <v>5</v>
      </c>
      <c r="N33" s="35" t="e">
        <f t="shared" si="3"/>
        <v>#DIV/0!</v>
      </c>
      <c r="O33" s="36">
        <v>0</v>
      </c>
      <c r="P33" s="36">
        <v>0</v>
      </c>
      <c r="Q33" s="37">
        <v>43</v>
      </c>
    </row>
    <row r="34" spans="1:17" x14ac:dyDescent="0.25">
      <c r="A34" s="18">
        <v>29</v>
      </c>
      <c r="B34" s="38" t="s">
        <v>50</v>
      </c>
      <c r="C34" s="29" t="s">
        <v>57</v>
      </c>
      <c r="D34" s="30">
        <v>3</v>
      </c>
      <c r="E34" s="31"/>
      <c r="F34" s="32">
        <v>10</v>
      </c>
      <c r="G34" s="31"/>
      <c r="H34" s="32">
        <v>4</v>
      </c>
      <c r="I34" s="31"/>
      <c r="J34" s="32"/>
      <c r="K34" s="31">
        <v>5</v>
      </c>
      <c r="L34" s="33">
        <v>3</v>
      </c>
      <c r="M34" s="34">
        <f t="shared" si="2"/>
        <v>25</v>
      </c>
      <c r="N34" s="35">
        <f t="shared" si="3"/>
        <v>0.66666666666666663</v>
      </c>
      <c r="O34" s="36">
        <v>5</v>
      </c>
      <c r="P34" s="36">
        <v>3</v>
      </c>
      <c r="Q34" s="37">
        <v>43</v>
      </c>
    </row>
    <row r="35" spans="1:17" x14ac:dyDescent="0.25">
      <c r="A35" s="3">
        <v>30</v>
      </c>
      <c r="B35" s="38" t="s">
        <v>50</v>
      </c>
      <c r="C35" s="29" t="s">
        <v>58</v>
      </c>
      <c r="D35" s="30">
        <v>1</v>
      </c>
      <c r="E35" s="31"/>
      <c r="F35" s="32"/>
      <c r="G35" s="31"/>
      <c r="H35" s="32"/>
      <c r="I35" s="31">
        <v>2</v>
      </c>
      <c r="J35" s="32"/>
      <c r="K35" s="31">
        <v>2</v>
      </c>
      <c r="L35" s="33"/>
      <c r="M35" s="34">
        <f t="shared" si="2"/>
        <v>5</v>
      </c>
      <c r="N35" s="35">
        <f t="shared" si="3"/>
        <v>-0.5</v>
      </c>
      <c r="O35" s="36">
        <v>3</v>
      </c>
      <c r="P35" s="36">
        <v>6</v>
      </c>
      <c r="Q35" s="37">
        <v>43</v>
      </c>
    </row>
    <row r="36" spans="1:17" x14ac:dyDescent="0.25">
      <c r="A36" s="18">
        <v>31</v>
      </c>
      <c r="B36" s="38" t="s">
        <v>50</v>
      </c>
      <c r="C36" s="29" t="s">
        <v>59</v>
      </c>
      <c r="D36" s="30">
        <v>3</v>
      </c>
      <c r="E36" s="31"/>
      <c r="F36" s="32">
        <v>5</v>
      </c>
      <c r="G36" s="31"/>
      <c r="H36" s="32">
        <v>2</v>
      </c>
      <c r="I36" s="31">
        <v>2</v>
      </c>
      <c r="J36" s="32"/>
      <c r="K36" s="31">
        <v>1</v>
      </c>
      <c r="L36" s="33">
        <v>2</v>
      </c>
      <c r="M36" s="34">
        <f t="shared" si="2"/>
        <v>15</v>
      </c>
      <c r="N36" s="35">
        <f t="shared" si="3"/>
        <v>-0.5</v>
      </c>
      <c r="O36" s="36">
        <v>2</v>
      </c>
      <c r="P36" s="36">
        <v>4</v>
      </c>
      <c r="Q36" s="37">
        <v>43</v>
      </c>
    </row>
    <row r="37" spans="1:17" x14ac:dyDescent="0.25">
      <c r="A37" s="3">
        <v>32</v>
      </c>
      <c r="B37" s="38" t="s">
        <v>50</v>
      </c>
      <c r="C37" s="29" t="s">
        <v>60</v>
      </c>
      <c r="D37" s="30">
        <v>1</v>
      </c>
      <c r="E37" s="31"/>
      <c r="F37" s="32"/>
      <c r="G37" s="31"/>
      <c r="H37" s="32"/>
      <c r="I37" s="31">
        <v>2</v>
      </c>
      <c r="J37" s="32"/>
      <c r="K37" s="31"/>
      <c r="L37" s="33"/>
      <c r="M37" s="34">
        <f t="shared" si="2"/>
        <v>3</v>
      </c>
      <c r="N37" s="35">
        <f t="shared" si="3"/>
        <v>-0.66666666666666663</v>
      </c>
      <c r="O37" s="36">
        <v>3</v>
      </c>
      <c r="P37" s="36">
        <v>9</v>
      </c>
      <c r="Q37" s="37">
        <v>43</v>
      </c>
    </row>
    <row r="38" spans="1:17" x14ac:dyDescent="0.25">
      <c r="A38" s="18">
        <v>33</v>
      </c>
      <c r="B38" s="38" t="s">
        <v>50</v>
      </c>
      <c r="C38" s="29" t="s">
        <v>61</v>
      </c>
      <c r="D38" s="30">
        <v>2</v>
      </c>
      <c r="E38" s="31"/>
      <c r="F38" s="32">
        <v>5</v>
      </c>
      <c r="G38" s="31"/>
      <c r="H38" s="32"/>
      <c r="I38" s="31">
        <v>1</v>
      </c>
      <c r="J38" s="32"/>
      <c r="K38" s="31"/>
      <c r="L38" s="33"/>
      <c r="M38" s="34">
        <f t="shared" si="2"/>
        <v>8</v>
      </c>
      <c r="N38" s="35">
        <f t="shared" si="3"/>
        <v>-0.25</v>
      </c>
      <c r="O38" s="36">
        <v>3</v>
      </c>
      <c r="P38" s="36">
        <v>4</v>
      </c>
      <c r="Q38" s="37">
        <v>43</v>
      </c>
    </row>
    <row r="39" spans="1:17" x14ac:dyDescent="0.25">
      <c r="A39" s="3">
        <v>34</v>
      </c>
      <c r="B39" s="38" t="s">
        <v>62</v>
      </c>
      <c r="C39" s="29" t="s">
        <v>63</v>
      </c>
      <c r="D39" s="30">
        <v>2</v>
      </c>
      <c r="E39" s="31"/>
      <c r="F39" s="32"/>
      <c r="G39" s="31"/>
      <c r="H39" s="32"/>
      <c r="I39" s="31">
        <v>2</v>
      </c>
      <c r="J39" s="32"/>
      <c r="K39" s="31"/>
      <c r="L39" s="33"/>
      <c r="M39" s="34">
        <f t="shared" si="2"/>
        <v>4</v>
      </c>
      <c r="N39" s="35">
        <f t="shared" si="3"/>
        <v>3</v>
      </c>
      <c r="O39" s="36">
        <v>4</v>
      </c>
      <c r="P39" s="36">
        <v>1</v>
      </c>
      <c r="Q39" s="37">
        <v>43</v>
      </c>
    </row>
    <row r="40" spans="1:17" x14ac:dyDescent="0.25">
      <c r="A40" s="18">
        <v>35</v>
      </c>
      <c r="B40" s="38" t="s">
        <v>62</v>
      </c>
      <c r="C40" s="29" t="s">
        <v>64</v>
      </c>
      <c r="D40" s="30">
        <v>1</v>
      </c>
      <c r="E40" s="31"/>
      <c r="F40" s="32"/>
      <c r="G40" s="31"/>
      <c r="H40" s="32">
        <v>3</v>
      </c>
      <c r="I40" s="31">
        <v>4</v>
      </c>
      <c r="J40" s="32"/>
      <c r="K40" s="31"/>
      <c r="L40" s="33">
        <v>2</v>
      </c>
      <c r="M40" s="34">
        <f t="shared" si="2"/>
        <v>10</v>
      </c>
      <c r="N40" s="35">
        <f t="shared" si="3"/>
        <v>3</v>
      </c>
      <c r="O40" s="36">
        <v>8</v>
      </c>
      <c r="P40" s="36">
        <v>2</v>
      </c>
      <c r="Q40" s="37">
        <v>43</v>
      </c>
    </row>
    <row r="41" spans="1:17" x14ac:dyDescent="0.25">
      <c r="A41" s="3">
        <v>36</v>
      </c>
      <c r="B41" s="38" t="s">
        <v>62</v>
      </c>
      <c r="C41" s="29" t="s">
        <v>65</v>
      </c>
      <c r="D41" s="30">
        <v>1</v>
      </c>
      <c r="E41" s="31"/>
      <c r="F41" s="32"/>
      <c r="G41" s="31"/>
      <c r="H41" s="32"/>
      <c r="I41" s="31">
        <v>3</v>
      </c>
      <c r="J41" s="32"/>
      <c r="K41" s="31"/>
      <c r="L41" s="33"/>
      <c r="M41" s="34">
        <f t="shared" si="2"/>
        <v>4</v>
      </c>
      <c r="N41" s="35">
        <f t="shared" si="3"/>
        <v>-0.6</v>
      </c>
      <c r="O41" s="36">
        <v>2</v>
      </c>
      <c r="P41" s="36">
        <v>5</v>
      </c>
      <c r="Q41" s="37">
        <v>43</v>
      </c>
    </row>
    <row r="42" spans="1:17" x14ac:dyDescent="0.25">
      <c r="A42" s="18">
        <v>37</v>
      </c>
      <c r="B42" s="38" t="s">
        <v>62</v>
      </c>
      <c r="C42" s="29" t="s">
        <v>91</v>
      </c>
      <c r="D42" s="30">
        <v>1</v>
      </c>
      <c r="E42" s="31"/>
      <c r="F42" s="32">
        <v>5</v>
      </c>
      <c r="G42" s="31">
        <v>1</v>
      </c>
      <c r="H42" s="32">
        <v>3</v>
      </c>
      <c r="I42" s="31">
        <v>7</v>
      </c>
      <c r="J42" s="32"/>
      <c r="K42" s="31">
        <v>3</v>
      </c>
      <c r="L42" s="33"/>
      <c r="M42" s="34">
        <f t="shared" si="2"/>
        <v>20</v>
      </c>
      <c r="N42" s="35"/>
      <c r="O42" s="36">
        <v>9</v>
      </c>
      <c r="P42" s="36"/>
      <c r="Q42" s="37">
        <v>43</v>
      </c>
    </row>
    <row r="43" spans="1:17" x14ac:dyDescent="0.25">
      <c r="A43" s="3">
        <v>38</v>
      </c>
      <c r="B43" s="38" t="s">
        <v>62</v>
      </c>
      <c r="C43" s="29" t="s">
        <v>66</v>
      </c>
      <c r="D43" s="30">
        <v>1</v>
      </c>
      <c r="E43" s="31"/>
      <c r="F43" s="32">
        <v>4</v>
      </c>
      <c r="G43" s="31"/>
      <c r="H43" s="32">
        <v>2</v>
      </c>
      <c r="I43" s="31"/>
      <c r="J43" s="32"/>
      <c r="K43" s="31">
        <v>1</v>
      </c>
      <c r="L43" s="33"/>
      <c r="M43" s="34">
        <f t="shared" si="2"/>
        <v>8</v>
      </c>
      <c r="N43" s="35">
        <f t="shared" ref="N43:N49" si="4">SUM(O43-P43)/ABS(P43)</f>
        <v>-0.2</v>
      </c>
      <c r="O43" s="36">
        <v>8</v>
      </c>
      <c r="P43" s="36">
        <v>10</v>
      </c>
      <c r="Q43" s="37">
        <v>43</v>
      </c>
    </row>
    <row r="44" spans="1:17" x14ac:dyDescent="0.25">
      <c r="A44" s="18">
        <v>39</v>
      </c>
      <c r="B44" s="38" t="s">
        <v>62</v>
      </c>
      <c r="C44" s="29" t="s">
        <v>67</v>
      </c>
      <c r="D44" s="40"/>
      <c r="E44" s="41">
        <v>1</v>
      </c>
      <c r="F44" s="42"/>
      <c r="G44" s="41"/>
      <c r="H44" s="42"/>
      <c r="I44" s="41">
        <v>1</v>
      </c>
      <c r="J44" s="42"/>
      <c r="K44" s="41"/>
      <c r="L44" s="43"/>
      <c r="M44" s="34">
        <f t="shared" si="2"/>
        <v>2</v>
      </c>
      <c r="N44" s="35">
        <f t="shared" si="4"/>
        <v>0</v>
      </c>
      <c r="O44" s="36">
        <v>1</v>
      </c>
      <c r="P44" s="36">
        <v>1</v>
      </c>
      <c r="Q44" s="37">
        <v>43</v>
      </c>
    </row>
    <row r="45" spans="1:17" x14ac:dyDescent="0.25">
      <c r="A45" s="3">
        <v>40</v>
      </c>
      <c r="B45" s="38" t="s">
        <v>62</v>
      </c>
      <c r="C45" s="29" t="s">
        <v>68</v>
      </c>
      <c r="D45" s="40">
        <v>1</v>
      </c>
      <c r="E45" s="41"/>
      <c r="F45" s="42">
        <v>5</v>
      </c>
      <c r="G45" s="41">
        <v>1</v>
      </c>
      <c r="H45" s="42">
        <v>2</v>
      </c>
      <c r="I45" s="41">
        <v>1</v>
      </c>
      <c r="J45" s="42"/>
      <c r="K45" s="41"/>
      <c r="L45" s="43">
        <v>1</v>
      </c>
      <c r="M45" s="34">
        <f t="shared" si="2"/>
        <v>11</v>
      </c>
      <c r="N45" s="35">
        <f t="shared" si="4"/>
        <v>-0.1</v>
      </c>
      <c r="O45" s="36">
        <v>9</v>
      </c>
      <c r="P45" s="36">
        <v>10</v>
      </c>
      <c r="Q45" s="37">
        <v>43</v>
      </c>
    </row>
    <row r="46" spans="1:17" x14ac:dyDescent="0.25">
      <c r="A46" s="18">
        <v>41</v>
      </c>
      <c r="B46" s="38" t="s">
        <v>62</v>
      </c>
      <c r="C46" s="29" t="s">
        <v>69</v>
      </c>
      <c r="D46" s="40"/>
      <c r="E46" s="41"/>
      <c r="F46" s="42"/>
      <c r="G46" s="41"/>
      <c r="H46" s="42"/>
      <c r="I46" s="41"/>
      <c r="J46" s="42"/>
      <c r="K46" s="41"/>
      <c r="L46" s="43"/>
      <c r="M46" s="34">
        <f t="shared" si="2"/>
        <v>0</v>
      </c>
      <c r="N46" s="35" t="e">
        <f t="shared" si="4"/>
        <v>#DIV/0!</v>
      </c>
      <c r="O46" s="36">
        <v>0</v>
      </c>
      <c r="P46" s="36">
        <v>0</v>
      </c>
      <c r="Q46" s="37">
        <v>43</v>
      </c>
    </row>
    <row r="47" spans="1:17" x14ac:dyDescent="0.25">
      <c r="A47" s="3">
        <v>42</v>
      </c>
      <c r="B47" s="38" t="s">
        <v>62</v>
      </c>
      <c r="C47" s="29" t="s">
        <v>70</v>
      </c>
      <c r="D47" s="40">
        <v>1</v>
      </c>
      <c r="E47" s="41"/>
      <c r="F47" s="42">
        <v>4</v>
      </c>
      <c r="G47" s="41"/>
      <c r="H47" s="42">
        <v>2</v>
      </c>
      <c r="I47" s="41"/>
      <c r="J47" s="42"/>
      <c r="K47" s="41">
        <v>2</v>
      </c>
      <c r="L47" s="43"/>
      <c r="M47" s="34">
        <f t="shared" si="2"/>
        <v>9</v>
      </c>
      <c r="N47" s="35">
        <f t="shared" si="4"/>
        <v>-0.4</v>
      </c>
      <c r="O47" s="36">
        <v>3</v>
      </c>
      <c r="P47" s="36">
        <v>5</v>
      </c>
      <c r="Q47" s="37">
        <v>43</v>
      </c>
    </row>
    <row r="48" spans="1:17" x14ac:dyDescent="0.25">
      <c r="A48" s="18">
        <v>43</v>
      </c>
      <c r="B48" s="38" t="s">
        <v>62</v>
      </c>
      <c r="C48" s="29" t="s">
        <v>72</v>
      </c>
      <c r="D48" s="40">
        <v>1</v>
      </c>
      <c r="E48" s="41"/>
      <c r="F48" s="42">
        <v>5</v>
      </c>
      <c r="G48" s="41"/>
      <c r="H48" s="42">
        <v>3</v>
      </c>
      <c r="I48" s="41">
        <v>2</v>
      </c>
      <c r="J48" s="42"/>
      <c r="K48" s="41"/>
      <c r="L48" s="43">
        <v>3</v>
      </c>
      <c r="M48" s="34">
        <f t="shared" si="2"/>
        <v>14</v>
      </c>
      <c r="N48" s="35">
        <f t="shared" si="4"/>
        <v>-0.33333333333333331</v>
      </c>
      <c r="O48" s="36">
        <v>6</v>
      </c>
      <c r="P48" s="36">
        <v>9</v>
      </c>
      <c r="Q48" s="37">
        <v>43</v>
      </c>
    </row>
    <row r="49" spans="1:17" ht="15.75" thickBot="1" x14ac:dyDescent="0.3">
      <c r="A49" s="3"/>
      <c r="B49" s="38"/>
      <c r="C49" s="29" t="s">
        <v>73</v>
      </c>
      <c r="D49" s="44">
        <f t="shared" ref="D49:L49" si="5">SUM(D6:D48)</f>
        <v>31</v>
      </c>
      <c r="E49" s="45">
        <f t="shared" si="5"/>
        <v>4</v>
      </c>
      <c r="F49" s="11">
        <f t="shared" si="5"/>
        <v>108</v>
      </c>
      <c r="G49" s="12">
        <f t="shared" si="5"/>
        <v>4</v>
      </c>
      <c r="H49" s="11">
        <f t="shared" si="5"/>
        <v>48</v>
      </c>
      <c r="I49" s="12">
        <f t="shared" si="5"/>
        <v>63</v>
      </c>
      <c r="J49" s="11">
        <f t="shared" si="5"/>
        <v>15</v>
      </c>
      <c r="K49" s="12">
        <f t="shared" si="5"/>
        <v>27</v>
      </c>
      <c r="L49" s="46">
        <f t="shared" si="5"/>
        <v>23</v>
      </c>
      <c r="M49" s="47">
        <f t="shared" ref="M49" si="6">SUM(D49:L49)</f>
        <v>323</v>
      </c>
      <c r="N49" s="48">
        <f t="shared" si="4"/>
        <v>0.27049180327868855</v>
      </c>
      <c r="O49" s="49">
        <f>SUM(O6:O48)</f>
        <v>155</v>
      </c>
      <c r="P49" s="49">
        <f>SUM(P6:P48)</f>
        <v>122</v>
      </c>
      <c r="Q49" s="50">
        <f>SUM(Q6:Q48)</f>
        <v>1806</v>
      </c>
    </row>
    <row r="50" spans="1:17" ht="15.75" thickTop="1" x14ac:dyDescent="0.25">
      <c r="A50" s="3"/>
      <c r="B50" s="38"/>
      <c r="C50" s="51" t="s">
        <v>74</v>
      </c>
      <c r="D50" s="52">
        <f>SUM((D51-D52)/ABS(D52))</f>
        <v>0.5</v>
      </c>
      <c r="E50" s="53">
        <f>SUM((E51-E52)/ABS(E52))</f>
        <v>-0.83333333333333337</v>
      </c>
      <c r="F50" s="53">
        <f t="shared" ref="F50:M50" si="7">SUM((F51-F52)/ABS(F52))</f>
        <v>0.36363636363636365</v>
      </c>
      <c r="G50" s="53">
        <f t="shared" si="7"/>
        <v>0</v>
      </c>
      <c r="H50" s="53">
        <f t="shared" si="7"/>
        <v>0.875</v>
      </c>
      <c r="I50" s="53">
        <f t="shared" si="7"/>
        <v>0.22448979591836735</v>
      </c>
      <c r="J50" s="53">
        <f t="shared" si="7"/>
        <v>0.125</v>
      </c>
      <c r="K50" s="53">
        <f t="shared" si="7"/>
        <v>0.5714285714285714</v>
      </c>
      <c r="L50" s="53">
        <f t="shared" si="7"/>
        <v>0.125</v>
      </c>
      <c r="M50" s="54">
        <f t="shared" si="7"/>
        <v>0.27049180327868855</v>
      </c>
      <c r="N50" s="55"/>
      <c r="O50" s="56"/>
      <c r="P50" s="57"/>
      <c r="Q50" s="58"/>
    </row>
    <row r="51" spans="1:17" x14ac:dyDescent="0.25">
      <c r="A51" s="3"/>
      <c r="B51" s="38"/>
      <c r="C51" s="51" t="s">
        <v>81</v>
      </c>
      <c r="D51" s="59">
        <v>18</v>
      </c>
      <c r="E51" s="60">
        <v>1</v>
      </c>
      <c r="F51" s="60">
        <v>30</v>
      </c>
      <c r="G51" s="60">
        <v>2</v>
      </c>
      <c r="H51" s="60">
        <v>15</v>
      </c>
      <c r="I51" s="60">
        <v>60</v>
      </c>
      <c r="J51" s="60">
        <v>9</v>
      </c>
      <c r="K51" s="60">
        <v>11</v>
      </c>
      <c r="L51" s="60">
        <v>9</v>
      </c>
      <c r="M51" s="61">
        <f>SUM(D51:L51)</f>
        <v>155</v>
      </c>
      <c r="N51" s="62"/>
      <c r="O51" s="63"/>
      <c r="P51" s="64"/>
      <c r="Q51" s="20"/>
    </row>
    <row r="52" spans="1:17" ht="15.75" thickBot="1" x14ac:dyDescent="0.3">
      <c r="A52" s="3"/>
      <c r="B52" s="38"/>
      <c r="C52" s="51" t="s">
        <v>75</v>
      </c>
      <c r="D52" s="65">
        <v>12</v>
      </c>
      <c r="E52" s="16">
        <v>6</v>
      </c>
      <c r="F52" s="16">
        <v>22</v>
      </c>
      <c r="G52" s="16">
        <v>2</v>
      </c>
      <c r="H52" s="16">
        <v>8</v>
      </c>
      <c r="I52" s="16">
        <v>49</v>
      </c>
      <c r="J52" s="16">
        <v>8</v>
      </c>
      <c r="K52" s="16">
        <v>7</v>
      </c>
      <c r="L52" s="16">
        <v>8</v>
      </c>
      <c r="M52" s="66">
        <f>SUM(D52:L52)</f>
        <v>122</v>
      </c>
      <c r="N52" s="67"/>
      <c r="O52" s="68"/>
      <c r="P52" s="9"/>
      <c r="Q52" s="69"/>
    </row>
    <row r="53" spans="1:17" s="83" customFormat="1" ht="16.5" thickTop="1" thickBot="1" x14ac:dyDescent="0.3">
      <c r="A53" s="70"/>
      <c r="B53" s="71"/>
      <c r="C53" s="72" t="s">
        <v>76</v>
      </c>
      <c r="D53" s="73">
        <v>215</v>
      </c>
      <c r="E53" s="74">
        <v>43</v>
      </c>
      <c r="F53" s="75">
        <v>215</v>
      </c>
      <c r="G53" s="76">
        <v>86</v>
      </c>
      <c r="H53" s="75">
        <v>215</v>
      </c>
      <c r="I53" s="76">
        <v>602</v>
      </c>
      <c r="J53" s="75">
        <v>86</v>
      </c>
      <c r="K53" s="76">
        <v>129</v>
      </c>
      <c r="L53" s="77">
        <v>258</v>
      </c>
      <c r="M53" s="78">
        <f t="shared" ref="M53:M62" si="8">SUM(D53:L53)</f>
        <v>1849</v>
      </c>
      <c r="N53" s="79"/>
      <c r="O53" s="80"/>
      <c r="P53" s="81"/>
      <c r="Q53" s="82"/>
    </row>
    <row r="54" spans="1:17" ht="15.75" thickTop="1" x14ac:dyDescent="0.25">
      <c r="A54" s="3"/>
      <c r="B54" s="38"/>
      <c r="C54" s="29" t="s">
        <v>94</v>
      </c>
      <c r="D54" s="84">
        <v>28</v>
      </c>
      <c r="E54" s="85">
        <v>4</v>
      </c>
      <c r="F54" s="86">
        <v>91</v>
      </c>
      <c r="G54" s="87">
        <v>3</v>
      </c>
      <c r="H54" s="86">
        <v>51</v>
      </c>
      <c r="I54" s="87">
        <v>55</v>
      </c>
      <c r="J54" s="86">
        <v>14</v>
      </c>
      <c r="K54" s="87">
        <v>27</v>
      </c>
      <c r="L54" s="88">
        <v>22</v>
      </c>
      <c r="M54" s="64">
        <f t="shared" ref="M54:M59" si="9">SUM(D54:L54)</f>
        <v>295</v>
      </c>
      <c r="N54" s="89"/>
      <c r="O54" s="89"/>
      <c r="P54" s="6"/>
      <c r="Q54" s="29"/>
    </row>
    <row r="55" spans="1:17" x14ac:dyDescent="0.25">
      <c r="A55" s="3"/>
      <c r="B55" s="38"/>
      <c r="C55" s="29" t="s">
        <v>93</v>
      </c>
      <c r="D55" s="84">
        <v>26</v>
      </c>
      <c r="E55" s="85">
        <v>4</v>
      </c>
      <c r="F55" s="86">
        <v>89</v>
      </c>
      <c r="G55" s="87">
        <v>4</v>
      </c>
      <c r="H55" s="86">
        <v>51</v>
      </c>
      <c r="I55" s="87">
        <v>51</v>
      </c>
      <c r="J55" s="86">
        <v>12</v>
      </c>
      <c r="K55" s="87">
        <v>26</v>
      </c>
      <c r="L55" s="88">
        <v>20</v>
      </c>
      <c r="M55" s="64">
        <f t="shared" si="9"/>
        <v>283</v>
      </c>
      <c r="N55" s="89"/>
      <c r="O55" s="89"/>
      <c r="P55" s="6"/>
      <c r="Q55" s="29"/>
    </row>
    <row r="56" spans="1:17" x14ac:dyDescent="0.25">
      <c r="A56" s="3"/>
      <c r="B56" s="38"/>
      <c r="C56" s="29" t="s">
        <v>97</v>
      </c>
      <c r="D56" s="84">
        <v>25</v>
      </c>
      <c r="E56" s="85">
        <v>3</v>
      </c>
      <c r="F56" s="86">
        <v>78</v>
      </c>
      <c r="G56" s="87">
        <v>3</v>
      </c>
      <c r="H56" s="86">
        <v>44</v>
      </c>
      <c r="I56" s="87">
        <v>41</v>
      </c>
      <c r="J56" s="86">
        <v>12</v>
      </c>
      <c r="K56" s="87">
        <v>22</v>
      </c>
      <c r="L56" s="88">
        <v>16</v>
      </c>
      <c r="M56" s="64">
        <f t="shared" si="9"/>
        <v>244</v>
      </c>
      <c r="N56" s="89"/>
      <c r="O56" s="89"/>
      <c r="P56" s="6"/>
      <c r="Q56" s="29"/>
    </row>
    <row r="57" spans="1:17" x14ac:dyDescent="0.25">
      <c r="A57" s="3"/>
      <c r="B57" s="38"/>
      <c r="C57" s="29" t="s">
        <v>88</v>
      </c>
      <c r="D57" s="84">
        <v>21</v>
      </c>
      <c r="E57" s="85">
        <v>3</v>
      </c>
      <c r="F57" s="86">
        <v>66</v>
      </c>
      <c r="G57" s="87">
        <v>3</v>
      </c>
      <c r="H57" s="86">
        <v>43</v>
      </c>
      <c r="I57" s="87">
        <v>31</v>
      </c>
      <c r="J57" s="86">
        <v>11</v>
      </c>
      <c r="K57" s="87">
        <v>22</v>
      </c>
      <c r="L57" s="88">
        <v>16</v>
      </c>
      <c r="M57" s="64">
        <f t="shared" si="9"/>
        <v>216</v>
      </c>
      <c r="N57" s="89"/>
      <c r="O57" s="89"/>
      <c r="P57" s="6"/>
      <c r="Q57" s="29"/>
    </row>
    <row r="58" spans="1:17" x14ac:dyDescent="0.25">
      <c r="A58" s="3"/>
      <c r="B58" s="38"/>
      <c r="C58" s="29" t="s">
        <v>86</v>
      </c>
      <c r="D58" s="84">
        <v>16</v>
      </c>
      <c r="E58" s="85">
        <v>3</v>
      </c>
      <c r="F58" s="86">
        <v>49</v>
      </c>
      <c r="G58" s="87">
        <v>3</v>
      </c>
      <c r="H58" s="86">
        <v>25</v>
      </c>
      <c r="I58" s="87">
        <v>22</v>
      </c>
      <c r="J58" s="86">
        <v>11</v>
      </c>
      <c r="K58" s="87">
        <v>20</v>
      </c>
      <c r="L58" s="88">
        <v>12</v>
      </c>
      <c r="M58" s="64">
        <f t="shared" si="9"/>
        <v>161</v>
      </c>
      <c r="N58" s="89"/>
      <c r="O58" s="89"/>
      <c r="P58" s="6"/>
      <c r="Q58" s="29"/>
    </row>
    <row r="59" spans="1:17" x14ac:dyDescent="0.25">
      <c r="A59" s="3"/>
      <c r="B59" s="38"/>
      <c r="C59" s="29" t="s">
        <v>84</v>
      </c>
      <c r="D59" s="84">
        <v>11</v>
      </c>
      <c r="E59" s="85">
        <v>3</v>
      </c>
      <c r="F59" s="86">
        <v>37</v>
      </c>
      <c r="G59" s="87">
        <v>3</v>
      </c>
      <c r="H59" s="86">
        <v>14</v>
      </c>
      <c r="I59" s="87">
        <v>10</v>
      </c>
      <c r="J59" s="86">
        <v>9</v>
      </c>
      <c r="K59" s="87">
        <v>10</v>
      </c>
      <c r="L59" s="88">
        <v>6</v>
      </c>
      <c r="M59" s="64">
        <f t="shared" si="9"/>
        <v>103</v>
      </c>
      <c r="N59" s="89"/>
      <c r="O59" s="89"/>
      <c r="P59" s="6"/>
      <c r="Q59" s="29"/>
    </row>
    <row r="60" spans="1:17" x14ac:dyDescent="0.25">
      <c r="A60" s="3"/>
      <c r="B60" s="38"/>
      <c r="C60" s="29"/>
      <c r="D60" s="84"/>
      <c r="E60" s="85"/>
      <c r="F60" s="86"/>
      <c r="G60" s="87"/>
      <c r="H60" s="86"/>
      <c r="I60" s="87"/>
      <c r="J60" s="86"/>
      <c r="K60" s="87"/>
      <c r="L60" s="88"/>
      <c r="M60" s="64"/>
      <c r="N60" s="89"/>
      <c r="O60" s="89"/>
      <c r="P60" s="6"/>
      <c r="Q60" s="29"/>
    </row>
    <row r="61" spans="1:17" hidden="1" x14ac:dyDescent="0.25">
      <c r="A61" s="3"/>
      <c r="B61" s="38"/>
      <c r="C61" s="29" t="s">
        <v>77</v>
      </c>
      <c r="D61" s="84">
        <v>121</v>
      </c>
      <c r="E61" s="85">
        <v>19</v>
      </c>
      <c r="F61" s="86">
        <v>197</v>
      </c>
      <c r="G61" s="87">
        <v>53</v>
      </c>
      <c r="H61" s="86">
        <v>126</v>
      </c>
      <c r="I61" s="87">
        <v>326</v>
      </c>
      <c r="J61" s="86">
        <v>42</v>
      </c>
      <c r="K61" s="87">
        <v>62</v>
      </c>
      <c r="L61" s="88">
        <v>132</v>
      </c>
      <c r="M61" s="64">
        <f t="shared" si="8"/>
        <v>1078</v>
      </c>
      <c r="N61" s="89"/>
      <c r="O61" s="89"/>
      <c r="P61" s="6"/>
      <c r="Q61" s="29"/>
    </row>
    <row r="62" spans="1:17" hidden="1" x14ac:dyDescent="0.25">
      <c r="A62" s="3"/>
      <c r="B62" s="38"/>
      <c r="C62" s="29" t="s">
        <v>78</v>
      </c>
      <c r="D62" s="84">
        <v>121</v>
      </c>
      <c r="E62" s="85">
        <v>19</v>
      </c>
      <c r="F62" s="86">
        <v>197</v>
      </c>
      <c r="G62" s="87">
        <v>54</v>
      </c>
      <c r="H62" s="86">
        <v>128</v>
      </c>
      <c r="I62" s="87">
        <v>321</v>
      </c>
      <c r="J62" s="86">
        <v>43</v>
      </c>
      <c r="K62" s="87">
        <v>65</v>
      </c>
      <c r="L62" s="88">
        <v>130</v>
      </c>
      <c r="M62" s="64">
        <f t="shared" si="8"/>
        <v>1078</v>
      </c>
      <c r="N62" s="89"/>
      <c r="O62" s="89"/>
      <c r="P62" s="6"/>
      <c r="Q62" s="29"/>
    </row>
    <row r="63" spans="1:17" x14ac:dyDescent="0.25">
      <c r="B63" s="90" t="s">
        <v>79</v>
      </c>
    </row>
    <row r="65" spans="7:7" x14ac:dyDescent="0.25">
      <c r="G65" t="s">
        <v>80</v>
      </c>
    </row>
  </sheetData>
  <mergeCells count="1">
    <mergeCell ref="B2:C2"/>
  </mergeCells>
  <pageMargins left="0.25" right="0.25" top="0.75" bottom="0.75" header="0.3" footer="0.3"/>
  <pageSetup scale="44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4"/>
  <sheetViews>
    <sheetView workbookViewId="0">
      <pane xSplit="3" ySplit="5" topLeftCell="D27" activePane="bottomRight" state="frozen"/>
      <selection pane="topRight" activeCell="D1" sqref="D1"/>
      <selection pane="bottomLeft" activeCell="A8" sqref="A8"/>
      <selection pane="bottomRight" activeCell="A54" sqref="A54:XFD54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7" width="12.7109375" customWidth="1"/>
  </cols>
  <sheetData>
    <row r="1" spans="1:17" x14ac:dyDescent="0.25">
      <c r="B1" s="1" t="s">
        <v>0</v>
      </c>
    </row>
    <row r="2" spans="1:17" ht="31.5" customHeight="1" x14ac:dyDescent="0.25">
      <c r="B2" s="149" t="s">
        <v>95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7" x14ac:dyDescent="0.25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7" x14ac:dyDescent="0.25">
      <c r="A4" s="3"/>
      <c r="B4" s="3"/>
      <c r="C4" s="3" t="s">
        <v>1</v>
      </c>
      <c r="D4" s="4" t="s">
        <v>2</v>
      </c>
      <c r="E4" s="5" t="s">
        <v>3</v>
      </c>
      <c r="F4" s="4" t="s">
        <v>2</v>
      </c>
      <c r="G4" s="5" t="s">
        <v>4</v>
      </c>
      <c r="H4" s="4" t="s">
        <v>2</v>
      </c>
      <c r="I4" s="5" t="s">
        <v>5</v>
      </c>
      <c r="J4" s="4" t="s">
        <v>4</v>
      </c>
      <c r="K4" s="5" t="s">
        <v>6</v>
      </c>
      <c r="L4" s="4" t="s">
        <v>7</v>
      </c>
      <c r="M4" s="6" t="s">
        <v>8</v>
      </c>
      <c r="N4" s="7"/>
      <c r="O4" s="8">
        <v>2015</v>
      </c>
      <c r="P4" s="8">
        <v>2014</v>
      </c>
      <c r="Q4" s="9" t="s">
        <v>9</v>
      </c>
    </row>
    <row r="5" spans="1:17" ht="30.75" customHeight="1" thickBot="1" x14ac:dyDescent="0.3">
      <c r="A5" s="10"/>
      <c r="B5" s="10" t="s">
        <v>10</v>
      </c>
      <c r="C5" s="10" t="s">
        <v>11</v>
      </c>
      <c r="D5" s="11" t="s">
        <v>12</v>
      </c>
      <c r="E5" s="12" t="s">
        <v>13</v>
      </c>
      <c r="F5" s="11" t="s">
        <v>14</v>
      </c>
      <c r="G5" s="13" t="s">
        <v>15</v>
      </c>
      <c r="H5" s="11" t="s">
        <v>16</v>
      </c>
      <c r="I5" s="12" t="s">
        <v>17</v>
      </c>
      <c r="J5" s="11" t="s">
        <v>18</v>
      </c>
      <c r="K5" s="12" t="s">
        <v>19</v>
      </c>
      <c r="L5" s="11" t="s">
        <v>20</v>
      </c>
      <c r="M5" s="14" t="s">
        <v>21</v>
      </c>
      <c r="N5" s="15" t="s">
        <v>22</v>
      </c>
      <c r="O5" s="16" t="s">
        <v>23</v>
      </c>
      <c r="P5" s="16" t="s">
        <v>23</v>
      </c>
      <c r="Q5" s="17" t="s">
        <v>24</v>
      </c>
    </row>
    <row r="6" spans="1:17" ht="15" customHeight="1" thickTop="1" x14ac:dyDescent="0.25">
      <c r="A6" s="18">
        <v>1</v>
      </c>
      <c r="B6" s="19" t="s">
        <v>25</v>
      </c>
      <c r="C6" s="20" t="s">
        <v>26</v>
      </c>
      <c r="D6" s="21"/>
      <c r="E6" s="22"/>
      <c r="F6" s="23"/>
      <c r="G6" s="22"/>
      <c r="H6" s="23"/>
      <c r="I6" s="22"/>
      <c r="J6" s="23"/>
      <c r="K6" s="22"/>
      <c r="L6" s="24"/>
      <c r="M6" s="25">
        <f t="shared" ref="M6:M18" si="0">SUM(D6:L6)</f>
        <v>0</v>
      </c>
      <c r="N6" s="26" t="e">
        <f t="shared" ref="N6:N18" si="1">SUM(O6-P6)/ABS(P6)</f>
        <v>#DIV/0!</v>
      </c>
      <c r="O6" s="27">
        <v>0</v>
      </c>
      <c r="P6" s="27">
        <v>0</v>
      </c>
      <c r="Q6" s="28">
        <v>43</v>
      </c>
    </row>
    <row r="7" spans="1:17" x14ac:dyDescent="0.25">
      <c r="A7" s="3">
        <v>2</v>
      </c>
      <c r="B7" s="19" t="s">
        <v>25</v>
      </c>
      <c r="C7" s="29" t="s">
        <v>27</v>
      </c>
      <c r="D7" s="30">
        <v>1</v>
      </c>
      <c r="E7" s="31"/>
      <c r="F7" s="32">
        <v>5</v>
      </c>
      <c r="G7" s="31">
        <v>1</v>
      </c>
      <c r="H7" s="32"/>
      <c r="I7" s="31">
        <v>1</v>
      </c>
      <c r="J7" s="32"/>
      <c r="K7" s="31">
        <v>2</v>
      </c>
      <c r="L7" s="33"/>
      <c r="M7" s="34">
        <f t="shared" si="0"/>
        <v>10</v>
      </c>
      <c r="N7" s="35">
        <f t="shared" si="1"/>
        <v>0.5</v>
      </c>
      <c r="O7" s="36">
        <v>3</v>
      </c>
      <c r="P7" s="36">
        <v>2</v>
      </c>
      <c r="Q7" s="37">
        <v>43</v>
      </c>
    </row>
    <row r="8" spans="1:17" x14ac:dyDescent="0.25">
      <c r="A8" s="18">
        <v>3</v>
      </c>
      <c r="B8" s="38" t="s">
        <v>25</v>
      </c>
      <c r="C8" s="29" t="s">
        <v>28</v>
      </c>
      <c r="D8" s="30"/>
      <c r="E8" s="31"/>
      <c r="F8" s="32"/>
      <c r="G8" s="31"/>
      <c r="H8" s="32">
        <v>3</v>
      </c>
      <c r="I8" s="31"/>
      <c r="J8" s="32"/>
      <c r="K8" s="31"/>
      <c r="L8" s="33"/>
      <c r="M8" s="34">
        <f t="shared" si="0"/>
        <v>3</v>
      </c>
      <c r="N8" s="35">
        <f t="shared" si="1"/>
        <v>-1</v>
      </c>
      <c r="O8" s="36">
        <v>0</v>
      </c>
      <c r="P8" s="36">
        <v>2</v>
      </c>
      <c r="Q8" s="37">
        <v>43</v>
      </c>
    </row>
    <row r="9" spans="1:17" x14ac:dyDescent="0.25">
      <c r="A9" s="3">
        <v>4</v>
      </c>
      <c r="B9" s="38" t="s">
        <v>30</v>
      </c>
      <c r="C9" s="29" t="s">
        <v>31</v>
      </c>
      <c r="D9" s="30">
        <v>1</v>
      </c>
      <c r="E9" s="31"/>
      <c r="F9" s="32">
        <v>3</v>
      </c>
      <c r="G9" s="31"/>
      <c r="H9" s="32">
        <v>2</v>
      </c>
      <c r="I9" s="31">
        <v>2</v>
      </c>
      <c r="J9" s="32">
        <v>2</v>
      </c>
      <c r="K9" s="31"/>
      <c r="L9" s="33">
        <v>3</v>
      </c>
      <c r="M9" s="34">
        <f t="shared" si="0"/>
        <v>13</v>
      </c>
      <c r="N9" s="35">
        <f t="shared" si="1"/>
        <v>0.33333333333333331</v>
      </c>
      <c r="O9" s="36">
        <v>8</v>
      </c>
      <c r="P9" s="36">
        <v>6</v>
      </c>
      <c r="Q9" s="37">
        <v>43</v>
      </c>
    </row>
    <row r="10" spans="1:17" x14ac:dyDescent="0.25">
      <c r="A10" s="18">
        <v>5</v>
      </c>
      <c r="B10" s="38" t="s">
        <v>30</v>
      </c>
      <c r="C10" s="29" t="s">
        <v>32</v>
      </c>
      <c r="D10" s="30"/>
      <c r="E10" s="31"/>
      <c r="F10" s="32">
        <v>7</v>
      </c>
      <c r="G10" s="31"/>
      <c r="H10" s="32"/>
      <c r="I10" s="31"/>
      <c r="J10" s="32">
        <v>1</v>
      </c>
      <c r="K10" s="31"/>
      <c r="L10" s="33"/>
      <c r="M10" s="34">
        <f t="shared" si="0"/>
        <v>8</v>
      </c>
      <c r="N10" s="35">
        <f t="shared" si="1"/>
        <v>-1</v>
      </c>
      <c r="O10" s="36">
        <v>0</v>
      </c>
      <c r="P10" s="36">
        <v>7</v>
      </c>
      <c r="Q10" s="37">
        <v>43</v>
      </c>
    </row>
    <row r="11" spans="1:17" x14ac:dyDescent="0.25">
      <c r="A11" s="3">
        <v>6</v>
      </c>
      <c r="B11" s="38" t="s">
        <v>30</v>
      </c>
      <c r="C11" s="29" t="s">
        <v>33</v>
      </c>
      <c r="D11" s="30"/>
      <c r="E11" s="31"/>
      <c r="F11" s="32"/>
      <c r="G11" s="31"/>
      <c r="H11" s="32"/>
      <c r="I11" s="31"/>
      <c r="J11" s="32"/>
      <c r="K11" s="31"/>
      <c r="L11" s="33"/>
      <c r="M11" s="34">
        <f t="shared" si="0"/>
        <v>0</v>
      </c>
      <c r="N11" s="35">
        <f t="shared" si="1"/>
        <v>-1</v>
      </c>
      <c r="O11" s="36">
        <v>0</v>
      </c>
      <c r="P11" s="36">
        <v>2</v>
      </c>
      <c r="Q11" s="37">
        <v>43</v>
      </c>
    </row>
    <row r="12" spans="1:17" x14ac:dyDescent="0.25">
      <c r="A12" s="18">
        <v>7</v>
      </c>
      <c r="B12" s="38" t="s">
        <v>30</v>
      </c>
      <c r="C12" s="29" t="s">
        <v>34</v>
      </c>
      <c r="D12" s="30"/>
      <c r="E12" s="31"/>
      <c r="F12" s="32">
        <v>5</v>
      </c>
      <c r="G12" s="31"/>
      <c r="H12" s="32">
        <v>3</v>
      </c>
      <c r="I12" s="31"/>
      <c r="J12" s="32"/>
      <c r="K12" s="31"/>
      <c r="L12" s="33"/>
      <c r="M12" s="34">
        <f t="shared" si="0"/>
        <v>8</v>
      </c>
      <c r="N12" s="35">
        <f t="shared" si="1"/>
        <v>0.33333333333333331</v>
      </c>
      <c r="O12" s="36">
        <v>4</v>
      </c>
      <c r="P12" s="36">
        <v>3</v>
      </c>
      <c r="Q12" s="37">
        <v>43</v>
      </c>
    </row>
    <row r="13" spans="1:17" x14ac:dyDescent="0.25">
      <c r="A13" s="3">
        <v>8</v>
      </c>
      <c r="B13" s="38" t="s">
        <v>30</v>
      </c>
      <c r="C13" s="29" t="s">
        <v>29</v>
      </c>
      <c r="D13" s="30"/>
      <c r="E13" s="31"/>
      <c r="F13" s="32"/>
      <c r="G13" s="31"/>
      <c r="H13" s="32">
        <v>3</v>
      </c>
      <c r="I13" s="31">
        <v>2</v>
      </c>
      <c r="J13" s="32"/>
      <c r="K13" s="31"/>
      <c r="L13" s="33"/>
      <c r="M13" s="34">
        <f t="shared" si="0"/>
        <v>5</v>
      </c>
      <c r="N13" s="35">
        <f t="shared" si="1"/>
        <v>1</v>
      </c>
      <c r="O13" s="36">
        <v>2</v>
      </c>
      <c r="P13" s="36">
        <v>1</v>
      </c>
      <c r="Q13" s="37">
        <v>43</v>
      </c>
    </row>
    <row r="14" spans="1:17" x14ac:dyDescent="0.25">
      <c r="A14" s="18">
        <v>9</v>
      </c>
      <c r="B14" s="38" t="s">
        <v>30</v>
      </c>
      <c r="C14" s="29" t="s">
        <v>36</v>
      </c>
      <c r="D14" s="30">
        <v>1</v>
      </c>
      <c r="E14" s="31">
        <v>1</v>
      </c>
      <c r="F14" s="32">
        <v>5</v>
      </c>
      <c r="G14" s="31"/>
      <c r="H14" s="32"/>
      <c r="I14" s="31"/>
      <c r="J14" s="32">
        <v>1</v>
      </c>
      <c r="K14" s="31">
        <v>2</v>
      </c>
      <c r="L14" s="33"/>
      <c r="M14" s="34">
        <f t="shared" si="0"/>
        <v>10</v>
      </c>
      <c r="N14" s="35" t="e">
        <f t="shared" si="1"/>
        <v>#DIV/0!</v>
      </c>
      <c r="O14" s="36">
        <v>1</v>
      </c>
      <c r="P14" s="36">
        <v>0</v>
      </c>
      <c r="Q14" s="37">
        <v>43</v>
      </c>
    </row>
    <row r="15" spans="1:17" x14ac:dyDescent="0.25">
      <c r="A15" s="3">
        <v>10</v>
      </c>
      <c r="B15" s="38" t="s">
        <v>30</v>
      </c>
      <c r="C15" s="29" t="s">
        <v>71</v>
      </c>
      <c r="D15" s="30"/>
      <c r="E15" s="31"/>
      <c r="F15" s="32">
        <v>4</v>
      </c>
      <c r="G15" s="31"/>
      <c r="H15" s="32"/>
      <c r="I15" s="31"/>
      <c r="J15" s="32"/>
      <c r="K15" s="31"/>
      <c r="L15" s="33"/>
      <c r="M15" s="34">
        <f t="shared" si="0"/>
        <v>4</v>
      </c>
      <c r="N15" s="35" t="e">
        <f t="shared" si="1"/>
        <v>#DIV/0!</v>
      </c>
      <c r="O15" s="36">
        <v>4</v>
      </c>
      <c r="P15" s="36">
        <v>0</v>
      </c>
      <c r="Q15" s="37">
        <v>43</v>
      </c>
    </row>
    <row r="16" spans="1:17" x14ac:dyDescent="0.25">
      <c r="A16" s="18">
        <v>11</v>
      </c>
      <c r="B16" s="38" t="s">
        <v>30</v>
      </c>
      <c r="C16" s="29" t="s">
        <v>37</v>
      </c>
      <c r="D16" s="39"/>
      <c r="E16" s="31"/>
      <c r="F16" s="32"/>
      <c r="G16" s="31"/>
      <c r="H16" s="32"/>
      <c r="I16" s="31"/>
      <c r="J16" s="32"/>
      <c r="K16" s="31">
        <v>1</v>
      </c>
      <c r="L16" s="33"/>
      <c r="M16" s="34">
        <f t="shared" si="0"/>
        <v>1</v>
      </c>
      <c r="N16" s="35" t="e">
        <f t="shared" si="1"/>
        <v>#DIV/0!</v>
      </c>
      <c r="O16" s="36">
        <v>1</v>
      </c>
      <c r="P16" s="36">
        <v>0</v>
      </c>
      <c r="Q16" s="37">
        <v>43</v>
      </c>
    </row>
    <row r="17" spans="1:17" x14ac:dyDescent="0.25">
      <c r="A17" s="3">
        <v>12</v>
      </c>
      <c r="B17" s="38" t="s">
        <v>38</v>
      </c>
      <c r="C17" s="29" t="s">
        <v>39</v>
      </c>
      <c r="D17" s="30">
        <v>1</v>
      </c>
      <c r="E17" s="31">
        <v>1</v>
      </c>
      <c r="F17" s="32">
        <v>5</v>
      </c>
      <c r="G17" s="31"/>
      <c r="H17" s="32">
        <v>5</v>
      </c>
      <c r="I17" s="31">
        <v>2</v>
      </c>
      <c r="J17" s="32">
        <v>4</v>
      </c>
      <c r="K17" s="31">
        <v>2</v>
      </c>
      <c r="L17" s="33">
        <v>1</v>
      </c>
      <c r="M17" s="34">
        <f t="shared" si="0"/>
        <v>21</v>
      </c>
      <c r="N17" s="35" t="e">
        <f t="shared" si="1"/>
        <v>#DIV/0!</v>
      </c>
      <c r="O17" s="36">
        <v>7</v>
      </c>
      <c r="P17" s="36">
        <v>0</v>
      </c>
      <c r="Q17" s="37">
        <v>43</v>
      </c>
    </row>
    <row r="18" spans="1:17" x14ac:dyDescent="0.25">
      <c r="A18" s="18">
        <v>13</v>
      </c>
      <c r="B18" s="38" t="s">
        <v>38</v>
      </c>
      <c r="C18" s="29" t="s">
        <v>40</v>
      </c>
      <c r="D18" s="30">
        <v>2</v>
      </c>
      <c r="E18" s="31"/>
      <c r="F18" s="32"/>
      <c r="G18" s="31"/>
      <c r="H18" s="32">
        <v>5</v>
      </c>
      <c r="I18" s="31">
        <v>6</v>
      </c>
      <c r="J18" s="32">
        <v>1</v>
      </c>
      <c r="K18" s="31">
        <v>2</v>
      </c>
      <c r="L18" s="33">
        <v>3</v>
      </c>
      <c r="M18" s="34">
        <f t="shared" si="0"/>
        <v>19</v>
      </c>
      <c r="N18" s="35" t="e">
        <f t="shared" si="1"/>
        <v>#DIV/0!</v>
      </c>
      <c r="O18" s="36">
        <v>13</v>
      </c>
      <c r="P18" s="36">
        <v>0</v>
      </c>
      <c r="Q18" s="37">
        <v>43</v>
      </c>
    </row>
    <row r="19" spans="1:17" x14ac:dyDescent="0.25">
      <c r="A19" s="3">
        <v>14</v>
      </c>
      <c r="B19" s="38" t="s">
        <v>38</v>
      </c>
      <c r="C19" s="29" t="s">
        <v>89</v>
      </c>
      <c r="D19" s="30"/>
      <c r="E19" s="31"/>
      <c r="F19" s="32"/>
      <c r="G19" s="31"/>
      <c r="H19" s="32"/>
      <c r="I19" s="31"/>
      <c r="J19" s="32"/>
      <c r="K19" s="31"/>
      <c r="L19" s="33"/>
      <c r="M19" s="34"/>
      <c r="N19" s="35"/>
      <c r="O19" s="36"/>
      <c r="P19" s="36"/>
      <c r="Q19" s="37"/>
    </row>
    <row r="20" spans="1:17" x14ac:dyDescent="0.25">
      <c r="A20" s="18">
        <v>15</v>
      </c>
      <c r="B20" s="38" t="s">
        <v>38</v>
      </c>
      <c r="C20" s="29" t="s">
        <v>41</v>
      </c>
      <c r="D20" s="30">
        <v>1</v>
      </c>
      <c r="E20" s="31"/>
      <c r="F20" s="32">
        <v>5</v>
      </c>
      <c r="G20" s="31"/>
      <c r="H20" s="32"/>
      <c r="I20" s="31">
        <v>4</v>
      </c>
      <c r="J20" s="32">
        <v>1</v>
      </c>
      <c r="K20" s="31">
        <v>2</v>
      </c>
      <c r="L20" s="33">
        <v>6</v>
      </c>
      <c r="M20" s="34">
        <f t="shared" ref="M20:M48" si="2">SUM(D20:L20)</f>
        <v>19</v>
      </c>
      <c r="N20" s="35">
        <f t="shared" ref="N20:N41" si="3">SUM(O20-P20)/ABS(P20)</f>
        <v>5</v>
      </c>
      <c r="O20" s="36">
        <v>6</v>
      </c>
      <c r="P20" s="36">
        <v>1</v>
      </c>
      <c r="Q20" s="37">
        <v>43</v>
      </c>
    </row>
    <row r="21" spans="1:17" x14ac:dyDescent="0.25">
      <c r="A21" s="3">
        <v>16</v>
      </c>
      <c r="B21" s="38" t="s">
        <v>42</v>
      </c>
      <c r="C21" s="29" t="s">
        <v>43</v>
      </c>
      <c r="D21" s="30"/>
      <c r="E21" s="31"/>
      <c r="F21" s="32">
        <v>2</v>
      </c>
      <c r="G21" s="31"/>
      <c r="H21" s="32"/>
      <c r="I21" s="31">
        <v>5</v>
      </c>
      <c r="J21" s="32">
        <v>2</v>
      </c>
      <c r="K21" s="31"/>
      <c r="L21" s="33"/>
      <c r="M21" s="34">
        <f t="shared" si="2"/>
        <v>9</v>
      </c>
      <c r="N21" s="35">
        <f t="shared" si="3"/>
        <v>4</v>
      </c>
      <c r="O21" s="36">
        <v>5</v>
      </c>
      <c r="P21" s="36">
        <v>1</v>
      </c>
      <c r="Q21" s="37">
        <v>43</v>
      </c>
    </row>
    <row r="22" spans="1:17" x14ac:dyDescent="0.25">
      <c r="A22" s="18">
        <v>17</v>
      </c>
      <c r="B22" s="38" t="s">
        <v>42</v>
      </c>
      <c r="C22" s="29" t="s">
        <v>44</v>
      </c>
      <c r="D22" s="30"/>
      <c r="E22" s="31"/>
      <c r="F22" s="32"/>
      <c r="G22" s="31"/>
      <c r="H22" s="32"/>
      <c r="I22" s="31">
        <v>3</v>
      </c>
      <c r="J22" s="32">
        <v>2</v>
      </c>
      <c r="K22" s="31"/>
      <c r="L22" s="33"/>
      <c r="M22" s="34">
        <f t="shared" si="2"/>
        <v>5</v>
      </c>
      <c r="N22" s="35">
        <f t="shared" si="3"/>
        <v>0.5</v>
      </c>
      <c r="O22" s="36">
        <v>3</v>
      </c>
      <c r="P22" s="36">
        <v>2</v>
      </c>
      <c r="Q22" s="37">
        <v>43</v>
      </c>
    </row>
    <row r="23" spans="1:17" x14ac:dyDescent="0.25">
      <c r="A23" s="3">
        <v>18</v>
      </c>
      <c r="B23" s="38" t="s">
        <v>42</v>
      </c>
      <c r="C23" s="29" t="s">
        <v>45</v>
      </c>
      <c r="D23" s="30"/>
      <c r="E23" s="31"/>
      <c r="F23" s="32"/>
      <c r="G23" s="31"/>
      <c r="H23" s="32"/>
      <c r="I23" s="31">
        <v>3</v>
      </c>
      <c r="J23" s="32"/>
      <c r="K23" s="31"/>
      <c r="L23" s="33"/>
      <c r="M23" s="34">
        <f t="shared" si="2"/>
        <v>3</v>
      </c>
      <c r="N23" s="35">
        <f t="shared" si="3"/>
        <v>0.5</v>
      </c>
      <c r="O23" s="36">
        <v>3</v>
      </c>
      <c r="P23" s="36">
        <v>2</v>
      </c>
      <c r="Q23" s="37">
        <v>43</v>
      </c>
    </row>
    <row r="24" spans="1:17" x14ac:dyDescent="0.25">
      <c r="A24" s="18">
        <v>19</v>
      </c>
      <c r="B24" s="38" t="s">
        <v>42</v>
      </c>
      <c r="C24" s="29" t="s">
        <v>35</v>
      </c>
      <c r="D24" s="30">
        <v>1</v>
      </c>
      <c r="E24" s="31">
        <v>1</v>
      </c>
      <c r="F24" s="32">
        <v>7</v>
      </c>
      <c r="G24" s="31"/>
      <c r="H24" s="32">
        <v>2</v>
      </c>
      <c r="I24" s="31">
        <v>2</v>
      </c>
      <c r="J24" s="32"/>
      <c r="K24" s="31"/>
      <c r="L24" s="33"/>
      <c r="M24" s="34">
        <f t="shared" si="2"/>
        <v>13</v>
      </c>
      <c r="N24" s="35" t="e">
        <f t="shared" si="3"/>
        <v>#DIV/0!</v>
      </c>
      <c r="O24" s="36">
        <v>4</v>
      </c>
      <c r="P24" s="36">
        <v>0</v>
      </c>
      <c r="Q24" s="37">
        <v>43</v>
      </c>
    </row>
    <row r="25" spans="1:17" x14ac:dyDescent="0.25">
      <c r="A25" s="3">
        <v>20</v>
      </c>
      <c r="B25" s="38" t="s">
        <v>42</v>
      </c>
      <c r="C25" s="29" t="s">
        <v>46</v>
      </c>
      <c r="D25" s="30">
        <v>1</v>
      </c>
      <c r="E25" s="31"/>
      <c r="F25" s="32">
        <v>3</v>
      </c>
      <c r="G25" s="31"/>
      <c r="H25" s="32"/>
      <c r="I25" s="31"/>
      <c r="J25" s="32"/>
      <c r="K25" s="31"/>
      <c r="L25" s="33"/>
      <c r="M25" s="34">
        <f t="shared" si="2"/>
        <v>4</v>
      </c>
      <c r="N25" s="35" t="e">
        <f t="shared" si="3"/>
        <v>#DIV/0!</v>
      </c>
      <c r="O25" s="36">
        <v>2</v>
      </c>
      <c r="P25" s="36">
        <v>0</v>
      </c>
      <c r="Q25" s="37">
        <v>43</v>
      </c>
    </row>
    <row r="26" spans="1:17" x14ac:dyDescent="0.25">
      <c r="A26" s="18">
        <v>21</v>
      </c>
      <c r="B26" s="38" t="s">
        <v>42</v>
      </c>
      <c r="C26" s="29" t="s">
        <v>90</v>
      </c>
      <c r="D26" s="30"/>
      <c r="E26" s="31"/>
      <c r="F26" s="32"/>
      <c r="G26" s="31"/>
      <c r="H26" s="32"/>
      <c r="I26" s="31"/>
      <c r="J26" s="32"/>
      <c r="K26" s="31"/>
      <c r="L26" s="33"/>
      <c r="M26" s="34">
        <f t="shared" si="2"/>
        <v>0</v>
      </c>
      <c r="N26" s="35" t="e">
        <f t="shared" si="3"/>
        <v>#DIV/0!</v>
      </c>
      <c r="O26" s="36">
        <v>0</v>
      </c>
      <c r="P26" s="36">
        <v>0</v>
      </c>
      <c r="Q26" s="37">
        <v>43</v>
      </c>
    </row>
    <row r="27" spans="1:17" x14ac:dyDescent="0.25">
      <c r="A27" s="3">
        <v>22</v>
      </c>
      <c r="B27" s="38" t="s">
        <v>48</v>
      </c>
      <c r="C27" s="29" t="s">
        <v>49</v>
      </c>
      <c r="D27" s="30">
        <v>1</v>
      </c>
      <c r="E27" s="31"/>
      <c r="F27" s="32"/>
      <c r="G27" s="31"/>
      <c r="H27" s="32">
        <v>2</v>
      </c>
      <c r="I27" s="31"/>
      <c r="J27" s="32"/>
      <c r="K27" s="31"/>
      <c r="L27" s="33">
        <v>2</v>
      </c>
      <c r="M27" s="34">
        <f t="shared" si="2"/>
        <v>5</v>
      </c>
      <c r="N27" s="35" t="e">
        <f t="shared" si="3"/>
        <v>#DIV/0!</v>
      </c>
      <c r="O27" s="36">
        <v>2</v>
      </c>
      <c r="P27" s="36">
        <v>0</v>
      </c>
      <c r="Q27" s="37">
        <v>43</v>
      </c>
    </row>
    <row r="28" spans="1:17" x14ac:dyDescent="0.25">
      <c r="A28" s="18">
        <v>23</v>
      </c>
      <c r="B28" s="38" t="s">
        <v>50</v>
      </c>
      <c r="C28" s="29" t="s">
        <v>51</v>
      </c>
      <c r="D28" s="30"/>
      <c r="E28" s="31"/>
      <c r="F28" s="32"/>
      <c r="G28" s="31"/>
      <c r="H28" s="32"/>
      <c r="I28" s="31"/>
      <c r="J28" s="32"/>
      <c r="K28" s="31"/>
      <c r="L28" s="33"/>
      <c r="M28" s="34">
        <f t="shared" si="2"/>
        <v>0</v>
      </c>
      <c r="N28" s="35">
        <f t="shared" si="3"/>
        <v>-1</v>
      </c>
      <c r="O28" s="36">
        <v>0</v>
      </c>
      <c r="P28" s="36">
        <v>1</v>
      </c>
      <c r="Q28" s="37">
        <v>43</v>
      </c>
    </row>
    <row r="29" spans="1:17" x14ac:dyDescent="0.25">
      <c r="A29" s="3">
        <v>24</v>
      </c>
      <c r="B29" s="38" t="s">
        <v>50</v>
      </c>
      <c r="C29" s="29" t="s">
        <v>52</v>
      </c>
      <c r="D29" s="30"/>
      <c r="E29" s="31"/>
      <c r="F29" s="32"/>
      <c r="G29" s="31"/>
      <c r="H29" s="32"/>
      <c r="I29" s="31"/>
      <c r="J29" s="32"/>
      <c r="K29" s="31"/>
      <c r="L29" s="33"/>
      <c r="M29" s="34">
        <f t="shared" si="2"/>
        <v>0</v>
      </c>
      <c r="N29" s="35" t="e">
        <f t="shared" si="3"/>
        <v>#DIV/0!</v>
      </c>
      <c r="O29" s="36">
        <v>0</v>
      </c>
      <c r="P29" s="36">
        <v>0</v>
      </c>
      <c r="Q29" s="37">
        <v>43</v>
      </c>
    </row>
    <row r="30" spans="1:17" x14ac:dyDescent="0.25">
      <c r="A30" s="18">
        <v>25</v>
      </c>
      <c r="B30" s="38" t="s">
        <v>50</v>
      </c>
      <c r="C30" s="29" t="s">
        <v>53</v>
      </c>
      <c r="D30" s="30"/>
      <c r="E30" s="31"/>
      <c r="F30" s="32"/>
      <c r="G30" s="31"/>
      <c r="H30" s="32">
        <v>2</v>
      </c>
      <c r="I30" s="31"/>
      <c r="J30" s="32"/>
      <c r="K30" s="31"/>
      <c r="L30" s="33"/>
      <c r="M30" s="34">
        <f t="shared" si="2"/>
        <v>2</v>
      </c>
      <c r="N30" s="35" t="e">
        <f t="shared" si="3"/>
        <v>#DIV/0!</v>
      </c>
      <c r="O30" s="36">
        <v>0</v>
      </c>
      <c r="P30" s="36">
        <v>0</v>
      </c>
      <c r="Q30" s="37">
        <v>43</v>
      </c>
    </row>
    <row r="31" spans="1:17" x14ac:dyDescent="0.25">
      <c r="A31" s="3">
        <v>26</v>
      </c>
      <c r="B31" s="38" t="s">
        <v>50</v>
      </c>
      <c r="C31" s="29" t="s">
        <v>54</v>
      </c>
      <c r="D31" s="30"/>
      <c r="E31" s="31"/>
      <c r="F31" s="32">
        <v>1</v>
      </c>
      <c r="G31" s="31"/>
      <c r="H31" s="32"/>
      <c r="I31" s="31"/>
      <c r="J31" s="32"/>
      <c r="K31" s="31">
        <v>2</v>
      </c>
      <c r="L31" s="33"/>
      <c r="M31" s="34">
        <f t="shared" si="2"/>
        <v>3</v>
      </c>
      <c r="N31" s="35">
        <f t="shared" si="3"/>
        <v>-0.25</v>
      </c>
      <c r="O31" s="36">
        <v>3</v>
      </c>
      <c r="P31" s="36">
        <v>4</v>
      </c>
      <c r="Q31" s="37">
        <v>43</v>
      </c>
    </row>
    <row r="32" spans="1:17" x14ac:dyDescent="0.25">
      <c r="A32" s="18">
        <v>27</v>
      </c>
      <c r="B32" s="38" t="s">
        <v>50</v>
      </c>
      <c r="C32" s="29" t="s">
        <v>55</v>
      </c>
      <c r="D32" s="30">
        <v>1</v>
      </c>
      <c r="E32" s="31"/>
      <c r="F32" s="32"/>
      <c r="G32" s="31"/>
      <c r="H32" s="32">
        <v>3</v>
      </c>
      <c r="I32" s="31">
        <v>1</v>
      </c>
      <c r="J32" s="32"/>
      <c r="K32" s="31"/>
      <c r="L32" s="33"/>
      <c r="M32" s="34">
        <f t="shared" si="2"/>
        <v>5</v>
      </c>
      <c r="N32" s="35">
        <f t="shared" si="3"/>
        <v>-0.33333333333333331</v>
      </c>
      <c r="O32" s="36">
        <v>2</v>
      </c>
      <c r="P32" s="36">
        <v>3</v>
      </c>
      <c r="Q32" s="37">
        <v>43</v>
      </c>
    </row>
    <row r="33" spans="1:17" x14ac:dyDescent="0.25">
      <c r="A33" s="3">
        <v>28</v>
      </c>
      <c r="B33" s="38" t="s">
        <v>50</v>
      </c>
      <c r="C33" s="29" t="s">
        <v>56</v>
      </c>
      <c r="D33" s="30"/>
      <c r="E33" s="31"/>
      <c r="F33" s="32">
        <v>5</v>
      </c>
      <c r="G33" s="31"/>
      <c r="H33" s="32"/>
      <c r="I33" s="31"/>
      <c r="J33" s="32"/>
      <c r="K33" s="31"/>
      <c r="L33" s="33"/>
      <c r="M33" s="34">
        <f t="shared" si="2"/>
        <v>5</v>
      </c>
      <c r="N33" s="35" t="e">
        <f t="shared" si="3"/>
        <v>#DIV/0!</v>
      </c>
      <c r="O33" s="36">
        <v>0</v>
      </c>
      <c r="P33" s="36">
        <v>0</v>
      </c>
      <c r="Q33" s="37">
        <v>43</v>
      </c>
    </row>
    <row r="34" spans="1:17" x14ac:dyDescent="0.25">
      <c r="A34" s="18">
        <v>29</v>
      </c>
      <c r="B34" s="38" t="s">
        <v>50</v>
      </c>
      <c r="C34" s="29" t="s">
        <v>57</v>
      </c>
      <c r="D34" s="30">
        <v>3</v>
      </c>
      <c r="E34" s="31"/>
      <c r="F34" s="32">
        <v>10</v>
      </c>
      <c r="G34" s="31"/>
      <c r="H34" s="32">
        <v>4</v>
      </c>
      <c r="I34" s="31"/>
      <c r="J34" s="32"/>
      <c r="K34" s="31">
        <v>5</v>
      </c>
      <c r="L34" s="33"/>
      <c r="M34" s="34">
        <f t="shared" si="2"/>
        <v>22</v>
      </c>
      <c r="N34" s="35" t="e">
        <f t="shared" si="3"/>
        <v>#DIV/0!</v>
      </c>
      <c r="O34" s="36">
        <v>1</v>
      </c>
      <c r="P34" s="36">
        <v>0</v>
      </c>
      <c r="Q34" s="37">
        <v>43</v>
      </c>
    </row>
    <row r="35" spans="1:17" x14ac:dyDescent="0.25">
      <c r="A35" s="3">
        <v>30</v>
      </c>
      <c r="B35" s="38" t="s">
        <v>50</v>
      </c>
      <c r="C35" s="29" t="s">
        <v>58</v>
      </c>
      <c r="D35" s="30">
        <v>1</v>
      </c>
      <c r="E35" s="31"/>
      <c r="F35" s="32"/>
      <c r="G35" s="31"/>
      <c r="H35" s="32"/>
      <c r="I35" s="31">
        <v>2</v>
      </c>
      <c r="J35" s="32"/>
      <c r="K35" s="31">
        <v>2</v>
      </c>
      <c r="L35" s="33"/>
      <c r="M35" s="34">
        <f t="shared" si="2"/>
        <v>5</v>
      </c>
      <c r="N35" s="35">
        <f t="shared" si="3"/>
        <v>-0.5</v>
      </c>
      <c r="O35" s="36">
        <v>3</v>
      </c>
      <c r="P35" s="36">
        <v>6</v>
      </c>
      <c r="Q35" s="37">
        <v>43</v>
      </c>
    </row>
    <row r="36" spans="1:17" x14ac:dyDescent="0.25">
      <c r="A36" s="18">
        <v>31</v>
      </c>
      <c r="B36" s="38" t="s">
        <v>50</v>
      </c>
      <c r="C36" s="29" t="s">
        <v>59</v>
      </c>
      <c r="D36" s="30">
        <v>1</v>
      </c>
      <c r="E36" s="31"/>
      <c r="F36" s="32">
        <v>5</v>
      </c>
      <c r="G36" s="31"/>
      <c r="H36" s="32">
        <v>2</v>
      </c>
      <c r="I36" s="31">
        <v>1</v>
      </c>
      <c r="J36" s="32"/>
      <c r="K36" s="31">
        <v>1</v>
      </c>
      <c r="L36" s="33">
        <v>3</v>
      </c>
      <c r="M36" s="34">
        <f t="shared" si="2"/>
        <v>13</v>
      </c>
      <c r="N36" s="35">
        <f t="shared" si="3"/>
        <v>-0.5</v>
      </c>
      <c r="O36" s="36">
        <v>2</v>
      </c>
      <c r="P36" s="36">
        <v>4</v>
      </c>
      <c r="Q36" s="37">
        <v>43</v>
      </c>
    </row>
    <row r="37" spans="1:17" x14ac:dyDescent="0.25">
      <c r="A37" s="3">
        <v>32</v>
      </c>
      <c r="B37" s="38" t="s">
        <v>50</v>
      </c>
      <c r="C37" s="29" t="s">
        <v>60</v>
      </c>
      <c r="D37" s="30">
        <v>1</v>
      </c>
      <c r="E37" s="31"/>
      <c r="F37" s="32"/>
      <c r="G37" s="31"/>
      <c r="H37" s="32"/>
      <c r="I37" s="31">
        <v>2</v>
      </c>
      <c r="J37" s="32"/>
      <c r="K37" s="31"/>
      <c r="L37" s="33"/>
      <c r="M37" s="34">
        <f t="shared" si="2"/>
        <v>3</v>
      </c>
      <c r="N37" s="35">
        <f t="shared" si="3"/>
        <v>-0.5714285714285714</v>
      </c>
      <c r="O37" s="36">
        <v>3</v>
      </c>
      <c r="P37" s="36">
        <v>7</v>
      </c>
      <c r="Q37" s="37">
        <v>43</v>
      </c>
    </row>
    <row r="38" spans="1:17" x14ac:dyDescent="0.25">
      <c r="A38" s="18">
        <v>33</v>
      </c>
      <c r="B38" s="38" t="s">
        <v>50</v>
      </c>
      <c r="C38" s="29" t="s">
        <v>61</v>
      </c>
      <c r="D38" s="30">
        <v>2</v>
      </c>
      <c r="E38" s="31"/>
      <c r="F38" s="32"/>
      <c r="G38" s="31"/>
      <c r="H38" s="32"/>
      <c r="I38" s="31">
        <v>1</v>
      </c>
      <c r="J38" s="32"/>
      <c r="K38" s="31"/>
      <c r="L38" s="33"/>
      <c r="M38" s="34">
        <f t="shared" si="2"/>
        <v>3</v>
      </c>
      <c r="N38" s="35">
        <f t="shared" si="3"/>
        <v>0</v>
      </c>
      <c r="O38" s="36">
        <v>2</v>
      </c>
      <c r="P38" s="36">
        <v>2</v>
      </c>
      <c r="Q38" s="37">
        <v>43</v>
      </c>
    </row>
    <row r="39" spans="1:17" x14ac:dyDescent="0.25">
      <c r="A39" s="3">
        <v>34</v>
      </c>
      <c r="B39" s="38" t="s">
        <v>62</v>
      </c>
      <c r="C39" s="29" t="s">
        <v>63</v>
      </c>
      <c r="D39" s="30">
        <v>2</v>
      </c>
      <c r="E39" s="31"/>
      <c r="F39" s="32"/>
      <c r="G39" s="31"/>
      <c r="H39" s="32"/>
      <c r="I39" s="31">
        <v>2</v>
      </c>
      <c r="J39" s="32"/>
      <c r="K39" s="31"/>
      <c r="L39" s="33"/>
      <c r="M39" s="34">
        <f t="shared" si="2"/>
        <v>4</v>
      </c>
      <c r="N39" s="35" t="e">
        <f t="shared" si="3"/>
        <v>#DIV/0!</v>
      </c>
      <c r="O39" s="36">
        <v>4</v>
      </c>
      <c r="P39" s="36">
        <v>0</v>
      </c>
      <c r="Q39" s="37">
        <v>43</v>
      </c>
    </row>
    <row r="40" spans="1:17" x14ac:dyDescent="0.25">
      <c r="A40" s="18">
        <v>35</v>
      </c>
      <c r="B40" s="38" t="s">
        <v>62</v>
      </c>
      <c r="C40" s="29" t="s">
        <v>64</v>
      </c>
      <c r="D40" s="30">
        <v>1</v>
      </c>
      <c r="E40" s="31"/>
      <c r="F40" s="32"/>
      <c r="G40" s="31"/>
      <c r="H40" s="32">
        <v>3</v>
      </c>
      <c r="I40" s="31">
        <v>4</v>
      </c>
      <c r="J40" s="32"/>
      <c r="K40" s="31"/>
      <c r="L40" s="33"/>
      <c r="M40" s="34">
        <f t="shared" si="2"/>
        <v>8</v>
      </c>
      <c r="N40" s="35">
        <f t="shared" si="3"/>
        <v>1.5</v>
      </c>
      <c r="O40" s="36">
        <v>5</v>
      </c>
      <c r="P40" s="36">
        <v>2</v>
      </c>
      <c r="Q40" s="37">
        <v>43</v>
      </c>
    </row>
    <row r="41" spans="1:17" x14ac:dyDescent="0.25">
      <c r="A41" s="3">
        <v>36</v>
      </c>
      <c r="B41" s="38" t="s">
        <v>62</v>
      </c>
      <c r="C41" s="29" t="s">
        <v>65</v>
      </c>
      <c r="D41" s="30"/>
      <c r="E41" s="31"/>
      <c r="F41" s="32"/>
      <c r="G41" s="31"/>
      <c r="H41" s="32"/>
      <c r="I41" s="31">
        <v>2</v>
      </c>
      <c r="J41" s="32"/>
      <c r="K41" s="31"/>
      <c r="L41" s="33"/>
      <c r="M41" s="34">
        <f t="shared" si="2"/>
        <v>2</v>
      </c>
      <c r="N41" s="35">
        <f t="shared" si="3"/>
        <v>-0.6</v>
      </c>
      <c r="O41" s="36">
        <v>2</v>
      </c>
      <c r="P41" s="36">
        <v>5</v>
      </c>
      <c r="Q41" s="37">
        <v>43</v>
      </c>
    </row>
    <row r="42" spans="1:17" x14ac:dyDescent="0.25">
      <c r="A42" s="18">
        <v>37</v>
      </c>
      <c r="B42" s="38" t="s">
        <v>62</v>
      </c>
      <c r="C42" s="29" t="s">
        <v>91</v>
      </c>
      <c r="D42" s="30">
        <v>1</v>
      </c>
      <c r="E42" s="31"/>
      <c r="F42" s="32">
        <v>5</v>
      </c>
      <c r="G42" s="31">
        <v>1</v>
      </c>
      <c r="H42" s="32">
        <v>3</v>
      </c>
      <c r="I42" s="31">
        <v>6</v>
      </c>
      <c r="J42" s="32"/>
      <c r="K42" s="31">
        <v>3</v>
      </c>
      <c r="L42" s="33"/>
      <c r="M42" s="34">
        <f t="shared" si="2"/>
        <v>19</v>
      </c>
      <c r="N42" s="35"/>
      <c r="O42" s="36">
        <v>5</v>
      </c>
      <c r="P42" s="36"/>
      <c r="Q42" s="37"/>
    </row>
    <row r="43" spans="1:17" x14ac:dyDescent="0.25">
      <c r="A43" s="3">
        <v>38</v>
      </c>
      <c r="B43" s="38" t="s">
        <v>62</v>
      </c>
      <c r="C43" s="29" t="s">
        <v>66</v>
      </c>
      <c r="D43" s="30">
        <v>1</v>
      </c>
      <c r="E43" s="31"/>
      <c r="F43" s="32">
        <v>4</v>
      </c>
      <c r="G43" s="31"/>
      <c r="H43" s="32">
        <v>2</v>
      </c>
      <c r="I43" s="31"/>
      <c r="J43" s="32"/>
      <c r="K43" s="31">
        <v>1</v>
      </c>
      <c r="L43" s="33"/>
      <c r="M43" s="34">
        <f t="shared" si="2"/>
        <v>8</v>
      </c>
      <c r="N43" s="35">
        <f t="shared" ref="N43:N49" si="4">SUM(O43-P43)/ABS(P43)</f>
        <v>-0.14285714285714285</v>
      </c>
      <c r="O43" s="36">
        <v>6</v>
      </c>
      <c r="P43" s="36">
        <v>7</v>
      </c>
      <c r="Q43" s="37">
        <v>43</v>
      </c>
    </row>
    <row r="44" spans="1:17" x14ac:dyDescent="0.25">
      <c r="A44" s="18">
        <v>39</v>
      </c>
      <c r="B44" s="38" t="s">
        <v>62</v>
      </c>
      <c r="C44" s="29" t="s">
        <v>67</v>
      </c>
      <c r="D44" s="40"/>
      <c r="E44" s="41">
        <v>1</v>
      </c>
      <c r="F44" s="42"/>
      <c r="G44" s="41"/>
      <c r="H44" s="42"/>
      <c r="I44" s="41">
        <v>1</v>
      </c>
      <c r="J44" s="42"/>
      <c r="K44" s="41"/>
      <c r="L44" s="43"/>
      <c r="M44" s="34">
        <f t="shared" si="2"/>
        <v>2</v>
      </c>
      <c r="N44" s="35">
        <f t="shared" si="4"/>
        <v>0</v>
      </c>
      <c r="O44" s="36">
        <v>1</v>
      </c>
      <c r="P44" s="36">
        <v>1</v>
      </c>
      <c r="Q44" s="37">
        <v>43</v>
      </c>
    </row>
    <row r="45" spans="1:17" x14ac:dyDescent="0.25">
      <c r="A45" s="3">
        <v>40</v>
      </c>
      <c r="B45" s="38" t="s">
        <v>62</v>
      </c>
      <c r="C45" s="29" t="s">
        <v>68</v>
      </c>
      <c r="D45" s="40">
        <v>2</v>
      </c>
      <c r="E45" s="41"/>
      <c r="F45" s="42">
        <v>5</v>
      </c>
      <c r="G45" s="41">
        <v>1</v>
      </c>
      <c r="H45" s="42">
        <v>2</v>
      </c>
      <c r="I45" s="41">
        <v>1</v>
      </c>
      <c r="J45" s="42"/>
      <c r="K45" s="41"/>
      <c r="L45" s="43">
        <v>1</v>
      </c>
      <c r="M45" s="34">
        <f t="shared" si="2"/>
        <v>12</v>
      </c>
      <c r="N45" s="35">
        <f t="shared" si="4"/>
        <v>-0.5</v>
      </c>
      <c r="O45" s="36">
        <v>4</v>
      </c>
      <c r="P45" s="36">
        <v>8</v>
      </c>
      <c r="Q45" s="37">
        <v>43</v>
      </c>
    </row>
    <row r="46" spans="1:17" x14ac:dyDescent="0.25">
      <c r="A46" s="18">
        <v>41</v>
      </c>
      <c r="B46" s="38" t="s">
        <v>62</v>
      </c>
      <c r="C46" s="29" t="s">
        <v>69</v>
      </c>
      <c r="D46" s="40"/>
      <c r="E46" s="41"/>
      <c r="F46" s="42"/>
      <c r="G46" s="41"/>
      <c r="H46" s="42"/>
      <c r="I46" s="41"/>
      <c r="J46" s="42"/>
      <c r="K46" s="41"/>
      <c r="L46" s="43"/>
      <c r="M46" s="34">
        <f t="shared" si="2"/>
        <v>0</v>
      </c>
      <c r="N46" s="35" t="e">
        <f t="shared" si="4"/>
        <v>#DIV/0!</v>
      </c>
      <c r="O46" s="36">
        <v>0</v>
      </c>
      <c r="P46" s="36">
        <v>0</v>
      </c>
      <c r="Q46" s="37">
        <v>43</v>
      </c>
    </row>
    <row r="47" spans="1:17" x14ac:dyDescent="0.25">
      <c r="A47" s="3">
        <v>42</v>
      </c>
      <c r="B47" s="38" t="s">
        <v>62</v>
      </c>
      <c r="C47" s="29" t="s">
        <v>70</v>
      </c>
      <c r="D47" s="40">
        <v>1</v>
      </c>
      <c r="E47" s="41"/>
      <c r="F47" s="42"/>
      <c r="G47" s="41"/>
      <c r="H47" s="42">
        <v>2</v>
      </c>
      <c r="I47" s="41"/>
      <c r="J47" s="42"/>
      <c r="K47" s="41">
        <v>2</v>
      </c>
      <c r="L47" s="43"/>
      <c r="M47" s="34">
        <f t="shared" si="2"/>
        <v>5</v>
      </c>
      <c r="N47" s="35">
        <f t="shared" si="4"/>
        <v>-0.75</v>
      </c>
      <c r="O47" s="36">
        <v>1</v>
      </c>
      <c r="P47" s="36">
        <v>4</v>
      </c>
      <c r="Q47" s="37">
        <v>43</v>
      </c>
    </row>
    <row r="48" spans="1:17" x14ac:dyDescent="0.25">
      <c r="A48" s="18">
        <v>43</v>
      </c>
      <c r="B48" s="38" t="s">
        <v>62</v>
      </c>
      <c r="C48" s="29" t="s">
        <v>72</v>
      </c>
      <c r="D48" s="40">
        <v>1</v>
      </c>
      <c r="E48" s="41"/>
      <c r="F48" s="42">
        <v>5</v>
      </c>
      <c r="G48" s="41"/>
      <c r="H48" s="42">
        <v>3</v>
      </c>
      <c r="I48" s="41">
        <v>2</v>
      </c>
      <c r="J48" s="42"/>
      <c r="K48" s="41"/>
      <c r="L48" s="43">
        <v>3</v>
      </c>
      <c r="M48" s="34">
        <f t="shared" si="2"/>
        <v>14</v>
      </c>
      <c r="N48" s="35">
        <f t="shared" si="4"/>
        <v>0.25</v>
      </c>
      <c r="O48" s="36">
        <v>5</v>
      </c>
      <c r="P48" s="36">
        <v>4</v>
      </c>
      <c r="Q48" s="37">
        <v>43</v>
      </c>
    </row>
    <row r="49" spans="1:17" ht="15.75" thickBot="1" x14ac:dyDescent="0.3">
      <c r="A49" s="3"/>
      <c r="B49" s="38"/>
      <c r="C49" s="29" t="s">
        <v>73</v>
      </c>
      <c r="D49" s="44">
        <f t="shared" ref="D49:L49" si="5">SUM(D6:D48)</f>
        <v>28</v>
      </c>
      <c r="E49" s="45">
        <f t="shared" si="5"/>
        <v>4</v>
      </c>
      <c r="F49" s="11">
        <f t="shared" si="5"/>
        <v>91</v>
      </c>
      <c r="G49" s="12">
        <f t="shared" si="5"/>
        <v>3</v>
      </c>
      <c r="H49" s="11">
        <f t="shared" si="5"/>
        <v>51</v>
      </c>
      <c r="I49" s="12">
        <f t="shared" si="5"/>
        <v>55</v>
      </c>
      <c r="J49" s="11">
        <f t="shared" si="5"/>
        <v>14</v>
      </c>
      <c r="K49" s="12">
        <f t="shared" si="5"/>
        <v>27</v>
      </c>
      <c r="L49" s="46">
        <f t="shared" si="5"/>
        <v>22</v>
      </c>
      <c r="M49" s="47">
        <f t="shared" ref="M49" si="6">SUM(D49:L49)</f>
        <v>295</v>
      </c>
      <c r="N49" s="48">
        <f t="shared" si="4"/>
        <v>0.34482758620689657</v>
      </c>
      <c r="O49" s="49">
        <f>SUM(O6:O48)</f>
        <v>117</v>
      </c>
      <c r="P49" s="49">
        <f>SUM(P6:P48)</f>
        <v>87</v>
      </c>
      <c r="Q49" s="50">
        <f>SUM(Q6:Q48)</f>
        <v>1763</v>
      </c>
    </row>
    <row r="50" spans="1:17" ht="15.75" thickTop="1" x14ac:dyDescent="0.25">
      <c r="A50" s="3"/>
      <c r="B50" s="38"/>
      <c r="C50" s="51" t="s">
        <v>74</v>
      </c>
      <c r="D50" s="52">
        <f>SUM((D51-D52)/ABS(D52))</f>
        <v>0.44444444444444442</v>
      </c>
      <c r="E50" s="53">
        <f>SUM((E51-E52)/ABS(E52))</f>
        <v>-0.83333333333333337</v>
      </c>
      <c r="F50" s="53">
        <f t="shared" ref="F50:M50" si="7">SUM((F51-F52)/ABS(F52))</f>
        <v>0.46153846153846156</v>
      </c>
      <c r="G50" s="53">
        <f t="shared" si="7"/>
        <v>-0.5</v>
      </c>
      <c r="H50" s="53">
        <f t="shared" si="7"/>
        <v>0.8</v>
      </c>
      <c r="I50" s="53">
        <f t="shared" si="7"/>
        <v>0.42105263157894735</v>
      </c>
      <c r="J50" s="53">
        <f t="shared" si="7"/>
        <v>0.4</v>
      </c>
      <c r="K50" s="53">
        <f t="shared" si="7"/>
        <v>0</v>
      </c>
      <c r="L50" s="53">
        <f t="shared" si="7"/>
        <v>1</v>
      </c>
      <c r="M50" s="54">
        <f t="shared" si="7"/>
        <v>0.34482758620689657</v>
      </c>
      <c r="N50" s="55"/>
      <c r="O50" s="56"/>
      <c r="P50" s="57"/>
      <c r="Q50" s="58"/>
    </row>
    <row r="51" spans="1:17" x14ac:dyDescent="0.25">
      <c r="A51" s="3"/>
      <c r="B51" s="38"/>
      <c r="C51" s="51" t="s">
        <v>81</v>
      </c>
      <c r="D51" s="59">
        <v>13</v>
      </c>
      <c r="E51" s="60">
        <v>1</v>
      </c>
      <c r="F51" s="60">
        <v>19</v>
      </c>
      <c r="G51" s="60">
        <v>1</v>
      </c>
      <c r="H51" s="60">
        <v>9</v>
      </c>
      <c r="I51" s="60">
        <v>54</v>
      </c>
      <c r="J51" s="60">
        <v>7</v>
      </c>
      <c r="K51" s="60">
        <v>5</v>
      </c>
      <c r="L51" s="60">
        <v>8</v>
      </c>
      <c r="M51" s="61">
        <f>SUM(D51:L51)</f>
        <v>117</v>
      </c>
      <c r="N51" s="62"/>
      <c r="O51" s="63"/>
      <c r="P51" s="64"/>
      <c r="Q51" s="20"/>
    </row>
    <row r="52" spans="1:17" ht="15.75" thickBot="1" x14ac:dyDescent="0.3">
      <c r="A52" s="3"/>
      <c r="B52" s="38"/>
      <c r="C52" s="51" t="s">
        <v>75</v>
      </c>
      <c r="D52" s="65">
        <v>9</v>
      </c>
      <c r="E52" s="16">
        <v>6</v>
      </c>
      <c r="F52" s="16">
        <v>13</v>
      </c>
      <c r="G52" s="16">
        <v>2</v>
      </c>
      <c r="H52" s="16">
        <v>5</v>
      </c>
      <c r="I52" s="16">
        <v>38</v>
      </c>
      <c r="J52" s="16">
        <v>5</v>
      </c>
      <c r="K52" s="16">
        <v>5</v>
      </c>
      <c r="L52" s="16">
        <v>4</v>
      </c>
      <c r="M52" s="66">
        <f>SUM(D52:L52)</f>
        <v>87</v>
      </c>
      <c r="N52" s="67"/>
      <c r="O52" s="68"/>
      <c r="P52" s="9"/>
      <c r="Q52" s="69"/>
    </row>
    <row r="53" spans="1:17" s="83" customFormat="1" ht="16.5" thickTop="1" thickBot="1" x14ac:dyDescent="0.3">
      <c r="A53" s="70"/>
      <c r="B53" s="71"/>
      <c r="C53" s="72" t="s">
        <v>76</v>
      </c>
      <c r="D53" s="73">
        <v>215</v>
      </c>
      <c r="E53" s="74">
        <v>43</v>
      </c>
      <c r="F53" s="75">
        <v>215</v>
      </c>
      <c r="G53" s="76">
        <v>86</v>
      </c>
      <c r="H53" s="75">
        <v>215</v>
      </c>
      <c r="I53" s="76">
        <v>602</v>
      </c>
      <c r="J53" s="75">
        <v>86</v>
      </c>
      <c r="K53" s="76">
        <v>129</v>
      </c>
      <c r="L53" s="77">
        <v>258</v>
      </c>
      <c r="M53" s="78">
        <f t="shared" ref="M53:M61" si="8">SUM(D53:L53)</f>
        <v>1849</v>
      </c>
      <c r="N53" s="79"/>
      <c r="O53" s="80"/>
      <c r="P53" s="81"/>
      <c r="Q53" s="82"/>
    </row>
    <row r="54" spans="1:17" ht="15.75" thickTop="1" x14ac:dyDescent="0.25">
      <c r="A54" s="3"/>
      <c r="B54" s="38"/>
      <c r="C54" s="29" t="s">
        <v>93</v>
      </c>
      <c r="D54" s="84">
        <v>26</v>
      </c>
      <c r="E54" s="85">
        <v>4</v>
      </c>
      <c r="F54" s="86">
        <v>89</v>
      </c>
      <c r="G54" s="87">
        <v>4</v>
      </c>
      <c r="H54" s="86">
        <v>51</v>
      </c>
      <c r="I54" s="87">
        <v>51</v>
      </c>
      <c r="J54" s="86">
        <v>12</v>
      </c>
      <c r="K54" s="87">
        <v>26</v>
      </c>
      <c r="L54" s="88">
        <v>20</v>
      </c>
      <c r="M54" s="64">
        <f>SUM(D54:L54)</f>
        <v>283</v>
      </c>
      <c r="N54" s="89"/>
      <c r="O54" s="89"/>
      <c r="P54" s="6"/>
      <c r="Q54" s="29"/>
    </row>
    <row r="55" spans="1:17" x14ac:dyDescent="0.25">
      <c r="A55" s="3"/>
      <c r="B55" s="38"/>
      <c r="C55" s="29" t="s">
        <v>97</v>
      </c>
      <c r="D55" s="84">
        <v>25</v>
      </c>
      <c r="E55" s="85">
        <v>3</v>
      </c>
      <c r="F55" s="86">
        <v>78</v>
      </c>
      <c r="G55" s="87">
        <v>3</v>
      </c>
      <c r="H55" s="86">
        <v>44</v>
      </c>
      <c r="I55" s="87">
        <v>41</v>
      </c>
      <c r="J55" s="86">
        <v>12</v>
      </c>
      <c r="K55" s="87">
        <v>22</v>
      </c>
      <c r="L55" s="88">
        <v>16</v>
      </c>
      <c r="M55" s="64">
        <f>SUM(D55:L55)</f>
        <v>244</v>
      </c>
      <c r="N55" s="89"/>
      <c r="O55" s="89"/>
      <c r="P55" s="6"/>
      <c r="Q55" s="29"/>
    </row>
    <row r="56" spans="1:17" x14ac:dyDescent="0.25">
      <c r="A56" s="3"/>
      <c r="B56" s="38"/>
      <c r="C56" s="29" t="s">
        <v>88</v>
      </c>
      <c r="D56" s="84">
        <v>21</v>
      </c>
      <c r="E56" s="85">
        <v>3</v>
      </c>
      <c r="F56" s="86">
        <v>66</v>
      </c>
      <c r="G56" s="87">
        <v>3</v>
      </c>
      <c r="H56" s="86">
        <v>43</v>
      </c>
      <c r="I56" s="87">
        <v>31</v>
      </c>
      <c r="J56" s="86">
        <v>11</v>
      </c>
      <c r="K56" s="87">
        <v>22</v>
      </c>
      <c r="L56" s="88">
        <v>16</v>
      </c>
      <c r="M56" s="64">
        <f>SUM(D56:L56)</f>
        <v>216</v>
      </c>
      <c r="N56" s="89"/>
      <c r="O56" s="89"/>
      <c r="P56" s="6"/>
      <c r="Q56" s="29"/>
    </row>
    <row r="57" spans="1:17" x14ac:dyDescent="0.25">
      <c r="A57" s="3"/>
      <c r="B57" s="38"/>
      <c r="C57" s="29" t="s">
        <v>86</v>
      </c>
      <c r="D57" s="84">
        <v>16</v>
      </c>
      <c r="E57" s="85">
        <v>3</v>
      </c>
      <c r="F57" s="86">
        <v>49</v>
      </c>
      <c r="G57" s="87">
        <v>3</v>
      </c>
      <c r="H57" s="86">
        <v>25</v>
      </c>
      <c r="I57" s="87">
        <v>22</v>
      </c>
      <c r="J57" s="86">
        <v>11</v>
      </c>
      <c r="K57" s="87">
        <v>20</v>
      </c>
      <c r="L57" s="88">
        <v>12</v>
      </c>
      <c r="M57" s="64">
        <f>SUM(D57:L57)</f>
        <v>161</v>
      </c>
      <c r="N57" s="89"/>
      <c r="O57" s="89"/>
      <c r="P57" s="6"/>
      <c r="Q57" s="29"/>
    </row>
    <row r="58" spans="1:17" x14ac:dyDescent="0.25">
      <c r="A58" s="3"/>
      <c r="B58" s="38"/>
      <c r="C58" s="29" t="s">
        <v>84</v>
      </c>
      <c r="D58" s="84">
        <v>11</v>
      </c>
      <c r="E58" s="85">
        <v>3</v>
      </c>
      <c r="F58" s="86">
        <v>37</v>
      </c>
      <c r="G58" s="87">
        <v>3</v>
      </c>
      <c r="H58" s="86">
        <v>14</v>
      </c>
      <c r="I58" s="87">
        <v>10</v>
      </c>
      <c r="J58" s="86">
        <v>9</v>
      </c>
      <c r="K58" s="87">
        <v>10</v>
      </c>
      <c r="L58" s="88">
        <v>6</v>
      </c>
      <c r="M58" s="64">
        <f>SUM(D58:L58)</f>
        <v>103</v>
      </c>
      <c r="N58" s="89"/>
      <c r="O58" s="89"/>
      <c r="P58" s="6"/>
      <c r="Q58" s="29"/>
    </row>
    <row r="59" spans="1:17" x14ac:dyDescent="0.25">
      <c r="A59" s="3"/>
      <c r="B59" s="38"/>
      <c r="C59" s="29"/>
      <c r="D59" s="84"/>
      <c r="E59" s="85"/>
      <c r="F59" s="86"/>
      <c r="G59" s="87"/>
      <c r="H59" s="86"/>
      <c r="I59" s="87"/>
      <c r="J59" s="86"/>
      <c r="K59" s="87"/>
      <c r="L59" s="88"/>
      <c r="M59" s="64"/>
      <c r="N59" s="89"/>
      <c r="O59" s="89"/>
      <c r="P59" s="6"/>
      <c r="Q59" s="29"/>
    </row>
    <row r="60" spans="1:17" hidden="1" x14ac:dyDescent="0.25">
      <c r="A60" s="3"/>
      <c r="B60" s="38"/>
      <c r="C60" s="29" t="s">
        <v>77</v>
      </c>
      <c r="D60" s="84">
        <v>121</v>
      </c>
      <c r="E60" s="85">
        <v>19</v>
      </c>
      <c r="F60" s="86">
        <v>197</v>
      </c>
      <c r="G60" s="87">
        <v>53</v>
      </c>
      <c r="H60" s="86">
        <v>126</v>
      </c>
      <c r="I60" s="87">
        <v>326</v>
      </c>
      <c r="J60" s="86">
        <v>42</v>
      </c>
      <c r="K60" s="87">
        <v>62</v>
      </c>
      <c r="L60" s="88">
        <v>132</v>
      </c>
      <c r="M60" s="64">
        <f t="shared" si="8"/>
        <v>1078</v>
      </c>
      <c r="N60" s="89"/>
      <c r="O60" s="89"/>
      <c r="P60" s="6"/>
      <c r="Q60" s="29"/>
    </row>
    <row r="61" spans="1:17" hidden="1" x14ac:dyDescent="0.25">
      <c r="A61" s="3"/>
      <c r="B61" s="38"/>
      <c r="C61" s="29" t="s">
        <v>78</v>
      </c>
      <c r="D61" s="84">
        <v>121</v>
      </c>
      <c r="E61" s="85">
        <v>19</v>
      </c>
      <c r="F61" s="86">
        <v>197</v>
      </c>
      <c r="G61" s="87">
        <v>54</v>
      </c>
      <c r="H61" s="86">
        <v>128</v>
      </c>
      <c r="I61" s="87">
        <v>321</v>
      </c>
      <c r="J61" s="86">
        <v>43</v>
      </c>
      <c r="K61" s="87">
        <v>65</v>
      </c>
      <c r="L61" s="88">
        <v>130</v>
      </c>
      <c r="M61" s="64">
        <f t="shared" si="8"/>
        <v>1078</v>
      </c>
      <c r="N61" s="89"/>
      <c r="O61" s="89"/>
      <c r="P61" s="6"/>
      <c r="Q61" s="29"/>
    </row>
    <row r="62" spans="1:17" x14ac:dyDescent="0.25">
      <c r="B62" s="90" t="s">
        <v>79</v>
      </c>
    </row>
    <row r="64" spans="1:17" x14ac:dyDescent="0.25">
      <c r="G64" t="s">
        <v>80</v>
      </c>
    </row>
  </sheetData>
  <mergeCells count="1">
    <mergeCell ref="B2:C2"/>
  </mergeCells>
  <pageMargins left="0.25" right="0.25" top="0.75" bottom="0.75" header="0.3" footer="0.3"/>
  <pageSetup scale="4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workbookViewId="0">
      <pane xSplit="3" ySplit="5" topLeftCell="D21" activePane="bottomRight" state="frozen"/>
      <selection pane="topRight" activeCell="D1" sqref="D1"/>
      <selection pane="bottomLeft" activeCell="A8" sqref="A8"/>
      <selection pane="bottomRight" activeCell="E2" sqref="E2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7" width="12.7109375" customWidth="1"/>
  </cols>
  <sheetData>
    <row r="1" spans="1:17" x14ac:dyDescent="0.25">
      <c r="B1" s="1" t="s">
        <v>0</v>
      </c>
    </row>
    <row r="2" spans="1:17" ht="31.5" customHeight="1" x14ac:dyDescent="0.25">
      <c r="B2" s="149" t="s">
        <v>92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7" x14ac:dyDescent="0.25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7" x14ac:dyDescent="0.25">
      <c r="A4" s="3"/>
      <c r="B4" s="3"/>
      <c r="C4" s="3" t="s">
        <v>1</v>
      </c>
      <c r="D4" s="4" t="s">
        <v>2</v>
      </c>
      <c r="E4" s="5" t="s">
        <v>3</v>
      </c>
      <c r="F4" s="4" t="s">
        <v>2</v>
      </c>
      <c r="G4" s="5" t="s">
        <v>4</v>
      </c>
      <c r="H4" s="4" t="s">
        <v>2</v>
      </c>
      <c r="I4" s="5" t="s">
        <v>5</v>
      </c>
      <c r="J4" s="4" t="s">
        <v>4</v>
      </c>
      <c r="K4" s="5" t="s">
        <v>6</v>
      </c>
      <c r="L4" s="4" t="s">
        <v>7</v>
      </c>
      <c r="M4" s="6" t="s">
        <v>8</v>
      </c>
      <c r="N4" s="7"/>
      <c r="O4" s="8">
        <v>2015</v>
      </c>
      <c r="P4" s="8">
        <v>2014</v>
      </c>
      <c r="Q4" s="9" t="s">
        <v>9</v>
      </c>
    </row>
    <row r="5" spans="1:17" ht="30.75" customHeight="1" thickBot="1" x14ac:dyDescent="0.3">
      <c r="A5" s="10"/>
      <c r="B5" s="10" t="s">
        <v>10</v>
      </c>
      <c r="C5" s="10" t="s">
        <v>11</v>
      </c>
      <c r="D5" s="11" t="s">
        <v>12</v>
      </c>
      <c r="E5" s="12" t="s">
        <v>13</v>
      </c>
      <c r="F5" s="11" t="s">
        <v>14</v>
      </c>
      <c r="G5" s="13" t="s">
        <v>15</v>
      </c>
      <c r="H5" s="11" t="s">
        <v>16</v>
      </c>
      <c r="I5" s="12" t="s">
        <v>17</v>
      </c>
      <c r="J5" s="11" t="s">
        <v>18</v>
      </c>
      <c r="K5" s="12" t="s">
        <v>19</v>
      </c>
      <c r="L5" s="11" t="s">
        <v>20</v>
      </c>
      <c r="M5" s="14" t="s">
        <v>21</v>
      </c>
      <c r="N5" s="15" t="s">
        <v>22</v>
      </c>
      <c r="O5" s="16" t="s">
        <v>23</v>
      </c>
      <c r="P5" s="16" t="s">
        <v>23</v>
      </c>
      <c r="Q5" s="17" t="s">
        <v>24</v>
      </c>
    </row>
    <row r="6" spans="1:17" ht="15" customHeight="1" thickTop="1" x14ac:dyDescent="0.25">
      <c r="A6" s="18">
        <v>1</v>
      </c>
      <c r="B6" s="19" t="s">
        <v>25</v>
      </c>
      <c r="C6" s="20" t="s">
        <v>26</v>
      </c>
      <c r="D6" s="21"/>
      <c r="E6" s="22"/>
      <c r="F6" s="23"/>
      <c r="G6" s="22"/>
      <c r="H6" s="23"/>
      <c r="I6" s="22"/>
      <c r="J6" s="23"/>
      <c r="K6" s="22"/>
      <c r="L6" s="24"/>
      <c r="M6" s="25">
        <f t="shared" ref="M6:M18" si="0">SUM(D6:L6)</f>
        <v>0</v>
      </c>
      <c r="N6" s="26" t="e">
        <f t="shared" ref="N6:N18" si="1">SUM(O6-P6)/ABS(P6)</f>
        <v>#DIV/0!</v>
      </c>
      <c r="O6" s="27">
        <v>0</v>
      </c>
      <c r="P6" s="27">
        <v>0</v>
      </c>
      <c r="Q6" s="28">
        <v>43</v>
      </c>
    </row>
    <row r="7" spans="1:17" x14ac:dyDescent="0.25">
      <c r="A7" s="3">
        <v>2</v>
      </c>
      <c r="B7" s="19" t="s">
        <v>25</v>
      </c>
      <c r="C7" s="29" t="s">
        <v>27</v>
      </c>
      <c r="D7" s="30">
        <v>1</v>
      </c>
      <c r="E7" s="31"/>
      <c r="F7" s="32">
        <v>5</v>
      </c>
      <c r="G7" s="31"/>
      <c r="H7" s="32"/>
      <c r="I7" s="31">
        <v>1</v>
      </c>
      <c r="J7" s="32"/>
      <c r="K7" s="31">
        <v>2</v>
      </c>
      <c r="L7" s="33"/>
      <c r="M7" s="34">
        <f t="shared" si="0"/>
        <v>9</v>
      </c>
      <c r="N7" s="35">
        <f t="shared" si="1"/>
        <v>0.5</v>
      </c>
      <c r="O7" s="36">
        <v>3</v>
      </c>
      <c r="P7" s="36">
        <v>2</v>
      </c>
      <c r="Q7" s="37">
        <v>43</v>
      </c>
    </row>
    <row r="8" spans="1:17" x14ac:dyDescent="0.25">
      <c r="A8" s="18">
        <v>3</v>
      </c>
      <c r="B8" s="38" t="s">
        <v>25</v>
      </c>
      <c r="C8" s="29" t="s">
        <v>28</v>
      </c>
      <c r="D8" s="30"/>
      <c r="E8" s="31"/>
      <c r="F8" s="32"/>
      <c r="G8" s="31"/>
      <c r="H8" s="32">
        <v>3</v>
      </c>
      <c r="I8" s="31"/>
      <c r="J8" s="32"/>
      <c r="K8" s="31"/>
      <c r="L8" s="33"/>
      <c r="M8" s="34">
        <f t="shared" si="0"/>
        <v>3</v>
      </c>
      <c r="N8" s="35">
        <f t="shared" si="1"/>
        <v>-1</v>
      </c>
      <c r="O8" s="36">
        <v>0</v>
      </c>
      <c r="P8" s="36">
        <v>1</v>
      </c>
      <c r="Q8" s="37">
        <v>43</v>
      </c>
    </row>
    <row r="9" spans="1:17" x14ac:dyDescent="0.25">
      <c r="A9" s="3">
        <v>4</v>
      </c>
      <c r="B9" s="38" t="s">
        <v>30</v>
      </c>
      <c r="C9" s="29" t="s">
        <v>31</v>
      </c>
      <c r="D9" s="30">
        <v>1</v>
      </c>
      <c r="E9" s="31"/>
      <c r="F9" s="32">
        <v>3</v>
      </c>
      <c r="G9" s="31"/>
      <c r="H9" s="32">
        <v>2</v>
      </c>
      <c r="I9" s="31">
        <v>2</v>
      </c>
      <c r="J9" s="32">
        <v>2</v>
      </c>
      <c r="K9" s="31"/>
      <c r="L9" s="33">
        <v>3</v>
      </c>
      <c r="M9" s="34">
        <f t="shared" si="0"/>
        <v>13</v>
      </c>
      <c r="N9" s="35">
        <f t="shared" si="1"/>
        <v>0.25</v>
      </c>
      <c r="O9" s="36">
        <v>5</v>
      </c>
      <c r="P9" s="36">
        <v>4</v>
      </c>
      <c r="Q9" s="37">
        <v>43</v>
      </c>
    </row>
    <row r="10" spans="1:17" x14ac:dyDescent="0.25">
      <c r="A10" s="18">
        <v>5</v>
      </c>
      <c r="B10" s="38" t="s">
        <v>30</v>
      </c>
      <c r="C10" s="29" t="s">
        <v>32</v>
      </c>
      <c r="D10" s="30"/>
      <c r="E10" s="31"/>
      <c r="F10" s="32">
        <v>11</v>
      </c>
      <c r="G10" s="31"/>
      <c r="H10" s="32"/>
      <c r="I10" s="31"/>
      <c r="J10" s="32">
        <v>1</v>
      </c>
      <c r="K10" s="31"/>
      <c r="L10" s="33"/>
      <c r="M10" s="34">
        <f t="shared" si="0"/>
        <v>12</v>
      </c>
      <c r="N10" s="35">
        <f t="shared" si="1"/>
        <v>-1</v>
      </c>
      <c r="O10" s="36">
        <v>0</v>
      </c>
      <c r="P10" s="36">
        <v>7</v>
      </c>
      <c r="Q10" s="37">
        <v>43</v>
      </c>
    </row>
    <row r="11" spans="1:17" x14ac:dyDescent="0.25">
      <c r="A11" s="3">
        <v>6</v>
      </c>
      <c r="B11" s="38" t="s">
        <v>30</v>
      </c>
      <c r="C11" s="29" t="s">
        <v>33</v>
      </c>
      <c r="D11" s="30"/>
      <c r="E11" s="31"/>
      <c r="F11" s="32"/>
      <c r="G11" s="31"/>
      <c r="H11" s="32"/>
      <c r="I11" s="31"/>
      <c r="J11" s="32"/>
      <c r="K11" s="31"/>
      <c r="L11" s="33"/>
      <c r="M11" s="34">
        <f t="shared" si="0"/>
        <v>0</v>
      </c>
      <c r="N11" s="35">
        <f t="shared" si="1"/>
        <v>-1</v>
      </c>
      <c r="O11" s="36">
        <v>0</v>
      </c>
      <c r="P11" s="36">
        <v>2</v>
      </c>
      <c r="Q11" s="37">
        <v>43</v>
      </c>
    </row>
    <row r="12" spans="1:17" x14ac:dyDescent="0.25">
      <c r="A12" s="18">
        <v>7</v>
      </c>
      <c r="B12" s="38" t="s">
        <v>30</v>
      </c>
      <c r="C12" s="29" t="s">
        <v>34</v>
      </c>
      <c r="D12" s="30"/>
      <c r="E12" s="31"/>
      <c r="F12" s="32">
        <v>5</v>
      </c>
      <c r="G12" s="31"/>
      <c r="H12" s="32">
        <v>3</v>
      </c>
      <c r="I12" s="31"/>
      <c r="J12" s="32"/>
      <c r="K12" s="31"/>
      <c r="L12" s="33"/>
      <c r="M12" s="34">
        <f t="shared" si="0"/>
        <v>8</v>
      </c>
      <c r="N12" s="35">
        <f t="shared" si="1"/>
        <v>-1</v>
      </c>
      <c r="O12" s="36">
        <v>0</v>
      </c>
      <c r="P12" s="36">
        <v>2</v>
      </c>
      <c r="Q12" s="37">
        <v>43</v>
      </c>
    </row>
    <row r="13" spans="1:17" x14ac:dyDescent="0.25">
      <c r="A13" s="3">
        <v>8</v>
      </c>
      <c r="B13" s="38" t="s">
        <v>30</v>
      </c>
      <c r="C13" s="29" t="s">
        <v>29</v>
      </c>
      <c r="D13" s="30"/>
      <c r="E13" s="31"/>
      <c r="F13" s="32"/>
      <c r="G13" s="31"/>
      <c r="H13" s="32">
        <v>3</v>
      </c>
      <c r="I13" s="31">
        <v>2</v>
      </c>
      <c r="J13" s="32"/>
      <c r="K13" s="31"/>
      <c r="L13" s="33"/>
      <c r="M13" s="34">
        <f t="shared" si="0"/>
        <v>5</v>
      </c>
      <c r="N13" s="35">
        <f t="shared" si="1"/>
        <v>1</v>
      </c>
      <c r="O13" s="36">
        <v>2</v>
      </c>
      <c r="P13" s="36">
        <v>1</v>
      </c>
      <c r="Q13" s="37">
        <v>43</v>
      </c>
    </row>
    <row r="14" spans="1:17" x14ac:dyDescent="0.25">
      <c r="A14" s="18">
        <v>9</v>
      </c>
      <c r="B14" s="38" t="s">
        <v>30</v>
      </c>
      <c r="C14" s="29" t="s">
        <v>36</v>
      </c>
      <c r="D14" s="30">
        <v>1</v>
      </c>
      <c r="E14" s="31">
        <v>1</v>
      </c>
      <c r="F14" s="32">
        <v>5</v>
      </c>
      <c r="G14" s="31">
        <v>2</v>
      </c>
      <c r="H14" s="32"/>
      <c r="I14" s="31"/>
      <c r="J14" s="32">
        <v>1</v>
      </c>
      <c r="K14" s="31">
        <v>2</v>
      </c>
      <c r="L14" s="33"/>
      <c r="M14" s="34">
        <f t="shared" si="0"/>
        <v>12</v>
      </c>
      <c r="N14" s="35" t="e">
        <f t="shared" si="1"/>
        <v>#DIV/0!</v>
      </c>
      <c r="O14" s="36">
        <v>1</v>
      </c>
      <c r="P14" s="36">
        <v>0</v>
      </c>
      <c r="Q14" s="37">
        <v>43</v>
      </c>
    </row>
    <row r="15" spans="1:17" x14ac:dyDescent="0.25">
      <c r="A15" s="3">
        <v>10</v>
      </c>
      <c r="B15" s="38" t="s">
        <v>30</v>
      </c>
      <c r="C15" s="29" t="s">
        <v>71</v>
      </c>
      <c r="D15" s="30"/>
      <c r="E15" s="31"/>
      <c r="F15" s="32">
        <v>4</v>
      </c>
      <c r="G15" s="31"/>
      <c r="H15" s="32"/>
      <c r="I15" s="31"/>
      <c r="J15" s="32"/>
      <c r="K15" s="31"/>
      <c r="L15" s="33"/>
      <c r="M15" s="34">
        <f t="shared" si="0"/>
        <v>4</v>
      </c>
      <c r="N15" s="35" t="e">
        <f t="shared" si="1"/>
        <v>#DIV/0!</v>
      </c>
      <c r="O15" s="36">
        <v>4</v>
      </c>
      <c r="P15" s="36">
        <v>0</v>
      </c>
      <c r="Q15" s="37">
        <v>43</v>
      </c>
    </row>
    <row r="16" spans="1:17" x14ac:dyDescent="0.25">
      <c r="A16" s="18">
        <v>11</v>
      </c>
      <c r="B16" s="38" t="s">
        <v>30</v>
      </c>
      <c r="C16" s="29" t="s">
        <v>37</v>
      </c>
      <c r="D16" s="39">
        <v>1</v>
      </c>
      <c r="E16" s="31"/>
      <c r="F16" s="32"/>
      <c r="G16" s="31"/>
      <c r="H16" s="32"/>
      <c r="I16" s="31"/>
      <c r="J16" s="32"/>
      <c r="K16" s="31">
        <v>1</v>
      </c>
      <c r="L16" s="33"/>
      <c r="M16" s="34">
        <f t="shared" si="0"/>
        <v>2</v>
      </c>
      <c r="N16" s="35" t="e">
        <f t="shared" si="1"/>
        <v>#DIV/0!</v>
      </c>
      <c r="O16" s="36">
        <v>1</v>
      </c>
      <c r="P16" s="36">
        <v>0</v>
      </c>
      <c r="Q16" s="37">
        <v>43</v>
      </c>
    </row>
    <row r="17" spans="1:17" x14ac:dyDescent="0.25">
      <c r="A17" s="3">
        <v>12</v>
      </c>
      <c r="B17" s="38" t="s">
        <v>38</v>
      </c>
      <c r="C17" s="29" t="s">
        <v>39</v>
      </c>
      <c r="D17" s="30">
        <v>1</v>
      </c>
      <c r="E17" s="31">
        <v>1</v>
      </c>
      <c r="F17" s="32">
        <v>5</v>
      </c>
      <c r="G17" s="31"/>
      <c r="H17" s="32">
        <v>5</v>
      </c>
      <c r="I17" s="31">
        <v>2</v>
      </c>
      <c r="J17" s="32">
        <v>4</v>
      </c>
      <c r="K17" s="31">
        <v>2</v>
      </c>
      <c r="L17" s="33">
        <v>1</v>
      </c>
      <c r="M17" s="34">
        <f t="shared" si="0"/>
        <v>21</v>
      </c>
      <c r="N17" s="35" t="e">
        <f t="shared" si="1"/>
        <v>#DIV/0!</v>
      </c>
      <c r="O17" s="36">
        <v>7</v>
      </c>
      <c r="P17" s="36">
        <v>0</v>
      </c>
      <c r="Q17" s="37">
        <v>43</v>
      </c>
    </row>
    <row r="18" spans="1:17" x14ac:dyDescent="0.25">
      <c r="A18" s="18">
        <v>13</v>
      </c>
      <c r="B18" s="38" t="s">
        <v>38</v>
      </c>
      <c r="C18" s="29" t="s">
        <v>40</v>
      </c>
      <c r="D18" s="30">
        <v>2</v>
      </c>
      <c r="E18" s="31"/>
      <c r="F18" s="32"/>
      <c r="G18" s="31"/>
      <c r="H18" s="32">
        <v>5</v>
      </c>
      <c r="I18" s="31">
        <v>5</v>
      </c>
      <c r="J18" s="32">
        <v>1</v>
      </c>
      <c r="K18" s="31">
        <v>3</v>
      </c>
      <c r="L18" s="33">
        <v>3</v>
      </c>
      <c r="M18" s="34">
        <f t="shared" si="0"/>
        <v>19</v>
      </c>
      <c r="N18" s="35" t="e">
        <f t="shared" si="1"/>
        <v>#DIV/0!</v>
      </c>
      <c r="O18" s="36">
        <v>7</v>
      </c>
      <c r="P18" s="36">
        <v>0</v>
      </c>
      <c r="Q18" s="37">
        <v>43</v>
      </c>
    </row>
    <row r="19" spans="1:17" x14ac:dyDescent="0.25">
      <c r="A19" s="3">
        <v>14</v>
      </c>
      <c r="B19" s="38" t="s">
        <v>38</v>
      </c>
      <c r="C19" s="29" t="s">
        <v>89</v>
      </c>
      <c r="D19" s="30"/>
      <c r="E19" s="31"/>
      <c r="F19" s="32"/>
      <c r="G19" s="31"/>
      <c r="H19" s="32"/>
      <c r="I19" s="31"/>
      <c r="J19" s="32"/>
      <c r="K19" s="31"/>
      <c r="L19" s="33"/>
      <c r="M19" s="34"/>
      <c r="N19" s="35"/>
      <c r="O19" s="36"/>
      <c r="P19" s="36"/>
      <c r="Q19" s="37"/>
    </row>
    <row r="20" spans="1:17" x14ac:dyDescent="0.25">
      <c r="A20" s="18">
        <v>15</v>
      </c>
      <c r="B20" s="38" t="s">
        <v>38</v>
      </c>
      <c r="C20" s="29" t="s">
        <v>41</v>
      </c>
      <c r="D20" s="30">
        <v>1</v>
      </c>
      <c r="E20" s="31"/>
      <c r="F20" s="32"/>
      <c r="G20" s="31"/>
      <c r="H20" s="32"/>
      <c r="I20" s="31">
        <v>3</v>
      </c>
      <c r="J20" s="32">
        <v>1</v>
      </c>
      <c r="K20" s="31">
        <v>2</v>
      </c>
      <c r="L20" s="33">
        <v>3</v>
      </c>
      <c r="M20" s="34">
        <f t="shared" ref="M20:M48" si="2">SUM(D20:L20)</f>
        <v>10</v>
      </c>
      <c r="N20" s="35">
        <f t="shared" ref="N20:N41" si="3">SUM(O20-P20)/ABS(P20)</f>
        <v>1</v>
      </c>
      <c r="O20" s="36">
        <v>2</v>
      </c>
      <c r="P20" s="36">
        <v>1</v>
      </c>
      <c r="Q20" s="37">
        <v>43</v>
      </c>
    </row>
    <row r="21" spans="1:17" x14ac:dyDescent="0.25">
      <c r="A21" s="3">
        <v>16</v>
      </c>
      <c r="B21" s="38" t="s">
        <v>42</v>
      </c>
      <c r="C21" s="29" t="s">
        <v>43</v>
      </c>
      <c r="D21" s="30"/>
      <c r="E21" s="31"/>
      <c r="F21" s="32">
        <v>2</v>
      </c>
      <c r="G21" s="31"/>
      <c r="H21" s="32"/>
      <c r="I21" s="31">
        <v>4</v>
      </c>
      <c r="J21" s="32">
        <v>2</v>
      </c>
      <c r="K21" s="31"/>
      <c r="L21" s="33"/>
      <c r="M21" s="34">
        <f t="shared" si="2"/>
        <v>8</v>
      </c>
      <c r="N21" s="35">
        <f t="shared" si="3"/>
        <v>3</v>
      </c>
      <c r="O21" s="36">
        <v>4</v>
      </c>
      <c r="P21" s="36">
        <v>1</v>
      </c>
      <c r="Q21" s="37">
        <v>43</v>
      </c>
    </row>
    <row r="22" spans="1:17" x14ac:dyDescent="0.25">
      <c r="A22" s="18">
        <v>17</v>
      </c>
      <c r="B22" s="38" t="s">
        <v>42</v>
      </c>
      <c r="C22" s="29" t="s">
        <v>44</v>
      </c>
      <c r="D22" s="30"/>
      <c r="E22" s="31"/>
      <c r="F22" s="32"/>
      <c r="G22" s="31"/>
      <c r="H22" s="32"/>
      <c r="I22" s="31">
        <v>3</v>
      </c>
      <c r="J22" s="32"/>
      <c r="K22" s="31"/>
      <c r="L22" s="33"/>
      <c r="M22" s="34">
        <f t="shared" si="2"/>
        <v>3</v>
      </c>
      <c r="N22" s="35">
        <f t="shared" si="3"/>
        <v>0.5</v>
      </c>
      <c r="O22" s="36">
        <v>3</v>
      </c>
      <c r="P22" s="36">
        <v>2</v>
      </c>
      <c r="Q22" s="37">
        <v>43</v>
      </c>
    </row>
    <row r="23" spans="1:17" x14ac:dyDescent="0.25">
      <c r="A23" s="3">
        <v>18</v>
      </c>
      <c r="B23" s="38" t="s">
        <v>42</v>
      </c>
      <c r="C23" s="29" t="s">
        <v>45</v>
      </c>
      <c r="D23" s="30"/>
      <c r="E23" s="31"/>
      <c r="F23" s="32"/>
      <c r="G23" s="31"/>
      <c r="H23" s="32"/>
      <c r="I23" s="31">
        <v>3</v>
      </c>
      <c r="J23" s="32"/>
      <c r="K23" s="31"/>
      <c r="L23" s="33"/>
      <c r="M23" s="34">
        <f t="shared" si="2"/>
        <v>3</v>
      </c>
      <c r="N23" s="35">
        <f t="shared" si="3"/>
        <v>0.5</v>
      </c>
      <c r="O23" s="36">
        <v>3</v>
      </c>
      <c r="P23" s="36">
        <v>2</v>
      </c>
      <c r="Q23" s="37">
        <v>43</v>
      </c>
    </row>
    <row r="24" spans="1:17" x14ac:dyDescent="0.25">
      <c r="A24" s="18">
        <v>19</v>
      </c>
      <c r="B24" s="38" t="s">
        <v>42</v>
      </c>
      <c r="C24" s="29" t="s">
        <v>35</v>
      </c>
      <c r="D24" s="30"/>
      <c r="E24" s="31">
        <v>1</v>
      </c>
      <c r="F24" s="32">
        <v>7</v>
      </c>
      <c r="G24" s="31"/>
      <c r="H24" s="32">
        <v>2</v>
      </c>
      <c r="I24" s="31">
        <v>2</v>
      </c>
      <c r="J24" s="32"/>
      <c r="K24" s="31"/>
      <c r="L24" s="33">
        <v>1</v>
      </c>
      <c r="M24" s="34">
        <f t="shared" si="2"/>
        <v>13</v>
      </c>
      <c r="N24" s="35" t="e">
        <f t="shared" si="3"/>
        <v>#DIV/0!</v>
      </c>
      <c r="O24" s="36">
        <v>4</v>
      </c>
      <c r="P24" s="36">
        <v>0</v>
      </c>
      <c r="Q24" s="37">
        <v>43</v>
      </c>
    </row>
    <row r="25" spans="1:17" x14ac:dyDescent="0.25">
      <c r="A25" s="3">
        <v>20</v>
      </c>
      <c r="B25" s="38" t="s">
        <v>42</v>
      </c>
      <c r="C25" s="29" t="s">
        <v>46</v>
      </c>
      <c r="D25" s="30">
        <v>1</v>
      </c>
      <c r="E25" s="31"/>
      <c r="F25" s="32">
        <v>2</v>
      </c>
      <c r="G25" s="31"/>
      <c r="H25" s="32"/>
      <c r="I25" s="31"/>
      <c r="J25" s="32"/>
      <c r="K25" s="31"/>
      <c r="L25" s="33"/>
      <c r="M25" s="34">
        <f t="shared" si="2"/>
        <v>3</v>
      </c>
      <c r="N25" s="35" t="e">
        <f t="shared" si="3"/>
        <v>#DIV/0!</v>
      </c>
      <c r="O25" s="36">
        <v>0</v>
      </c>
      <c r="P25" s="36">
        <v>0</v>
      </c>
      <c r="Q25" s="37">
        <v>43</v>
      </c>
    </row>
    <row r="26" spans="1:17" x14ac:dyDescent="0.25">
      <c r="A26" s="18">
        <v>21</v>
      </c>
      <c r="B26" s="38" t="s">
        <v>42</v>
      </c>
      <c r="C26" s="29" t="s">
        <v>90</v>
      </c>
      <c r="D26" s="30"/>
      <c r="E26" s="31"/>
      <c r="F26" s="32"/>
      <c r="G26" s="31"/>
      <c r="H26" s="32"/>
      <c r="I26" s="31"/>
      <c r="J26" s="32"/>
      <c r="K26" s="31"/>
      <c r="L26" s="33"/>
      <c r="M26" s="34">
        <f t="shared" si="2"/>
        <v>0</v>
      </c>
      <c r="N26" s="35" t="e">
        <f t="shared" si="3"/>
        <v>#DIV/0!</v>
      </c>
      <c r="O26" s="36">
        <v>0</v>
      </c>
      <c r="P26" s="36">
        <v>0</v>
      </c>
      <c r="Q26" s="37">
        <v>43</v>
      </c>
    </row>
    <row r="27" spans="1:17" x14ac:dyDescent="0.25">
      <c r="A27" s="3">
        <v>22</v>
      </c>
      <c r="B27" s="38" t="s">
        <v>48</v>
      </c>
      <c r="C27" s="29" t="s">
        <v>49</v>
      </c>
      <c r="D27" s="30">
        <v>1</v>
      </c>
      <c r="E27" s="31"/>
      <c r="F27" s="32"/>
      <c r="G27" s="31"/>
      <c r="H27" s="32">
        <v>2</v>
      </c>
      <c r="I27" s="31"/>
      <c r="J27" s="32"/>
      <c r="K27" s="31"/>
      <c r="L27" s="33">
        <v>2</v>
      </c>
      <c r="M27" s="34">
        <f t="shared" si="2"/>
        <v>5</v>
      </c>
      <c r="N27" s="35" t="e">
        <f t="shared" si="3"/>
        <v>#DIV/0!</v>
      </c>
      <c r="O27" s="36">
        <v>2</v>
      </c>
      <c r="P27" s="36">
        <v>0</v>
      </c>
      <c r="Q27" s="37">
        <v>43</v>
      </c>
    </row>
    <row r="28" spans="1:17" x14ac:dyDescent="0.25">
      <c r="A28" s="18">
        <v>23</v>
      </c>
      <c r="B28" s="38" t="s">
        <v>50</v>
      </c>
      <c r="C28" s="29" t="s">
        <v>51</v>
      </c>
      <c r="D28" s="30"/>
      <c r="E28" s="31"/>
      <c r="F28" s="32"/>
      <c r="G28" s="31"/>
      <c r="H28" s="32"/>
      <c r="I28" s="31"/>
      <c r="J28" s="32"/>
      <c r="K28" s="31"/>
      <c r="L28" s="33"/>
      <c r="M28" s="34">
        <f t="shared" si="2"/>
        <v>0</v>
      </c>
      <c r="N28" s="35">
        <f t="shared" si="3"/>
        <v>-1</v>
      </c>
      <c r="O28" s="36">
        <v>0</v>
      </c>
      <c r="P28" s="36">
        <v>1</v>
      </c>
      <c r="Q28" s="37">
        <v>43</v>
      </c>
    </row>
    <row r="29" spans="1:17" x14ac:dyDescent="0.25">
      <c r="A29" s="3">
        <v>24</v>
      </c>
      <c r="B29" s="38" t="s">
        <v>50</v>
      </c>
      <c r="C29" s="29" t="s">
        <v>52</v>
      </c>
      <c r="D29" s="30"/>
      <c r="E29" s="31"/>
      <c r="F29" s="32"/>
      <c r="G29" s="31"/>
      <c r="H29" s="32"/>
      <c r="I29" s="31"/>
      <c r="J29" s="32"/>
      <c r="K29" s="31"/>
      <c r="L29" s="33"/>
      <c r="M29" s="34">
        <f t="shared" si="2"/>
        <v>0</v>
      </c>
      <c r="N29" s="35" t="e">
        <f t="shared" si="3"/>
        <v>#DIV/0!</v>
      </c>
      <c r="O29" s="36">
        <v>0</v>
      </c>
      <c r="P29" s="36">
        <v>0</v>
      </c>
      <c r="Q29" s="37">
        <v>43</v>
      </c>
    </row>
    <row r="30" spans="1:17" x14ac:dyDescent="0.25">
      <c r="A30" s="18">
        <v>25</v>
      </c>
      <c r="B30" s="38" t="s">
        <v>50</v>
      </c>
      <c r="C30" s="29" t="s">
        <v>53</v>
      </c>
      <c r="D30" s="30"/>
      <c r="E30" s="31"/>
      <c r="F30" s="32"/>
      <c r="G30" s="31"/>
      <c r="H30" s="32">
        <v>2</v>
      </c>
      <c r="I30" s="31"/>
      <c r="J30" s="32"/>
      <c r="K30" s="31"/>
      <c r="L30" s="33"/>
      <c r="M30" s="34">
        <f t="shared" si="2"/>
        <v>2</v>
      </c>
      <c r="N30" s="35" t="e">
        <f t="shared" si="3"/>
        <v>#DIV/0!</v>
      </c>
      <c r="O30" s="36">
        <v>0</v>
      </c>
      <c r="P30" s="36">
        <v>0</v>
      </c>
      <c r="Q30" s="37">
        <v>43</v>
      </c>
    </row>
    <row r="31" spans="1:17" x14ac:dyDescent="0.25">
      <c r="A31" s="3">
        <v>26</v>
      </c>
      <c r="B31" s="38" t="s">
        <v>50</v>
      </c>
      <c r="C31" s="29" t="s">
        <v>54</v>
      </c>
      <c r="D31" s="30"/>
      <c r="E31" s="31"/>
      <c r="F31" s="32">
        <v>1</v>
      </c>
      <c r="G31" s="31"/>
      <c r="H31" s="32"/>
      <c r="I31" s="31"/>
      <c r="J31" s="32"/>
      <c r="K31" s="31">
        <v>2</v>
      </c>
      <c r="L31" s="33"/>
      <c r="M31" s="34">
        <f t="shared" si="2"/>
        <v>3</v>
      </c>
      <c r="N31" s="35">
        <f t="shared" si="3"/>
        <v>-0.5</v>
      </c>
      <c r="O31" s="36">
        <v>1</v>
      </c>
      <c r="P31" s="36">
        <v>2</v>
      </c>
      <c r="Q31" s="37">
        <v>43</v>
      </c>
    </row>
    <row r="32" spans="1:17" x14ac:dyDescent="0.25">
      <c r="A32" s="18">
        <v>27</v>
      </c>
      <c r="B32" s="38" t="s">
        <v>50</v>
      </c>
      <c r="C32" s="29" t="s">
        <v>55</v>
      </c>
      <c r="D32" s="30">
        <v>1</v>
      </c>
      <c r="E32" s="31"/>
      <c r="F32" s="32"/>
      <c r="G32" s="31"/>
      <c r="H32" s="32">
        <v>3</v>
      </c>
      <c r="I32" s="31">
        <v>1</v>
      </c>
      <c r="J32" s="32"/>
      <c r="K32" s="31"/>
      <c r="L32" s="33"/>
      <c r="M32" s="34">
        <f t="shared" si="2"/>
        <v>5</v>
      </c>
      <c r="N32" s="35">
        <f t="shared" si="3"/>
        <v>-0.33333333333333331</v>
      </c>
      <c r="O32" s="36">
        <v>2</v>
      </c>
      <c r="P32" s="36">
        <v>3</v>
      </c>
      <c r="Q32" s="37">
        <v>43</v>
      </c>
    </row>
    <row r="33" spans="1:17" x14ac:dyDescent="0.25">
      <c r="A33" s="3">
        <v>28</v>
      </c>
      <c r="B33" s="38" t="s">
        <v>50</v>
      </c>
      <c r="C33" s="29" t="s">
        <v>56</v>
      </c>
      <c r="D33" s="30"/>
      <c r="E33" s="31"/>
      <c r="F33" s="32">
        <v>5</v>
      </c>
      <c r="G33" s="31"/>
      <c r="H33" s="32"/>
      <c r="I33" s="31"/>
      <c r="J33" s="32"/>
      <c r="K33" s="31"/>
      <c r="L33" s="33"/>
      <c r="M33" s="34">
        <f t="shared" si="2"/>
        <v>5</v>
      </c>
      <c r="N33" s="35" t="e">
        <f t="shared" si="3"/>
        <v>#DIV/0!</v>
      </c>
      <c r="O33" s="36">
        <v>0</v>
      </c>
      <c r="P33" s="36">
        <v>0</v>
      </c>
      <c r="Q33" s="37">
        <v>43</v>
      </c>
    </row>
    <row r="34" spans="1:17" x14ac:dyDescent="0.25">
      <c r="A34" s="18">
        <v>29</v>
      </c>
      <c r="B34" s="38" t="s">
        <v>50</v>
      </c>
      <c r="C34" s="29" t="s">
        <v>57</v>
      </c>
      <c r="D34" s="30">
        <v>4</v>
      </c>
      <c r="E34" s="31"/>
      <c r="F34" s="32">
        <v>10</v>
      </c>
      <c r="G34" s="31"/>
      <c r="H34" s="32">
        <v>4</v>
      </c>
      <c r="I34" s="31"/>
      <c r="J34" s="32"/>
      <c r="K34" s="31">
        <v>5</v>
      </c>
      <c r="L34" s="33"/>
      <c r="M34" s="34">
        <f t="shared" si="2"/>
        <v>23</v>
      </c>
      <c r="N34" s="35" t="e">
        <f t="shared" si="3"/>
        <v>#DIV/0!</v>
      </c>
      <c r="O34" s="36">
        <v>1</v>
      </c>
      <c r="P34" s="36">
        <v>0</v>
      </c>
      <c r="Q34" s="37">
        <v>43</v>
      </c>
    </row>
    <row r="35" spans="1:17" x14ac:dyDescent="0.25">
      <c r="A35" s="3">
        <v>30</v>
      </c>
      <c r="B35" s="38" t="s">
        <v>50</v>
      </c>
      <c r="C35" s="29" t="s">
        <v>58</v>
      </c>
      <c r="D35" s="30">
        <v>1</v>
      </c>
      <c r="E35" s="31"/>
      <c r="F35" s="32"/>
      <c r="G35" s="31"/>
      <c r="H35" s="32"/>
      <c r="I35" s="31">
        <v>2</v>
      </c>
      <c r="J35" s="32"/>
      <c r="K35" s="31"/>
      <c r="L35" s="33"/>
      <c r="M35" s="34">
        <f t="shared" si="2"/>
        <v>3</v>
      </c>
      <c r="N35" s="35">
        <f t="shared" si="3"/>
        <v>-0.5</v>
      </c>
      <c r="O35" s="36">
        <v>3</v>
      </c>
      <c r="P35" s="36">
        <v>6</v>
      </c>
      <c r="Q35" s="37">
        <v>43</v>
      </c>
    </row>
    <row r="36" spans="1:17" x14ac:dyDescent="0.25">
      <c r="A36" s="18">
        <v>31</v>
      </c>
      <c r="B36" s="38" t="s">
        <v>50</v>
      </c>
      <c r="C36" s="29" t="s">
        <v>59</v>
      </c>
      <c r="D36" s="30">
        <v>1</v>
      </c>
      <c r="E36" s="31"/>
      <c r="F36" s="32">
        <v>5</v>
      </c>
      <c r="G36" s="31"/>
      <c r="H36" s="32">
        <v>2</v>
      </c>
      <c r="I36" s="31"/>
      <c r="J36" s="32"/>
      <c r="K36" s="31">
        <v>1</v>
      </c>
      <c r="L36" s="33">
        <v>3</v>
      </c>
      <c r="M36" s="34">
        <f t="shared" si="2"/>
        <v>12</v>
      </c>
      <c r="N36" s="35">
        <f t="shared" si="3"/>
        <v>-0.75</v>
      </c>
      <c r="O36" s="36">
        <v>1</v>
      </c>
      <c r="P36" s="36">
        <v>4</v>
      </c>
      <c r="Q36" s="37">
        <v>43</v>
      </c>
    </row>
    <row r="37" spans="1:17" x14ac:dyDescent="0.25">
      <c r="A37" s="3">
        <v>32</v>
      </c>
      <c r="B37" s="38" t="s">
        <v>50</v>
      </c>
      <c r="C37" s="29" t="s">
        <v>60</v>
      </c>
      <c r="D37" s="30">
        <v>1</v>
      </c>
      <c r="E37" s="31"/>
      <c r="F37" s="32"/>
      <c r="G37" s="31"/>
      <c r="H37" s="32"/>
      <c r="I37" s="31">
        <v>2</v>
      </c>
      <c r="J37" s="32"/>
      <c r="K37" s="31"/>
      <c r="L37" s="33"/>
      <c r="M37" s="34">
        <f t="shared" si="2"/>
        <v>3</v>
      </c>
      <c r="N37" s="35">
        <f t="shared" si="3"/>
        <v>-0.5</v>
      </c>
      <c r="O37" s="36">
        <v>3</v>
      </c>
      <c r="P37" s="36">
        <v>6</v>
      </c>
      <c r="Q37" s="37">
        <v>43</v>
      </c>
    </row>
    <row r="38" spans="1:17" x14ac:dyDescent="0.25">
      <c r="A38" s="18">
        <v>33</v>
      </c>
      <c r="B38" s="38" t="s">
        <v>50</v>
      </c>
      <c r="C38" s="29" t="s">
        <v>61</v>
      </c>
      <c r="D38" s="30">
        <v>1</v>
      </c>
      <c r="E38" s="31"/>
      <c r="F38" s="32"/>
      <c r="G38" s="31"/>
      <c r="H38" s="32"/>
      <c r="I38" s="31">
        <v>1</v>
      </c>
      <c r="J38" s="32"/>
      <c r="K38" s="31"/>
      <c r="L38" s="33"/>
      <c r="M38" s="34">
        <f t="shared" si="2"/>
        <v>2</v>
      </c>
      <c r="N38" s="35">
        <f t="shared" si="3"/>
        <v>0</v>
      </c>
      <c r="O38" s="36">
        <v>2</v>
      </c>
      <c r="P38" s="36">
        <v>2</v>
      </c>
      <c r="Q38" s="37">
        <v>43</v>
      </c>
    </row>
    <row r="39" spans="1:17" x14ac:dyDescent="0.25">
      <c r="A39" s="3">
        <v>34</v>
      </c>
      <c r="B39" s="38" t="s">
        <v>62</v>
      </c>
      <c r="C39" s="29" t="s">
        <v>63</v>
      </c>
      <c r="D39" s="30">
        <v>2</v>
      </c>
      <c r="E39" s="31"/>
      <c r="F39" s="32">
        <v>5</v>
      </c>
      <c r="G39" s="31"/>
      <c r="H39" s="32"/>
      <c r="I39" s="31">
        <v>2</v>
      </c>
      <c r="J39" s="32"/>
      <c r="K39" s="31"/>
      <c r="L39" s="33"/>
      <c r="M39" s="34">
        <f t="shared" si="2"/>
        <v>9</v>
      </c>
      <c r="N39" s="35" t="e">
        <f t="shared" si="3"/>
        <v>#DIV/0!</v>
      </c>
      <c r="O39" s="36">
        <v>4</v>
      </c>
      <c r="P39" s="36">
        <v>0</v>
      </c>
      <c r="Q39" s="37">
        <v>43</v>
      </c>
    </row>
    <row r="40" spans="1:17" x14ac:dyDescent="0.25">
      <c r="A40" s="18">
        <v>35</v>
      </c>
      <c r="B40" s="38" t="s">
        <v>62</v>
      </c>
      <c r="C40" s="29" t="s">
        <v>64</v>
      </c>
      <c r="D40" s="30">
        <v>1</v>
      </c>
      <c r="E40" s="31"/>
      <c r="F40" s="32"/>
      <c r="G40" s="31"/>
      <c r="H40" s="32">
        <v>3</v>
      </c>
      <c r="I40" s="31">
        <v>4</v>
      </c>
      <c r="J40" s="32"/>
      <c r="K40" s="31"/>
      <c r="L40" s="33"/>
      <c r="M40" s="34">
        <f t="shared" si="2"/>
        <v>8</v>
      </c>
      <c r="N40" s="35">
        <f t="shared" si="3"/>
        <v>4</v>
      </c>
      <c r="O40" s="36">
        <v>5</v>
      </c>
      <c r="P40" s="36">
        <v>1</v>
      </c>
      <c r="Q40" s="37">
        <v>43</v>
      </c>
    </row>
    <row r="41" spans="1:17" x14ac:dyDescent="0.25">
      <c r="A41" s="3">
        <v>36</v>
      </c>
      <c r="B41" s="38" t="s">
        <v>62</v>
      </c>
      <c r="C41" s="29" t="s">
        <v>65</v>
      </c>
      <c r="D41" s="30"/>
      <c r="E41" s="31"/>
      <c r="F41" s="32"/>
      <c r="G41" s="31"/>
      <c r="H41" s="32"/>
      <c r="I41" s="31">
        <v>2</v>
      </c>
      <c r="J41" s="32"/>
      <c r="K41" s="31"/>
      <c r="L41" s="33"/>
      <c r="M41" s="34">
        <f t="shared" si="2"/>
        <v>2</v>
      </c>
      <c r="N41" s="35">
        <f t="shared" si="3"/>
        <v>-0.6</v>
      </c>
      <c r="O41" s="36">
        <v>2</v>
      </c>
      <c r="P41" s="36">
        <v>5</v>
      </c>
      <c r="Q41" s="37">
        <v>43</v>
      </c>
    </row>
    <row r="42" spans="1:17" x14ac:dyDescent="0.25">
      <c r="A42" s="18">
        <v>37</v>
      </c>
      <c r="B42" s="38" t="s">
        <v>62</v>
      </c>
      <c r="C42" s="29" t="s">
        <v>91</v>
      </c>
      <c r="D42" s="30">
        <v>1</v>
      </c>
      <c r="E42" s="31"/>
      <c r="F42" s="32"/>
      <c r="G42" s="31">
        <v>1</v>
      </c>
      <c r="H42" s="32">
        <v>3</v>
      </c>
      <c r="I42" s="31">
        <v>6</v>
      </c>
      <c r="J42" s="32"/>
      <c r="K42" s="31">
        <v>3</v>
      </c>
      <c r="L42" s="33"/>
      <c r="M42" s="34">
        <f t="shared" si="2"/>
        <v>14</v>
      </c>
      <c r="N42" s="35"/>
      <c r="O42" s="36">
        <v>4</v>
      </c>
      <c r="P42" s="36"/>
      <c r="Q42" s="37"/>
    </row>
    <row r="43" spans="1:17" x14ac:dyDescent="0.25">
      <c r="A43" s="3">
        <v>38</v>
      </c>
      <c r="B43" s="38" t="s">
        <v>62</v>
      </c>
      <c r="C43" s="29" t="s">
        <v>66</v>
      </c>
      <c r="D43" s="30">
        <v>1</v>
      </c>
      <c r="E43" s="31"/>
      <c r="F43" s="32">
        <v>4</v>
      </c>
      <c r="G43" s="31"/>
      <c r="H43" s="32">
        <v>2</v>
      </c>
      <c r="I43" s="31"/>
      <c r="J43" s="32"/>
      <c r="K43" s="31">
        <v>1</v>
      </c>
      <c r="L43" s="33"/>
      <c r="M43" s="34">
        <f t="shared" si="2"/>
        <v>8</v>
      </c>
      <c r="N43" s="35">
        <f t="shared" ref="N43:N49" si="4">SUM(O43-P43)/ABS(P43)</f>
        <v>0</v>
      </c>
      <c r="O43" s="36">
        <v>5</v>
      </c>
      <c r="P43" s="36">
        <v>5</v>
      </c>
      <c r="Q43" s="37">
        <v>43</v>
      </c>
    </row>
    <row r="44" spans="1:17" x14ac:dyDescent="0.25">
      <c r="A44" s="18">
        <v>39</v>
      </c>
      <c r="B44" s="38" t="s">
        <v>62</v>
      </c>
      <c r="C44" s="29" t="s">
        <v>67</v>
      </c>
      <c r="D44" s="40"/>
      <c r="E44" s="41">
        <v>1</v>
      </c>
      <c r="F44" s="42"/>
      <c r="G44" s="41"/>
      <c r="H44" s="42"/>
      <c r="I44" s="41">
        <v>1</v>
      </c>
      <c r="J44" s="42"/>
      <c r="K44" s="41"/>
      <c r="L44" s="43"/>
      <c r="M44" s="34">
        <f t="shared" si="2"/>
        <v>2</v>
      </c>
      <c r="N44" s="35">
        <f t="shared" si="4"/>
        <v>0</v>
      </c>
      <c r="O44" s="36">
        <v>1</v>
      </c>
      <c r="P44" s="36">
        <v>1</v>
      </c>
      <c r="Q44" s="37">
        <v>43</v>
      </c>
    </row>
    <row r="45" spans="1:17" x14ac:dyDescent="0.25">
      <c r="A45" s="3">
        <v>40</v>
      </c>
      <c r="B45" s="38" t="s">
        <v>62</v>
      </c>
      <c r="C45" s="29" t="s">
        <v>68</v>
      </c>
      <c r="D45" s="40"/>
      <c r="E45" s="41"/>
      <c r="F45" s="42">
        <v>5</v>
      </c>
      <c r="G45" s="41">
        <v>1</v>
      </c>
      <c r="H45" s="42">
        <v>2</v>
      </c>
      <c r="I45" s="41">
        <v>1</v>
      </c>
      <c r="J45" s="42"/>
      <c r="K45" s="41"/>
      <c r="L45" s="43">
        <v>1</v>
      </c>
      <c r="M45" s="34">
        <f t="shared" si="2"/>
        <v>10</v>
      </c>
      <c r="N45" s="35">
        <f t="shared" si="4"/>
        <v>-0.2</v>
      </c>
      <c r="O45" s="36">
        <v>4</v>
      </c>
      <c r="P45" s="36">
        <v>5</v>
      </c>
      <c r="Q45" s="37">
        <v>43</v>
      </c>
    </row>
    <row r="46" spans="1:17" x14ac:dyDescent="0.25">
      <c r="A46" s="18">
        <v>41</v>
      </c>
      <c r="B46" s="38" t="s">
        <v>62</v>
      </c>
      <c r="C46" s="29" t="s">
        <v>69</v>
      </c>
      <c r="D46" s="40"/>
      <c r="E46" s="41"/>
      <c r="F46" s="42"/>
      <c r="G46" s="41"/>
      <c r="H46" s="42"/>
      <c r="I46" s="41"/>
      <c r="J46" s="42"/>
      <c r="K46" s="41"/>
      <c r="L46" s="43"/>
      <c r="M46" s="34">
        <f t="shared" si="2"/>
        <v>0</v>
      </c>
      <c r="N46" s="35" t="e">
        <f t="shared" si="4"/>
        <v>#DIV/0!</v>
      </c>
      <c r="O46" s="36">
        <v>0</v>
      </c>
      <c r="P46" s="36">
        <v>0</v>
      </c>
      <c r="Q46" s="37">
        <v>43</v>
      </c>
    </row>
    <row r="47" spans="1:17" x14ac:dyDescent="0.25">
      <c r="A47" s="3">
        <v>42</v>
      </c>
      <c r="B47" s="38" t="s">
        <v>62</v>
      </c>
      <c r="C47" s="29" t="s">
        <v>70</v>
      </c>
      <c r="D47" s="40">
        <v>1</v>
      </c>
      <c r="E47" s="41"/>
      <c r="F47" s="42"/>
      <c r="G47" s="41"/>
      <c r="H47" s="42">
        <v>2</v>
      </c>
      <c r="I47" s="41"/>
      <c r="J47" s="42"/>
      <c r="K47" s="41">
        <v>2</v>
      </c>
      <c r="L47" s="43"/>
      <c r="M47" s="34">
        <f t="shared" si="2"/>
        <v>5</v>
      </c>
      <c r="N47" s="35">
        <f t="shared" si="4"/>
        <v>-0.66666666666666663</v>
      </c>
      <c r="O47" s="36">
        <v>1</v>
      </c>
      <c r="P47" s="36">
        <v>3</v>
      </c>
      <c r="Q47" s="37">
        <v>43</v>
      </c>
    </row>
    <row r="48" spans="1:17" x14ac:dyDescent="0.25">
      <c r="A48" s="18">
        <v>43</v>
      </c>
      <c r="B48" s="38" t="s">
        <v>62</v>
      </c>
      <c r="C48" s="29" t="s">
        <v>72</v>
      </c>
      <c r="D48" s="40">
        <v>1</v>
      </c>
      <c r="E48" s="41"/>
      <c r="F48" s="42">
        <v>5</v>
      </c>
      <c r="G48" s="41"/>
      <c r="H48" s="42">
        <v>3</v>
      </c>
      <c r="I48" s="41">
        <v>2</v>
      </c>
      <c r="J48" s="42"/>
      <c r="K48" s="41"/>
      <c r="L48" s="43">
        <v>3</v>
      </c>
      <c r="M48" s="34">
        <f t="shared" si="2"/>
        <v>14</v>
      </c>
      <c r="N48" s="35">
        <f t="shared" si="4"/>
        <v>0.25</v>
      </c>
      <c r="O48" s="36">
        <v>5</v>
      </c>
      <c r="P48" s="36">
        <v>4</v>
      </c>
      <c r="Q48" s="37">
        <v>43</v>
      </c>
    </row>
    <row r="49" spans="1:17" ht="15.75" thickBot="1" x14ac:dyDescent="0.3">
      <c r="A49" s="3"/>
      <c r="B49" s="38"/>
      <c r="C49" s="29" t="s">
        <v>73</v>
      </c>
      <c r="D49" s="44">
        <f t="shared" ref="D49:L49" si="5">SUM(D6:D48)</f>
        <v>26</v>
      </c>
      <c r="E49" s="45">
        <f t="shared" si="5"/>
        <v>4</v>
      </c>
      <c r="F49" s="11">
        <f t="shared" si="5"/>
        <v>89</v>
      </c>
      <c r="G49" s="12">
        <f t="shared" si="5"/>
        <v>4</v>
      </c>
      <c r="H49" s="11">
        <f t="shared" si="5"/>
        <v>51</v>
      </c>
      <c r="I49" s="12">
        <f t="shared" si="5"/>
        <v>51</v>
      </c>
      <c r="J49" s="11">
        <f t="shared" si="5"/>
        <v>12</v>
      </c>
      <c r="K49" s="12">
        <f t="shared" si="5"/>
        <v>26</v>
      </c>
      <c r="L49" s="46">
        <f t="shared" si="5"/>
        <v>20</v>
      </c>
      <c r="M49" s="47">
        <f t="shared" ref="M49" si="6">SUM(D49:L49)</f>
        <v>283</v>
      </c>
      <c r="N49" s="48">
        <f t="shared" si="4"/>
        <v>0.26027397260273971</v>
      </c>
      <c r="O49" s="49">
        <f>SUM(O6:O48)</f>
        <v>92</v>
      </c>
      <c r="P49" s="49">
        <f>SUM(P6:P48)</f>
        <v>73</v>
      </c>
      <c r="Q49" s="50">
        <f>SUM(Q6:Q48)</f>
        <v>1763</v>
      </c>
    </row>
    <row r="50" spans="1:17" ht="15.75" thickTop="1" x14ac:dyDescent="0.25">
      <c r="A50" s="3"/>
      <c r="B50" s="38"/>
      <c r="C50" s="51" t="s">
        <v>74</v>
      </c>
      <c r="D50" s="52">
        <f>SUM((D51-D52)/ABS(D52))</f>
        <v>0.625</v>
      </c>
      <c r="E50" s="53">
        <f>SUM((E51-E52)/ABS(E52))</f>
        <v>-0.83333333333333337</v>
      </c>
      <c r="F50" s="53">
        <f t="shared" ref="F50:M50" si="7">SUM((F51-F52)/ABS(F52))</f>
        <v>0.3</v>
      </c>
      <c r="G50" s="53">
        <f t="shared" si="7"/>
        <v>-0.5</v>
      </c>
      <c r="H50" s="53">
        <f t="shared" si="7"/>
        <v>1.3333333333333333</v>
      </c>
      <c r="I50" s="53">
        <f t="shared" si="7"/>
        <v>0.22222222222222221</v>
      </c>
      <c r="J50" s="53">
        <f t="shared" si="7"/>
        <v>1.3333333333333333</v>
      </c>
      <c r="K50" s="53">
        <f t="shared" si="7"/>
        <v>0.5</v>
      </c>
      <c r="L50" s="53">
        <f t="shared" si="7"/>
        <v>0</v>
      </c>
      <c r="M50" s="54">
        <f t="shared" si="7"/>
        <v>0.26027397260273971</v>
      </c>
      <c r="N50" s="55"/>
      <c r="O50" s="56"/>
      <c r="P50" s="57"/>
      <c r="Q50" s="58"/>
    </row>
    <row r="51" spans="1:17" x14ac:dyDescent="0.25">
      <c r="A51" s="3"/>
      <c r="B51" s="38"/>
      <c r="C51" s="51" t="s">
        <v>81</v>
      </c>
      <c r="D51" s="59">
        <v>13</v>
      </c>
      <c r="E51" s="60">
        <v>1</v>
      </c>
      <c r="F51" s="60">
        <v>13</v>
      </c>
      <c r="G51" s="60">
        <v>1</v>
      </c>
      <c r="H51" s="60">
        <v>7</v>
      </c>
      <c r="I51" s="60">
        <v>44</v>
      </c>
      <c r="J51" s="60">
        <v>7</v>
      </c>
      <c r="K51" s="60">
        <v>3</v>
      </c>
      <c r="L51" s="60">
        <v>3</v>
      </c>
      <c r="M51" s="61">
        <f>SUM(D51:L51)</f>
        <v>92</v>
      </c>
      <c r="N51" s="62"/>
      <c r="O51" s="63"/>
      <c r="P51" s="64"/>
      <c r="Q51" s="20"/>
    </row>
    <row r="52" spans="1:17" ht="15.75" thickBot="1" x14ac:dyDescent="0.3">
      <c r="A52" s="3"/>
      <c r="B52" s="38"/>
      <c r="C52" s="51" t="s">
        <v>75</v>
      </c>
      <c r="D52" s="65">
        <v>8</v>
      </c>
      <c r="E52" s="16">
        <v>6</v>
      </c>
      <c r="F52" s="16">
        <v>10</v>
      </c>
      <c r="G52" s="16">
        <v>2</v>
      </c>
      <c r="H52" s="16">
        <v>3</v>
      </c>
      <c r="I52" s="16">
        <v>36</v>
      </c>
      <c r="J52" s="16">
        <v>3</v>
      </c>
      <c r="K52" s="16">
        <v>2</v>
      </c>
      <c r="L52" s="16">
        <v>3</v>
      </c>
      <c r="M52" s="66">
        <f>SUM(D52:L52)</f>
        <v>73</v>
      </c>
      <c r="N52" s="67"/>
      <c r="O52" s="68"/>
      <c r="P52" s="9"/>
      <c r="Q52" s="69"/>
    </row>
    <row r="53" spans="1:17" s="83" customFormat="1" ht="16.5" thickTop="1" thickBot="1" x14ac:dyDescent="0.3">
      <c r="A53" s="70"/>
      <c r="B53" s="71"/>
      <c r="C53" s="72" t="s">
        <v>76</v>
      </c>
      <c r="D53" s="73">
        <v>215</v>
      </c>
      <c r="E53" s="74">
        <v>43</v>
      </c>
      <c r="F53" s="75">
        <v>215</v>
      </c>
      <c r="G53" s="76">
        <v>86</v>
      </c>
      <c r="H53" s="75">
        <v>215</v>
      </c>
      <c r="I53" s="76">
        <v>602</v>
      </c>
      <c r="J53" s="75">
        <v>86</v>
      </c>
      <c r="K53" s="76">
        <v>129</v>
      </c>
      <c r="L53" s="77">
        <v>258</v>
      </c>
      <c r="M53" s="78">
        <f t="shared" ref="M53:M60" si="8">SUM(D53:L53)</f>
        <v>1849</v>
      </c>
      <c r="N53" s="79"/>
      <c r="O53" s="80"/>
      <c r="P53" s="81"/>
      <c r="Q53" s="82"/>
    </row>
    <row r="54" spans="1:17" ht="15.75" thickTop="1" x14ac:dyDescent="0.25">
      <c r="A54" s="3"/>
      <c r="B54" s="38"/>
      <c r="C54" s="29" t="s">
        <v>93</v>
      </c>
      <c r="D54" s="84">
        <v>25</v>
      </c>
      <c r="E54" s="85">
        <v>3</v>
      </c>
      <c r="F54" s="86">
        <v>78</v>
      </c>
      <c r="G54" s="87">
        <v>3</v>
      </c>
      <c r="H54" s="86">
        <v>44</v>
      </c>
      <c r="I54" s="87">
        <v>41</v>
      </c>
      <c r="J54" s="86">
        <v>12</v>
      </c>
      <c r="K54" s="87">
        <v>22</v>
      </c>
      <c r="L54" s="88">
        <v>16</v>
      </c>
      <c r="M54" s="64">
        <f>SUM(D54:L54)</f>
        <v>244</v>
      </c>
      <c r="N54" s="89"/>
      <c r="O54" s="89"/>
      <c r="P54" s="6"/>
      <c r="Q54" s="29"/>
    </row>
    <row r="55" spans="1:17" x14ac:dyDescent="0.25">
      <c r="A55" s="3"/>
      <c r="B55" s="38"/>
      <c r="C55" s="29" t="s">
        <v>88</v>
      </c>
      <c r="D55" s="84">
        <v>21</v>
      </c>
      <c r="E55" s="85">
        <v>3</v>
      </c>
      <c r="F55" s="86">
        <v>66</v>
      </c>
      <c r="G55" s="87">
        <v>3</v>
      </c>
      <c r="H55" s="86">
        <v>43</v>
      </c>
      <c r="I55" s="87">
        <v>31</v>
      </c>
      <c r="J55" s="86">
        <v>11</v>
      </c>
      <c r="K55" s="87">
        <v>22</v>
      </c>
      <c r="L55" s="88">
        <v>16</v>
      </c>
      <c r="M55" s="64">
        <f>SUM(D55:L55)</f>
        <v>216</v>
      </c>
      <c r="N55" s="89"/>
      <c r="O55" s="89"/>
      <c r="P55" s="6"/>
      <c r="Q55" s="29"/>
    </row>
    <row r="56" spans="1:17" x14ac:dyDescent="0.25">
      <c r="A56" s="3"/>
      <c r="B56" s="38"/>
      <c r="C56" s="29" t="s">
        <v>86</v>
      </c>
      <c r="D56" s="84">
        <v>16</v>
      </c>
      <c r="E56" s="85">
        <v>3</v>
      </c>
      <c r="F56" s="86">
        <v>49</v>
      </c>
      <c r="G56" s="87">
        <v>3</v>
      </c>
      <c r="H56" s="86">
        <v>25</v>
      </c>
      <c r="I56" s="87">
        <v>22</v>
      </c>
      <c r="J56" s="86">
        <v>11</v>
      </c>
      <c r="K56" s="87">
        <v>20</v>
      </c>
      <c r="L56" s="88">
        <v>12</v>
      </c>
      <c r="M56" s="64">
        <f>SUM(D56:L56)</f>
        <v>161</v>
      </c>
      <c r="N56" s="89"/>
      <c r="O56" s="89"/>
      <c r="P56" s="6"/>
      <c r="Q56" s="29"/>
    </row>
    <row r="57" spans="1:17" x14ac:dyDescent="0.25">
      <c r="A57" s="3"/>
      <c r="B57" s="38"/>
      <c r="C57" s="29" t="s">
        <v>84</v>
      </c>
      <c r="D57" s="84">
        <v>11</v>
      </c>
      <c r="E57" s="85">
        <v>3</v>
      </c>
      <c r="F57" s="86">
        <v>37</v>
      </c>
      <c r="G57" s="87">
        <v>3</v>
      </c>
      <c r="H57" s="86">
        <v>14</v>
      </c>
      <c r="I57" s="87">
        <v>10</v>
      </c>
      <c r="J57" s="86">
        <v>9</v>
      </c>
      <c r="K57" s="87">
        <v>10</v>
      </c>
      <c r="L57" s="88">
        <v>6</v>
      </c>
      <c r="M57" s="64">
        <f>SUM(D57:L57)</f>
        <v>103</v>
      </c>
      <c r="N57" s="89"/>
      <c r="O57" s="89"/>
      <c r="P57" s="6"/>
      <c r="Q57" s="29"/>
    </row>
    <row r="58" spans="1:17" x14ac:dyDescent="0.25">
      <c r="A58" s="3"/>
      <c r="B58" s="38"/>
      <c r="C58" s="29"/>
      <c r="D58" s="84"/>
      <c r="E58" s="85"/>
      <c r="F58" s="86"/>
      <c r="G58" s="87"/>
      <c r="H58" s="86"/>
      <c r="I58" s="87"/>
      <c r="J58" s="86"/>
      <c r="K58" s="87"/>
      <c r="L58" s="88"/>
      <c r="M58" s="64"/>
      <c r="N58" s="89"/>
      <c r="O58" s="89"/>
      <c r="P58" s="6"/>
      <c r="Q58" s="29"/>
    </row>
    <row r="59" spans="1:17" hidden="1" x14ac:dyDescent="0.25">
      <c r="A59" s="3"/>
      <c r="B59" s="38"/>
      <c r="C59" s="29" t="s">
        <v>77</v>
      </c>
      <c r="D59" s="84">
        <v>121</v>
      </c>
      <c r="E59" s="85">
        <v>19</v>
      </c>
      <c r="F59" s="86">
        <v>197</v>
      </c>
      <c r="G59" s="87">
        <v>53</v>
      </c>
      <c r="H59" s="86">
        <v>126</v>
      </c>
      <c r="I59" s="87">
        <v>326</v>
      </c>
      <c r="J59" s="86">
        <v>42</v>
      </c>
      <c r="K59" s="87">
        <v>62</v>
      </c>
      <c r="L59" s="88">
        <v>132</v>
      </c>
      <c r="M59" s="64">
        <f t="shared" si="8"/>
        <v>1078</v>
      </c>
      <c r="N59" s="89"/>
      <c r="O59" s="89"/>
      <c r="P59" s="6"/>
      <c r="Q59" s="29"/>
    </row>
    <row r="60" spans="1:17" hidden="1" x14ac:dyDescent="0.25">
      <c r="A60" s="3"/>
      <c r="B60" s="38"/>
      <c r="C60" s="29" t="s">
        <v>78</v>
      </c>
      <c r="D60" s="84">
        <v>121</v>
      </c>
      <c r="E60" s="85">
        <v>19</v>
      </c>
      <c r="F60" s="86">
        <v>197</v>
      </c>
      <c r="G60" s="87">
        <v>54</v>
      </c>
      <c r="H60" s="86">
        <v>128</v>
      </c>
      <c r="I60" s="87">
        <v>321</v>
      </c>
      <c r="J60" s="86">
        <v>43</v>
      </c>
      <c r="K60" s="87">
        <v>65</v>
      </c>
      <c r="L60" s="88">
        <v>130</v>
      </c>
      <c r="M60" s="64">
        <f t="shared" si="8"/>
        <v>1078</v>
      </c>
      <c r="N60" s="89"/>
      <c r="O60" s="89"/>
      <c r="P60" s="6"/>
      <c r="Q60" s="29"/>
    </row>
    <row r="61" spans="1:17" x14ac:dyDescent="0.25">
      <c r="B61" s="90" t="s">
        <v>79</v>
      </c>
    </row>
    <row r="63" spans="1:17" x14ac:dyDescent="0.25">
      <c r="G63" t="s">
        <v>80</v>
      </c>
    </row>
  </sheetData>
  <mergeCells count="1">
    <mergeCell ref="B2:C2"/>
  </mergeCells>
  <pageMargins left="0.25" right="0.25" top="0.75" bottom="0.75" header="0.3" footer="0.3"/>
  <pageSetup scale="44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workbookViewId="0">
      <pane xSplit="3" ySplit="5" topLeftCell="D24" activePane="bottomRight" state="frozen"/>
      <selection pane="topRight" activeCell="D1" sqref="D1"/>
      <selection pane="bottomLeft" activeCell="A8" sqref="A8"/>
      <selection pane="bottomRight" activeCell="B2" sqref="B2:C2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7" width="12.7109375" customWidth="1"/>
  </cols>
  <sheetData>
    <row r="1" spans="1:17" x14ac:dyDescent="0.25">
      <c r="B1" s="1" t="s">
        <v>0</v>
      </c>
    </row>
    <row r="2" spans="1:17" ht="31.5" customHeight="1" x14ac:dyDescent="0.25">
      <c r="B2" s="149" t="s">
        <v>87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7" x14ac:dyDescent="0.25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7" x14ac:dyDescent="0.25">
      <c r="A4" s="3"/>
      <c r="B4" s="3"/>
      <c r="C4" s="3" t="s">
        <v>1</v>
      </c>
      <c r="D4" s="4" t="s">
        <v>2</v>
      </c>
      <c r="E4" s="5" t="s">
        <v>3</v>
      </c>
      <c r="F4" s="4" t="s">
        <v>2</v>
      </c>
      <c r="G4" s="5" t="s">
        <v>4</v>
      </c>
      <c r="H4" s="4" t="s">
        <v>2</v>
      </c>
      <c r="I4" s="5" t="s">
        <v>5</v>
      </c>
      <c r="J4" s="4" t="s">
        <v>4</v>
      </c>
      <c r="K4" s="5" t="s">
        <v>6</v>
      </c>
      <c r="L4" s="4" t="s">
        <v>7</v>
      </c>
      <c r="M4" s="6" t="s">
        <v>8</v>
      </c>
      <c r="N4" s="7"/>
      <c r="O4" s="8">
        <v>2015</v>
      </c>
      <c r="P4" s="8">
        <v>2014</v>
      </c>
      <c r="Q4" s="9" t="s">
        <v>9</v>
      </c>
    </row>
    <row r="5" spans="1:17" ht="30.75" customHeight="1" thickBot="1" x14ac:dyDescent="0.3">
      <c r="A5" s="10"/>
      <c r="B5" s="10" t="s">
        <v>10</v>
      </c>
      <c r="C5" s="10" t="s">
        <v>11</v>
      </c>
      <c r="D5" s="11" t="s">
        <v>12</v>
      </c>
      <c r="E5" s="12" t="s">
        <v>13</v>
      </c>
      <c r="F5" s="11" t="s">
        <v>14</v>
      </c>
      <c r="G5" s="13" t="s">
        <v>15</v>
      </c>
      <c r="H5" s="11" t="s">
        <v>16</v>
      </c>
      <c r="I5" s="12" t="s">
        <v>17</v>
      </c>
      <c r="J5" s="11" t="s">
        <v>18</v>
      </c>
      <c r="K5" s="12" t="s">
        <v>19</v>
      </c>
      <c r="L5" s="11" t="s">
        <v>20</v>
      </c>
      <c r="M5" s="14" t="s">
        <v>21</v>
      </c>
      <c r="N5" s="15" t="s">
        <v>22</v>
      </c>
      <c r="O5" s="16" t="s">
        <v>23</v>
      </c>
      <c r="P5" s="16" t="s">
        <v>23</v>
      </c>
      <c r="Q5" s="17" t="s">
        <v>24</v>
      </c>
    </row>
    <row r="6" spans="1:17" ht="15" customHeight="1" thickTop="1" x14ac:dyDescent="0.25">
      <c r="A6" s="18">
        <v>1</v>
      </c>
      <c r="B6" s="19" t="s">
        <v>25</v>
      </c>
      <c r="C6" s="20" t="s">
        <v>26</v>
      </c>
      <c r="D6" s="21"/>
      <c r="E6" s="22"/>
      <c r="F6" s="23"/>
      <c r="G6" s="22"/>
      <c r="H6" s="23"/>
      <c r="I6" s="22"/>
      <c r="J6" s="23"/>
      <c r="K6" s="22"/>
      <c r="L6" s="24"/>
      <c r="M6" s="25">
        <f t="shared" ref="M6:M18" si="0">SUM(D6:L6)</f>
        <v>0</v>
      </c>
      <c r="N6" s="26" t="e">
        <f t="shared" ref="N6:N18" si="1">SUM(O6-P6)/ABS(P6)</f>
        <v>#DIV/0!</v>
      </c>
      <c r="O6" s="27">
        <v>0</v>
      </c>
      <c r="P6" s="27">
        <v>0</v>
      </c>
      <c r="Q6" s="28">
        <v>43</v>
      </c>
    </row>
    <row r="7" spans="1:17" x14ac:dyDescent="0.25">
      <c r="A7" s="3">
        <v>2</v>
      </c>
      <c r="B7" s="19" t="s">
        <v>25</v>
      </c>
      <c r="C7" s="29" t="s">
        <v>27</v>
      </c>
      <c r="D7" s="30">
        <v>1</v>
      </c>
      <c r="E7" s="31"/>
      <c r="F7" s="32">
        <v>5</v>
      </c>
      <c r="G7" s="31"/>
      <c r="H7" s="32"/>
      <c r="I7" s="31">
        <v>1</v>
      </c>
      <c r="J7" s="32"/>
      <c r="K7" s="31">
        <v>2</v>
      </c>
      <c r="L7" s="33"/>
      <c r="M7" s="34">
        <f t="shared" si="0"/>
        <v>9</v>
      </c>
      <c r="N7" s="35">
        <f t="shared" si="1"/>
        <v>0</v>
      </c>
      <c r="O7" s="36">
        <v>1</v>
      </c>
      <c r="P7" s="36">
        <v>1</v>
      </c>
      <c r="Q7" s="37">
        <v>43</v>
      </c>
    </row>
    <row r="8" spans="1:17" x14ac:dyDescent="0.25">
      <c r="A8" s="18">
        <v>3</v>
      </c>
      <c r="B8" s="38" t="s">
        <v>25</v>
      </c>
      <c r="C8" s="29" t="s">
        <v>28</v>
      </c>
      <c r="D8" s="30"/>
      <c r="E8" s="31"/>
      <c r="F8" s="32"/>
      <c r="G8" s="31"/>
      <c r="H8" s="32">
        <v>3</v>
      </c>
      <c r="I8" s="31"/>
      <c r="J8" s="32"/>
      <c r="K8" s="31"/>
      <c r="L8" s="33"/>
      <c r="M8" s="34">
        <f t="shared" si="0"/>
        <v>3</v>
      </c>
      <c r="N8" s="35" t="e">
        <f t="shared" si="1"/>
        <v>#DIV/0!</v>
      </c>
      <c r="O8" s="36">
        <v>0</v>
      </c>
      <c r="P8" s="36">
        <v>0</v>
      </c>
      <c r="Q8" s="37">
        <v>43</v>
      </c>
    </row>
    <row r="9" spans="1:17" x14ac:dyDescent="0.25">
      <c r="A9" s="3">
        <v>4</v>
      </c>
      <c r="B9" s="38" t="s">
        <v>30</v>
      </c>
      <c r="C9" s="29" t="s">
        <v>31</v>
      </c>
      <c r="D9" s="30">
        <v>1</v>
      </c>
      <c r="E9" s="31"/>
      <c r="F9" s="32">
        <v>3</v>
      </c>
      <c r="G9" s="31"/>
      <c r="H9" s="32">
        <v>2</v>
      </c>
      <c r="I9" s="31">
        <v>2</v>
      </c>
      <c r="J9" s="32">
        <v>1</v>
      </c>
      <c r="K9" s="31"/>
      <c r="L9" s="33">
        <v>3</v>
      </c>
      <c r="M9" s="34">
        <f t="shared" si="0"/>
        <v>12</v>
      </c>
      <c r="N9" s="35">
        <f t="shared" si="1"/>
        <v>0.25</v>
      </c>
      <c r="O9" s="36">
        <v>5</v>
      </c>
      <c r="P9" s="36">
        <v>4</v>
      </c>
      <c r="Q9" s="37">
        <v>43</v>
      </c>
    </row>
    <row r="10" spans="1:17" x14ac:dyDescent="0.25">
      <c r="A10" s="18">
        <v>5</v>
      </c>
      <c r="B10" s="38" t="s">
        <v>30</v>
      </c>
      <c r="C10" s="29" t="s">
        <v>32</v>
      </c>
      <c r="D10" s="30"/>
      <c r="E10" s="31"/>
      <c r="F10" s="32">
        <v>5</v>
      </c>
      <c r="G10" s="31"/>
      <c r="H10" s="32"/>
      <c r="I10" s="31"/>
      <c r="J10" s="32"/>
      <c r="K10" s="31"/>
      <c r="L10" s="33"/>
      <c r="M10" s="34">
        <f t="shared" si="0"/>
        <v>5</v>
      </c>
      <c r="N10" s="35">
        <f t="shared" si="1"/>
        <v>-1</v>
      </c>
      <c r="O10" s="36">
        <v>0</v>
      </c>
      <c r="P10" s="36">
        <v>5</v>
      </c>
      <c r="Q10" s="37">
        <v>43</v>
      </c>
    </row>
    <row r="11" spans="1:17" x14ac:dyDescent="0.25">
      <c r="A11" s="3">
        <v>6</v>
      </c>
      <c r="B11" s="38" t="s">
        <v>30</v>
      </c>
      <c r="C11" s="29" t="s">
        <v>33</v>
      </c>
      <c r="D11" s="30"/>
      <c r="E11" s="31"/>
      <c r="F11" s="32"/>
      <c r="G11" s="31"/>
      <c r="H11" s="32"/>
      <c r="I11" s="31"/>
      <c r="J11" s="32"/>
      <c r="K11" s="31"/>
      <c r="L11" s="33"/>
      <c r="M11" s="34">
        <f t="shared" si="0"/>
        <v>0</v>
      </c>
      <c r="N11" s="35">
        <f t="shared" si="1"/>
        <v>-1</v>
      </c>
      <c r="O11" s="36">
        <v>0</v>
      </c>
      <c r="P11" s="36">
        <v>2</v>
      </c>
      <c r="Q11" s="37">
        <v>43</v>
      </c>
    </row>
    <row r="12" spans="1:17" x14ac:dyDescent="0.25">
      <c r="A12" s="18">
        <v>7</v>
      </c>
      <c r="B12" s="38" t="s">
        <v>30</v>
      </c>
      <c r="C12" s="29" t="s">
        <v>34</v>
      </c>
      <c r="D12" s="30"/>
      <c r="E12" s="31"/>
      <c r="F12" s="32">
        <v>5</v>
      </c>
      <c r="G12" s="31"/>
      <c r="H12" s="32">
        <v>3</v>
      </c>
      <c r="I12" s="31"/>
      <c r="J12" s="32"/>
      <c r="K12" s="31"/>
      <c r="L12" s="33"/>
      <c r="M12" s="34">
        <f t="shared" si="0"/>
        <v>8</v>
      </c>
      <c r="N12" s="35">
        <f t="shared" si="1"/>
        <v>-1</v>
      </c>
      <c r="O12" s="36">
        <v>0</v>
      </c>
      <c r="P12" s="36">
        <v>2</v>
      </c>
      <c r="Q12" s="37">
        <v>43</v>
      </c>
    </row>
    <row r="13" spans="1:17" x14ac:dyDescent="0.25">
      <c r="A13" s="3">
        <v>8</v>
      </c>
      <c r="B13" s="38" t="s">
        <v>30</v>
      </c>
      <c r="C13" s="29" t="s">
        <v>29</v>
      </c>
      <c r="D13" s="30"/>
      <c r="E13" s="31"/>
      <c r="F13" s="32"/>
      <c r="G13" s="31"/>
      <c r="H13" s="32">
        <v>3</v>
      </c>
      <c r="I13" s="31">
        <v>1</v>
      </c>
      <c r="J13" s="32"/>
      <c r="K13" s="31"/>
      <c r="L13" s="33"/>
      <c r="M13" s="34">
        <f t="shared" si="0"/>
        <v>4</v>
      </c>
      <c r="N13" s="35" t="e">
        <f t="shared" si="1"/>
        <v>#DIV/0!</v>
      </c>
      <c r="O13" s="36">
        <v>1</v>
      </c>
      <c r="P13" s="36">
        <v>0</v>
      </c>
      <c r="Q13" s="37">
        <v>43</v>
      </c>
    </row>
    <row r="14" spans="1:17" x14ac:dyDescent="0.25">
      <c r="A14" s="18">
        <v>9</v>
      </c>
      <c r="B14" s="38" t="s">
        <v>30</v>
      </c>
      <c r="C14" s="29" t="s">
        <v>36</v>
      </c>
      <c r="D14" s="30">
        <v>1</v>
      </c>
      <c r="E14" s="31">
        <v>1</v>
      </c>
      <c r="F14" s="32">
        <v>5</v>
      </c>
      <c r="G14" s="31">
        <v>2</v>
      </c>
      <c r="H14" s="32"/>
      <c r="I14" s="31"/>
      <c r="J14" s="32">
        <v>1</v>
      </c>
      <c r="K14" s="31">
        <v>2</v>
      </c>
      <c r="L14" s="33"/>
      <c r="M14" s="34">
        <f t="shared" si="0"/>
        <v>12</v>
      </c>
      <c r="N14" s="35" t="e">
        <f t="shared" si="1"/>
        <v>#DIV/0!</v>
      </c>
      <c r="O14" s="36">
        <v>0</v>
      </c>
      <c r="P14" s="36">
        <v>0</v>
      </c>
      <c r="Q14" s="37">
        <v>43</v>
      </c>
    </row>
    <row r="15" spans="1:17" x14ac:dyDescent="0.25">
      <c r="A15" s="3">
        <v>10</v>
      </c>
      <c r="B15" s="38" t="s">
        <v>30</v>
      </c>
      <c r="C15" s="29" t="s">
        <v>71</v>
      </c>
      <c r="D15" s="30"/>
      <c r="E15" s="31"/>
      <c r="F15" s="32">
        <v>4</v>
      </c>
      <c r="G15" s="31"/>
      <c r="H15" s="32"/>
      <c r="I15" s="31"/>
      <c r="J15" s="32"/>
      <c r="K15" s="31"/>
      <c r="L15" s="33"/>
      <c r="M15" s="34">
        <f t="shared" si="0"/>
        <v>4</v>
      </c>
      <c r="N15" s="35" t="e">
        <f t="shared" si="1"/>
        <v>#DIV/0!</v>
      </c>
      <c r="O15" s="36">
        <v>4</v>
      </c>
      <c r="P15" s="36">
        <v>0</v>
      </c>
      <c r="Q15" s="37">
        <v>43</v>
      </c>
    </row>
    <row r="16" spans="1:17" x14ac:dyDescent="0.25">
      <c r="A16" s="18">
        <v>11</v>
      </c>
      <c r="B16" s="38" t="s">
        <v>30</v>
      </c>
      <c r="C16" s="29" t="s">
        <v>37</v>
      </c>
      <c r="D16" s="39"/>
      <c r="E16" s="31"/>
      <c r="F16" s="32"/>
      <c r="G16" s="31"/>
      <c r="H16" s="32"/>
      <c r="I16" s="31"/>
      <c r="J16" s="32"/>
      <c r="K16" s="31">
        <v>1</v>
      </c>
      <c r="L16" s="33"/>
      <c r="M16" s="34">
        <f t="shared" si="0"/>
        <v>1</v>
      </c>
      <c r="N16" s="35" t="e">
        <f t="shared" si="1"/>
        <v>#DIV/0!</v>
      </c>
      <c r="O16" s="36">
        <v>1</v>
      </c>
      <c r="P16" s="36">
        <v>0</v>
      </c>
      <c r="Q16" s="37">
        <v>43</v>
      </c>
    </row>
    <row r="17" spans="1:17" x14ac:dyDescent="0.25">
      <c r="A17" s="3">
        <v>12</v>
      </c>
      <c r="B17" s="38" t="s">
        <v>38</v>
      </c>
      <c r="C17" s="29" t="s">
        <v>39</v>
      </c>
      <c r="D17" s="30">
        <v>1</v>
      </c>
      <c r="E17" s="31"/>
      <c r="F17" s="32">
        <v>5</v>
      </c>
      <c r="G17" s="31"/>
      <c r="H17" s="32">
        <v>5</v>
      </c>
      <c r="I17" s="31">
        <v>2</v>
      </c>
      <c r="J17" s="32">
        <v>4</v>
      </c>
      <c r="K17" s="31">
        <v>2</v>
      </c>
      <c r="L17" s="33">
        <v>1</v>
      </c>
      <c r="M17" s="34">
        <f t="shared" si="0"/>
        <v>20</v>
      </c>
      <c r="N17" s="35" t="e">
        <f t="shared" si="1"/>
        <v>#DIV/0!</v>
      </c>
      <c r="O17" s="36">
        <v>7</v>
      </c>
      <c r="P17" s="36">
        <v>0</v>
      </c>
      <c r="Q17" s="37">
        <v>43</v>
      </c>
    </row>
    <row r="18" spans="1:17" x14ac:dyDescent="0.25">
      <c r="A18" s="18">
        <v>13</v>
      </c>
      <c r="B18" s="38" t="s">
        <v>38</v>
      </c>
      <c r="C18" s="29" t="s">
        <v>40</v>
      </c>
      <c r="D18" s="30">
        <v>2</v>
      </c>
      <c r="E18" s="31"/>
      <c r="F18" s="32"/>
      <c r="G18" s="31"/>
      <c r="H18" s="32">
        <v>4</v>
      </c>
      <c r="I18" s="31">
        <v>4</v>
      </c>
      <c r="J18" s="32">
        <v>3</v>
      </c>
      <c r="K18" s="31">
        <v>3</v>
      </c>
      <c r="L18" s="33">
        <v>3</v>
      </c>
      <c r="M18" s="34">
        <f t="shared" si="0"/>
        <v>19</v>
      </c>
      <c r="N18" s="35" t="e">
        <f t="shared" si="1"/>
        <v>#DIV/0!</v>
      </c>
      <c r="O18" s="36">
        <v>3</v>
      </c>
      <c r="P18" s="36">
        <v>0</v>
      </c>
      <c r="Q18" s="37">
        <v>43</v>
      </c>
    </row>
    <row r="19" spans="1:17" x14ac:dyDescent="0.25">
      <c r="A19" s="3">
        <v>14</v>
      </c>
      <c r="B19" s="38" t="s">
        <v>38</v>
      </c>
      <c r="C19" s="29" t="s">
        <v>89</v>
      </c>
      <c r="D19" s="30"/>
      <c r="E19" s="31"/>
      <c r="F19" s="32"/>
      <c r="G19" s="31"/>
      <c r="H19" s="32"/>
      <c r="I19" s="31"/>
      <c r="J19" s="32"/>
      <c r="K19" s="31"/>
      <c r="L19" s="33"/>
      <c r="M19" s="34"/>
      <c r="N19" s="35"/>
      <c r="O19" s="36"/>
      <c r="P19" s="36"/>
      <c r="Q19" s="37"/>
    </row>
    <row r="20" spans="1:17" x14ac:dyDescent="0.25">
      <c r="A20" s="18">
        <v>15</v>
      </c>
      <c r="B20" s="38" t="s">
        <v>38</v>
      </c>
      <c r="C20" s="29" t="s">
        <v>41</v>
      </c>
      <c r="D20" s="30">
        <v>1</v>
      </c>
      <c r="E20" s="31"/>
      <c r="F20" s="32"/>
      <c r="G20" s="31"/>
      <c r="H20" s="32"/>
      <c r="I20" s="31">
        <v>2</v>
      </c>
      <c r="J20" s="32">
        <v>1</v>
      </c>
      <c r="K20" s="31">
        <v>2</v>
      </c>
      <c r="L20" s="33"/>
      <c r="M20" s="34">
        <f t="shared" ref="M20:M48" si="2">SUM(D20:L20)</f>
        <v>6</v>
      </c>
      <c r="N20" s="35">
        <f t="shared" ref="N20:N41" si="3">SUM(O20-P20)/ABS(P20)</f>
        <v>1</v>
      </c>
      <c r="O20" s="36">
        <v>2</v>
      </c>
      <c r="P20" s="36">
        <v>1</v>
      </c>
      <c r="Q20" s="37">
        <v>43</v>
      </c>
    </row>
    <row r="21" spans="1:17" x14ac:dyDescent="0.25">
      <c r="A21" s="3">
        <v>16</v>
      </c>
      <c r="B21" s="38" t="s">
        <v>42</v>
      </c>
      <c r="C21" s="29" t="s">
        <v>43</v>
      </c>
      <c r="D21" s="30"/>
      <c r="E21" s="31"/>
      <c r="F21" s="32">
        <v>2</v>
      </c>
      <c r="G21" s="31"/>
      <c r="H21" s="32"/>
      <c r="I21" s="31">
        <v>4</v>
      </c>
      <c r="J21" s="32">
        <v>2</v>
      </c>
      <c r="K21" s="31"/>
      <c r="L21" s="33"/>
      <c r="M21" s="34">
        <f t="shared" si="2"/>
        <v>8</v>
      </c>
      <c r="N21" s="35">
        <f t="shared" si="3"/>
        <v>3</v>
      </c>
      <c r="O21" s="36">
        <v>4</v>
      </c>
      <c r="P21" s="36">
        <v>1</v>
      </c>
      <c r="Q21" s="37">
        <v>43</v>
      </c>
    </row>
    <row r="22" spans="1:17" x14ac:dyDescent="0.25">
      <c r="A22" s="18">
        <v>17</v>
      </c>
      <c r="B22" s="38" t="s">
        <v>42</v>
      </c>
      <c r="C22" s="29" t="s">
        <v>44</v>
      </c>
      <c r="D22" s="30"/>
      <c r="E22" s="31"/>
      <c r="F22" s="32"/>
      <c r="G22" s="31"/>
      <c r="H22" s="32"/>
      <c r="I22" s="31">
        <v>3</v>
      </c>
      <c r="J22" s="32"/>
      <c r="K22" s="31"/>
      <c r="L22" s="33"/>
      <c r="M22" s="34">
        <f t="shared" si="2"/>
        <v>3</v>
      </c>
      <c r="N22" s="35">
        <f t="shared" si="3"/>
        <v>0.5</v>
      </c>
      <c r="O22" s="36">
        <v>3</v>
      </c>
      <c r="P22" s="36">
        <v>2</v>
      </c>
      <c r="Q22" s="37">
        <v>43</v>
      </c>
    </row>
    <row r="23" spans="1:17" x14ac:dyDescent="0.25">
      <c r="A23" s="3">
        <v>18</v>
      </c>
      <c r="B23" s="38" t="s">
        <v>42</v>
      </c>
      <c r="C23" s="29" t="s">
        <v>45</v>
      </c>
      <c r="D23" s="30"/>
      <c r="E23" s="31"/>
      <c r="F23" s="32"/>
      <c r="G23" s="31"/>
      <c r="H23" s="32"/>
      <c r="I23" s="31">
        <v>3</v>
      </c>
      <c r="J23" s="32"/>
      <c r="K23" s="31"/>
      <c r="L23" s="33"/>
      <c r="M23" s="34">
        <f t="shared" si="2"/>
        <v>3</v>
      </c>
      <c r="N23" s="35">
        <f t="shared" si="3"/>
        <v>0.5</v>
      </c>
      <c r="O23" s="36">
        <v>3</v>
      </c>
      <c r="P23" s="36">
        <v>2</v>
      </c>
      <c r="Q23" s="37">
        <v>43</v>
      </c>
    </row>
    <row r="24" spans="1:17" x14ac:dyDescent="0.25">
      <c r="A24" s="18">
        <v>19</v>
      </c>
      <c r="B24" s="38" t="s">
        <v>42</v>
      </c>
      <c r="C24" s="29" t="s">
        <v>35</v>
      </c>
      <c r="D24" s="30"/>
      <c r="E24" s="31">
        <v>1</v>
      </c>
      <c r="F24" s="32">
        <v>7</v>
      </c>
      <c r="G24" s="31"/>
      <c r="H24" s="32">
        <v>1</v>
      </c>
      <c r="I24" s="31">
        <v>2</v>
      </c>
      <c r="J24" s="32"/>
      <c r="K24" s="31"/>
      <c r="L24" s="33">
        <v>1</v>
      </c>
      <c r="M24" s="34">
        <f t="shared" si="2"/>
        <v>12</v>
      </c>
      <c r="N24" s="35" t="e">
        <f t="shared" si="3"/>
        <v>#DIV/0!</v>
      </c>
      <c r="O24" s="36">
        <v>4</v>
      </c>
      <c r="P24" s="36">
        <v>0</v>
      </c>
      <c r="Q24" s="37">
        <v>43</v>
      </c>
    </row>
    <row r="25" spans="1:17" x14ac:dyDescent="0.25">
      <c r="A25" s="3">
        <v>20</v>
      </c>
      <c r="B25" s="38" t="s">
        <v>42</v>
      </c>
      <c r="C25" s="29" t="s">
        <v>46</v>
      </c>
      <c r="D25" s="30">
        <v>1</v>
      </c>
      <c r="E25" s="31"/>
      <c r="F25" s="32">
        <v>2</v>
      </c>
      <c r="G25" s="31"/>
      <c r="H25" s="32"/>
      <c r="I25" s="31"/>
      <c r="J25" s="32"/>
      <c r="K25" s="31"/>
      <c r="L25" s="33"/>
      <c r="M25" s="34">
        <f t="shared" si="2"/>
        <v>3</v>
      </c>
      <c r="N25" s="35" t="e">
        <f t="shared" si="3"/>
        <v>#DIV/0!</v>
      </c>
      <c r="O25" s="36">
        <v>0</v>
      </c>
      <c r="P25" s="36">
        <v>0</v>
      </c>
      <c r="Q25" s="37">
        <v>43</v>
      </c>
    </row>
    <row r="26" spans="1:17" x14ac:dyDescent="0.25">
      <c r="A26" s="18">
        <v>21</v>
      </c>
      <c r="B26" s="38" t="s">
        <v>42</v>
      </c>
      <c r="C26" s="29" t="s">
        <v>90</v>
      </c>
      <c r="D26" s="30"/>
      <c r="E26" s="31"/>
      <c r="F26" s="32"/>
      <c r="G26" s="31"/>
      <c r="H26" s="32"/>
      <c r="I26" s="31"/>
      <c r="J26" s="32"/>
      <c r="K26" s="31"/>
      <c r="L26" s="33"/>
      <c r="M26" s="34">
        <f t="shared" si="2"/>
        <v>0</v>
      </c>
      <c r="N26" s="35" t="e">
        <f t="shared" si="3"/>
        <v>#DIV/0!</v>
      </c>
      <c r="O26" s="36">
        <v>0</v>
      </c>
      <c r="P26" s="36">
        <v>0</v>
      </c>
      <c r="Q26" s="37">
        <v>43</v>
      </c>
    </row>
    <row r="27" spans="1:17" x14ac:dyDescent="0.25">
      <c r="A27" s="3">
        <v>22</v>
      </c>
      <c r="B27" s="38" t="s">
        <v>48</v>
      </c>
      <c r="C27" s="29" t="s">
        <v>49</v>
      </c>
      <c r="D27" s="30">
        <v>1</v>
      </c>
      <c r="E27" s="31"/>
      <c r="F27" s="32"/>
      <c r="G27" s="31"/>
      <c r="H27" s="32">
        <v>2</v>
      </c>
      <c r="I27" s="31"/>
      <c r="J27" s="32"/>
      <c r="K27" s="31"/>
      <c r="L27" s="33">
        <v>2</v>
      </c>
      <c r="M27" s="34">
        <f t="shared" si="2"/>
        <v>5</v>
      </c>
      <c r="N27" s="35" t="e">
        <f t="shared" si="3"/>
        <v>#DIV/0!</v>
      </c>
      <c r="O27" s="36">
        <v>2</v>
      </c>
      <c r="P27" s="36">
        <v>0</v>
      </c>
      <c r="Q27" s="37">
        <v>43</v>
      </c>
    </row>
    <row r="28" spans="1:17" x14ac:dyDescent="0.25">
      <c r="A28" s="18">
        <v>23</v>
      </c>
      <c r="B28" s="38" t="s">
        <v>50</v>
      </c>
      <c r="C28" s="29" t="s">
        <v>51</v>
      </c>
      <c r="D28" s="30"/>
      <c r="E28" s="31"/>
      <c r="F28" s="32"/>
      <c r="G28" s="31"/>
      <c r="H28" s="32"/>
      <c r="I28" s="31"/>
      <c r="J28" s="32"/>
      <c r="K28" s="31"/>
      <c r="L28" s="33"/>
      <c r="M28" s="34">
        <f t="shared" si="2"/>
        <v>0</v>
      </c>
      <c r="N28" s="35">
        <f t="shared" si="3"/>
        <v>-1</v>
      </c>
      <c r="O28" s="36">
        <v>0</v>
      </c>
      <c r="P28" s="36">
        <v>1</v>
      </c>
      <c r="Q28" s="37">
        <v>43</v>
      </c>
    </row>
    <row r="29" spans="1:17" x14ac:dyDescent="0.25">
      <c r="A29" s="3">
        <v>24</v>
      </c>
      <c r="B29" s="38" t="s">
        <v>50</v>
      </c>
      <c r="C29" s="29" t="s">
        <v>52</v>
      </c>
      <c r="D29" s="30"/>
      <c r="E29" s="31"/>
      <c r="F29" s="32"/>
      <c r="G29" s="31"/>
      <c r="H29" s="32"/>
      <c r="I29" s="31"/>
      <c r="J29" s="32"/>
      <c r="K29" s="31"/>
      <c r="L29" s="33"/>
      <c r="M29" s="34">
        <f t="shared" si="2"/>
        <v>0</v>
      </c>
      <c r="N29" s="35" t="e">
        <f t="shared" si="3"/>
        <v>#DIV/0!</v>
      </c>
      <c r="O29" s="36">
        <v>0</v>
      </c>
      <c r="P29" s="36">
        <v>0</v>
      </c>
      <c r="Q29" s="37">
        <v>43</v>
      </c>
    </row>
    <row r="30" spans="1:17" x14ac:dyDescent="0.25">
      <c r="A30" s="18">
        <v>25</v>
      </c>
      <c r="B30" s="38" t="s">
        <v>50</v>
      </c>
      <c r="C30" s="29" t="s">
        <v>53</v>
      </c>
      <c r="D30" s="30"/>
      <c r="E30" s="31"/>
      <c r="F30" s="32"/>
      <c r="G30" s="31"/>
      <c r="H30" s="32"/>
      <c r="I30" s="31"/>
      <c r="J30" s="32"/>
      <c r="K30" s="31"/>
      <c r="L30" s="33"/>
      <c r="M30" s="34">
        <f t="shared" si="2"/>
        <v>0</v>
      </c>
      <c r="N30" s="35" t="e">
        <f t="shared" si="3"/>
        <v>#DIV/0!</v>
      </c>
      <c r="O30" s="36">
        <v>0</v>
      </c>
      <c r="P30" s="36">
        <v>0</v>
      </c>
      <c r="Q30" s="37">
        <v>43</v>
      </c>
    </row>
    <row r="31" spans="1:17" x14ac:dyDescent="0.25">
      <c r="A31" s="3">
        <v>26</v>
      </c>
      <c r="B31" s="38" t="s">
        <v>50</v>
      </c>
      <c r="C31" s="29" t="s">
        <v>54</v>
      </c>
      <c r="D31" s="30"/>
      <c r="E31" s="31"/>
      <c r="F31" s="32">
        <v>1</v>
      </c>
      <c r="G31" s="31"/>
      <c r="H31" s="32"/>
      <c r="I31" s="31"/>
      <c r="J31" s="32"/>
      <c r="K31" s="31">
        <v>2</v>
      </c>
      <c r="L31" s="33"/>
      <c r="M31" s="34">
        <f t="shared" si="2"/>
        <v>3</v>
      </c>
      <c r="N31" s="35">
        <f t="shared" si="3"/>
        <v>-0.5</v>
      </c>
      <c r="O31" s="36">
        <v>1</v>
      </c>
      <c r="P31" s="36">
        <v>2</v>
      </c>
      <c r="Q31" s="37">
        <v>43</v>
      </c>
    </row>
    <row r="32" spans="1:17" x14ac:dyDescent="0.25">
      <c r="A32" s="18">
        <v>27</v>
      </c>
      <c r="B32" s="38" t="s">
        <v>50</v>
      </c>
      <c r="C32" s="29" t="s">
        <v>55</v>
      </c>
      <c r="D32" s="30">
        <v>1</v>
      </c>
      <c r="E32" s="31"/>
      <c r="F32" s="32"/>
      <c r="G32" s="31"/>
      <c r="H32" s="32">
        <v>3</v>
      </c>
      <c r="I32" s="31"/>
      <c r="J32" s="32"/>
      <c r="K32" s="31"/>
      <c r="L32" s="33"/>
      <c r="M32" s="34">
        <f t="shared" si="2"/>
        <v>4</v>
      </c>
      <c r="N32" s="35">
        <f t="shared" si="3"/>
        <v>-0.5</v>
      </c>
      <c r="O32" s="36">
        <v>1</v>
      </c>
      <c r="P32" s="36">
        <v>2</v>
      </c>
      <c r="Q32" s="37">
        <v>43</v>
      </c>
    </row>
    <row r="33" spans="1:17" x14ac:dyDescent="0.25">
      <c r="A33" s="3">
        <v>28</v>
      </c>
      <c r="B33" s="38" t="s">
        <v>50</v>
      </c>
      <c r="C33" s="29" t="s">
        <v>56</v>
      </c>
      <c r="D33" s="30"/>
      <c r="E33" s="31"/>
      <c r="F33" s="32">
        <v>5</v>
      </c>
      <c r="G33" s="31"/>
      <c r="H33" s="32"/>
      <c r="I33" s="31"/>
      <c r="J33" s="32"/>
      <c r="K33" s="31"/>
      <c r="L33" s="33"/>
      <c r="M33" s="34">
        <f t="shared" si="2"/>
        <v>5</v>
      </c>
      <c r="N33" s="35" t="e">
        <f t="shared" si="3"/>
        <v>#DIV/0!</v>
      </c>
      <c r="O33" s="36">
        <v>0</v>
      </c>
      <c r="P33" s="36">
        <v>0</v>
      </c>
      <c r="Q33" s="37">
        <v>43</v>
      </c>
    </row>
    <row r="34" spans="1:17" x14ac:dyDescent="0.25">
      <c r="A34" s="18">
        <v>29</v>
      </c>
      <c r="B34" s="38" t="s">
        <v>50</v>
      </c>
      <c r="C34" s="29" t="s">
        <v>57</v>
      </c>
      <c r="D34" s="30">
        <v>4</v>
      </c>
      <c r="E34" s="31"/>
      <c r="F34" s="32">
        <v>6</v>
      </c>
      <c r="G34" s="31"/>
      <c r="H34" s="32">
        <v>4</v>
      </c>
      <c r="I34" s="31"/>
      <c r="J34" s="32"/>
      <c r="K34" s="31">
        <v>4</v>
      </c>
      <c r="L34" s="33"/>
      <c r="M34" s="34">
        <f t="shared" si="2"/>
        <v>18</v>
      </c>
      <c r="N34" s="35" t="e">
        <f t="shared" si="3"/>
        <v>#DIV/0!</v>
      </c>
      <c r="O34" s="36">
        <v>1</v>
      </c>
      <c r="P34" s="36">
        <v>0</v>
      </c>
      <c r="Q34" s="37">
        <v>43</v>
      </c>
    </row>
    <row r="35" spans="1:17" x14ac:dyDescent="0.25">
      <c r="A35" s="3">
        <v>30</v>
      </c>
      <c r="B35" s="38" t="s">
        <v>50</v>
      </c>
      <c r="C35" s="29" t="s">
        <v>58</v>
      </c>
      <c r="D35" s="30">
        <v>1</v>
      </c>
      <c r="E35" s="31"/>
      <c r="F35" s="32"/>
      <c r="G35" s="31"/>
      <c r="H35" s="32"/>
      <c r="I35" s="31">
        <v>2</v>
      </c>
      <c r="J35" s="32"/>
      <c r="K35" s="31"/>
      <c r="L35" s="33"/>
      <c r="M35" s="34">
        <f t="shared" si="2"/>
        <v>3</v>
      </c>
      <c r="N35" s="35">
        <f t="shared" si="3"/>
        <v>-0.5</v>
      </c>
      <c r="O35" s="36">
        <v>3</v>
      </c>
      <c r="P35" s="36">
        <v>6</v>
      </c>
      <c r="Q35" s="37">
        <v>43</v>
      </c>
    </row>
    <row r="36" spans="1:17" x14ac:dyDescent="0.25">
      <c r="A36" s="18">
        <v>31</v>
      </c>
      <c r="B36" s="38" t="s">
        <v>50</v>
      </c>
      <c r="C36" s="29" t="s">
        <v>59</v>
      </c>
      <c r="D36" s="30">
        <v>1</v>
      </c>
      <c r="E36" s="31"/>
      <c r="F36" s="32">
        <v>5</v>
      </c>
      <c r="G36" s="31"/>
      <c r="H36" s="32">
        <v>2</v>
      </c>
      <c r="I36" s="31"/>
      <c r="J36" s="32"/>
      <c r="K36" s="31">
        <v>1</v>
      </c>
      <c r="L36" s="33">
        <v>3</v>
      </c>
      <c r="M36" s="34">
        <f t="shared" si="2"/>
        <v>12</v>
      </c>
      <c r="N36" s="35">
        <f t="shared" si="3"/>
        <v>-0.75</v>
      </c>
      <c r="O36" s="36">
        <v>1</v>
      </c>
      <c r="P36" s="36">
        <v>4</v>
      </c>
      <c r="Q36" s="37">
        <v>43</v>
      </c>
    </row>
    <row r="37" spans="1:17" x14ac:dyDescent="0.25">
      <c r="A37" s="3">
        <v>32</v>
      </c>
      <c r="B37" s="38" t="s">
        <v>50</v>
      </c>
      <c r="C37" s="29" t="s">
        <v>60</v>
      </c>
      <c r="D37" s="30">
        <v>1</v>
      </c>
      <c r="E37" s="31"/>
      <c r="F37" s="32"/>
      <c r="G37" s="31"/>
      <c r="H37" s="32"/>
      <c r="I37" s="31">
        <v>2</v>
      </c>
      <c r="J37" s="32"/>
      <c r="K37" s="31"/>
      <c r="L37" s="33"/>
      <c r="M37" s="34">
        <f t="shared" si="2"/>
        <v>3</v>
      </c>
      <c r="N37" s="35">
        <f t="shared" si="3"/>
        <v>-0.5</v>
      </c>
      <c r="O37" s="36">
        <v>3</v>
      </c>
      <c r="P37" s="36">
        <v>6</v>
      </c>
      <c r="Q37" s="37">
        <v>43</v>
      </c>
    </row>
    <row r="38" spans="1:17" x14ac:dyDescent="0.25">
      <c r="A38" s="18">
        <v>33</v>
      </c>
      <c r="B38" s="38" t="s">
        <v>50</v>
      </c>
      <c r="C38" s="29" t="s">
        <v>61</v>
      </c>
      <c r="D38" s="30">
        <v>1</v>
      </c>
      <c r="E38" s="31"/>
      <c r="F38" s="32"/>
      <c r="G38" s="31"/>
      <c r="H38" s="32"/>
      <c r="I38" s="31"/>
      <c r="J38" s="32"/>
      <c r="K38" s="31"/>
      <c r="L38" s="33"/>
      <c r="M38" s="34">
        <f t="shared" si="2"/>
        <v>1</v>
      </c>
      <c r="N38" s="35">
        <f t="shared" si="3"/>
        <v>0</v>
      </c>
      <c r="O38" s="36">
        <v>1</v>
      </c>
      <c r="P38" s="36">
        <v>1</v>
      </c>
      <c r="Q38" s="37">
        <v>43</v>
      </c>
    </row>
    <row r="39" spans="1:17" x14ac:dyDescent="0.25">
      <c r="A39" s="3">
        <v>34</v>
      </c>
      <c r="B39" s="38" t="s">
        <v>62</v>
      </c>
      <c r="C39" s="29" t="s">
        <v>63</v>
      </c>
      <c r="D39" s="30">
        <v>2</v>
      </c>
      <c r="E39" s="31"/>
      <c r="F39" s="32">
        <v>5</v>
      </c>
      <c r="G39" s="31"/>
      <c r="H39" s="32"/>
      <c r="I39" s="31">
        <v>2</v>
      </c>
      <c r="J39" s="32"/>
      <c r="K39" s="31"/>
      <c r="L39" s="33"/>
      <c r="M39" s="34">
        <f t="shared" si="2"/>
        <v>9</v>
      </c>
      <c r="N39" s="35" t="e">
        <f t="shared" si="3"/>
        <v>#DIV/0!</v>
      </c>
      <c r="O39" s="36">
        <v>2</v>
      </c>
      <c r="P39" s="36">
        <v>0</v>
      </c>
      <c r="Q39" s="37">
        <v>43</v>
      </c>
    </row>
    <row r="40" spans="1:17" x14ac:dyDescent="0.25">
      <c r="A40" s="18">
        <v>35</v>
      </c>
      <c r="B40" s="38" t="s">
        <v>62</v>
      </c>
      <c r="C40" s="29" t="s">
        <v>64</v>
      </c>
      <c r="D40" s="30">
        <v>1</v>
      </c>
      <c r="E40" s="31"/>
      <c r="F40" s="32"/>
      <c r="G40" s="31"/>
      <c r="H40" s="32">
        <v>3</v>
      </c>
      <c r="I40" s="31">
        <v>2</v>
      </c>
      <c r="J40" s="32"/>
      <c r="K40" s="31"/>
      <c r="L40" s="33"/>
      <c r="M40" s="34">
        <f t="shared" si="2"/>
        <v>6</v>
      </c>
      <c r="N40" s="35">
        <f t="shared" si="3"/>
        <v>2</v>
      </c>
      <c r="O40" s="36">
        <v>3</v>
      </c>
      <c r="P40" s="36">
        <v>1</v>
      </c>
      <c r="Q40" s="37">
        <v>43</v>
      </c>
    </row>
    <row r="41" spans="1:17" x14ac:dyDescent="0.25">
      <c r="A41" s="3">
        <v>36</v>
      </c>
      <c r="B41" s="38" t="s">
        <v>62</v>
      </c>
      <c r="C41" s="29" t="s">
        <v>65</v>
      </c>
      <c r="D41" s="30"/>
      <c r="E41" s="31"/>
      <c r="F41" s="32"/>
      <c r="G41" s="31"/>
      <c r="H41" s="32"/>
      <c r="I41" s="31">
        <v>2</v>
      </c>
      <c r="J41" s="32"/>
      <c r="K41" s="31"/>
      <c r="L41" s="33"/>
      <c r="M41" s="34">
        <f t="shared" si="2"/>
        <v>2</v>
      </c>
      <c r="N41" s="35">
        <f t="shared" si="3"/>
        <v>-0.5</v>
      </c>
      <c r="O41" s="36">
        <v>2</v>
      </c>
      <c r="P41" s="36">
        <v>4</v>
      </c>
      <c r="Q41" s="37">
        <v>43</v>
      </c>
    </row>
    <row r="42" spans="1:17" x14ac:dyDescent="0.25">
      <c r="A42" s="18">
        <v>37</v>
      </c>
      <c r="B42" s="38" t="s">
        <v>62</v>
      </c>
      <c r="C42" s="29" t="s">
        <v>91</v>
      </c>
      <c r="D42" s="30"/>
      <c r="E42" s="31"/>
      <c r="F42" s="32"/>
      <c r="G42" s="31"/>
      <c r="H42" s="32"/>
      <c r="I42" s="31">
        <v>5</v>
      </c>
      <c r="J42" s="32"/>
      <c r="K42" s="31">
        <v>1</v>
      </c>
      <c r="L42" s="33"/>
      <c r="M42" s="34">
        <f t="shared" si="2"/>
        <v>6</v>
      </c>
      <c r="N42" s="35"/>
      <c r="O42" s="36"/>
      <c r="P42" s="36"/>
      <c r="Q42" s="37"/>
    </row>
    <row r="43" spans="1:17" x14ac:dyDescent="0.25">
      <c r="A43" s="3">
        <v>38</v>
      </c>
      <c r="B43" s="38" t="s">
        <v>62</v>
      </c>
      <c r="C43" s="29" t="s">
        <v>66</v>
      </c>
      <c r="D43" s="30">
        <v>1</v>
      </c>
      <c r="E43" s="31"/>
      <c r="F43" s="32">
        <v>3</v>
      </c>
      <c r="G43" s="31"/>
      <c r="H43" s="32">
        <v>2</v>
      </c>
      <c r="I43" s="31"/>
      <c r="J43" s="32"/>
      <c r="K43" s="31"/>
      <c r="L43" s="33"/>
      <c r="M43" s="34">
        <f t="shared" si="2"/>
        <v>6</v>
      </c>
      <c r="N43" s="35">
        <f t="shared" ref="N43:N48" si="4">SUM(O43-P43)/ABS(P43)</f>
        <v>1</v>
      </c>
      <c r="O43" s="36">
        <v>4</v>
      </c>
      <c r="P43" s="36">
        <v>2</v>
      </c>
      <c r="Q43" s="37">
        <v>43</v>
      </c>
    </row>
    <row r="44" spans="1:17" x14ac:dyDescent="0.25">
      <c r="A44" s="18">
        <v>39</v>
      </c>
      <c r="B44" s="38" t="s">
        <v>62</v>
      </c>
      <c r="C44" s="29" t="s">
        <v>67</v>
      </c>
      <c r="D44" s="40"/>
      <c r="E44" s="41">
        <v>1</v>
      </c>
      <c r="F44" s="42"/>
      <c r="G44" s="41"/>
      <c r="H44" s="42"/>
      <c r="I44" s="41"/>
      <c r="J44" s="42"/>
      <c r="K44" s="41"/>
      <c r="L44" s="43"/>
      <c r="M44" s="34">
        <f t="shared" si="2"/>
        <v>1</v>
      </c>
      <c r="N44" s="35">
        <f t="shared" si="4"/>
        <v>-1</v>
      </c>
      <c r="O44" s="36">
        <v>0</v>
      </c>
      <c r="P44" s="36">
        <v>1</v>
      </c>
      <c r="Q44" s="37">
        <v>43</v>
      </c>
    </row>
    <row r="45" spans="1:17" x14ac:dyDescent="0.25">
      <c r="A45" s="3">
        <v>40</v>
      </c>
      <c r="B45" s="38" t="s">
        <v>62</v>
      </c>
      <c r="C45" s="29" t="s">
        <v>68</v>
      </c>
      <c r="D45" s="40">
        <v>1</v>
      </c>
      <c r="E45" s="41"/>
      <c r="F45" s="42">
        <v>5</v>
      </c>
      <c r="G45" s="41">
        <v>1</v>
      </c>
      <c r="H45" s="42">
        <v>2</v>
      </c>
      <c r="I45" s="41">
        <v>1</v>
      </c>
      <c r="J45" s="42"/>
      <c r="K45" s="41"/>
      <c r="L45" s="43">
        <v>1</v>
      </c>
      <c r="M45" s="34">
        <f t="shared" si="2"/>
        <v>11</v>
      </c>
      <c r="N45" s="35">
        <f t="shared" si="4"/>
        <v>-0.2</v>
      </c>
      <c r="O45" s="36">
        <v>4</v>
      </c>
      <c r="P45" s="36">
        <v>5</v>
      </c>
      <c r="Q45" s="37">
        <v>43</v>
      </c>
    </row>
    <row r="46" spans="1:17" x14ac:dyDescent="0.25">
      <c r="A46" s="18">
        <v>41</v>
      </c>
      <c r="B46" s="38" t="s">
        <v>62</v>
      </c>
      <c r="C46" s="29" t="s">
        <v>69</v>
      </c>
      <c r="D46" s="40"/>
      <c r="E46" s="41"/>
      <c r="F46" s="42"/>
      <c r="G46" s="41"/>
      <c r="H46" s="42"/>
      <c r="I46" s="41"/>
      <c r="J46" s="42"/>
      <c r="K46" s="41"/>
      <c r="L46" s="43"/>
      <c r="M46" s="34">
        <f t="shared" si="2"/>
        <v>0</v>
      </c>
      <c r="N46" s="35" t="e">
        <f t="shared" si="4"/>
        <v>#DIV/0!</v>
      </c>
      <c r="O46" s="36">
        <v>0</v>
      </c>
      <c r="P46" s="36">
        <v>0</v>
      </c>
      <c r="Q46" s="37">
        <v>43</v>
      </c>
    </row>
    <row r="47" spans="1:17" x14ac:dyDescent="0.25">
      <c r="A47" s="3">
        <v>42</v>
      </c>
      <c r="B47" s="38" t="s">
        <v>62</v>
      </c>
      <c r="C47" s="29" t="s">
        <v>70</v>
      </c>
      <c r="D47" s="40">
        <v>1</v>
      </c>
      <c r="E47" s="41"/>
      <c r="F47" s="42"/>
      <c r="G47" s="41"/>
      <c r="H47" s="42">
        <v>2</v>
      </c>
      <c r="I47" s="41"/>
      <c r="J47" s="42"/>
      <c r="K47" s="41">
        <v>2</v>
      </c>
      <c r="L47" s="43"/>
      <c r="M47" s="34">
        <f t="shared" si="2"/>
        <v>5</v>
      </c>
      <c r="N47" s="35" t="e">
        <f t="shared" si="4"/>
        <v>#DIV/0!</v>
      </c>
      <c r="O47" s="36">
        <v>1</v>
      </c>
      <c r="P47" s="36">
        <v>0</v>
      </c>
      <c r="Q47" s="37">
        <v>43</v>
      </c>
    </row>
    <row r="48" spans="1:17" x14ac:dyDescent="0.25">
      <c r="A48" s="18">
        <v>43</v>
      </c>
      <c r="B48" s="38" t="s">
        <v>62</v>
      </c>
      <c r="C48" s="29" t="s">
        <v>72</v>
      </c>
      <c r="D48" s="40">
        <v>1</v>
      </c>
      <c r="E48" s="41"/>
      <c r="F48" s="42">
        <v>5</v>
      </c>
      <c r="G48" s="41"/>
      <c r="H48" s="42">
        <v>3</v>
      </c>
      <c r="I48" s="41">
        <v>1</v>
      </c>
      <c r="J48" s="42"/>
      <c r="K48" s="41"/>
      <c r="L48" s="43">
        <v>2</v>
      </c>
      <c r="M48" s="34">
        <f t="shared" si="2"/>
        <v>12</v>
      </c>
      <c r="N48" s="35">
        <f t="shared" si="4"/>
        <v>2</v>
      </c>
      <c r="O48" s="36">
        <v>3</v>
      </c>
      <c r="P48" s="36">
        <v>1</v>
      </c>
      <c r="Q48" s="37">
        <v>43</v>
      </c>
    </row>
    <row r="49" spans="1:17" ht="15.75" thickBot="1" x14ac:dyDescent="0.3">
      <c r="A49" s="3"/>
      <c r="B49" s="38"/>
      <c r="C49" s="29" t="s">
        <v>73</v>
      </c>
      <c r="D49" s="44">
        <f t="shared" ref="D49:L49" si="5">SUM(D6:D48)</f>
        <v>25</v>
      </c>
      <c r="E49" s="45">
        <f t="shared" si="5"/>
        <v>3</v>
      </c>
      <c r="F49" s="11">
        <f t="shared" si="5"/>
        <v>78</v>
      </c>
      <c r="G49" s="12">
        <f t="shared" si="5"/>
        <v>3</v>
      </c>
      <c r="H49" s="11">
        <f t="shared" si="5"/>
        <v>44</v>
      </c>
      <c r="I49" s="12">
        <f t="shared" si="5"/>
        <v>41</v>
      </c>
      <c r="J49" s="11">
        <f t="shared" si="5"/>
        <v>12</v>
      </c>
      <c r="K49" s="12">
        <f t="shared" si="5"/>
        <v>22</v>
      </c>
      <c r="L49" s="46">
        <f t="shared" si="5"/>
        <v>16</v>
      </c>
      <c r="M49" s="47">
        <f t="shared" ref="M49" si="6">SUM(D49:L49)</f>
        <v>244</v>
      </c>
      <c r="N49" s="48">
        <f t="shared" ref="N49" si="7">SUM(O49-P49)/ABS(P49)</f>
        <v>0.25</v>
      </c>
      <c r="O49" s="49">
        <f>SUM(O6:O48)</f>
        <v>70</v>
      </c>
      <c r="P49" s="49">
        <f>SUM(P6:P48)</f>
        <v>56</v>
      </c>
      <c r="Q49" s="50">
        <f>SUM(Q6:Q48)</f>
        <v>1763</v>
      </c>
    </row>
    <row r="50" spans="1:17" ht="15.75" thickTop="1" x14ac:dyDescent="0.25">
      <c r="A50" s="3"/>
      <c r="B50" s="38"/>
      <c r="C50" s="51" t="s">
        <v>74</v>
      </c>
      <c r="D50" s="52">
        <f>SUM((D51-D52)/ABS(D52))</f>
        <v>0.375</v>
      </c>
      <c r="E50" s="53">
        <f>SUM((E51-E52)/ABS(E52))</f>
        <v>-0.8</v>
      </c>
      <c r="F50" s="53">
        <f t="shared" ref="F50:M50" si="8">SUM((F51-F52)/ABS(F52))</f>
        <v>0.5</v>
      </c>
      <c r="G50" s="53">
        <f t="shared" si="8"/>
        <v>-0.5</v>
      </c>
      <c r="H50" s="53">
        <f t="shared" si="8"/>
        <v>1</v>
      </c>
      <c r="I50" s="53">
        <f t="shared" si="8"/>
        <v>0.16</v>
      </c>
      <c r="J50" s="53">
        <f t="shared" si="8"/>
        <v>2</v>
      </c>
      <c r="K50" s="53" t="e">
        <f t="shared" si="8"/>
        <v>#DIV/0!</v>
      </c>
      <c r="L50" s="53">
        <f t="shared" si="8"/>
        <v>0</v>
      </c>
      <c r="M50" s="54">
        <f t="shared" si="8"/>
        <v>0.25</v>
      </c>
      <c r="N50" s="55"/>
      <c r="O50" s="56"/>
      <c r="P50" s="57"/>
      <c r="Q50" s="58"/>
    </row>
    <row r="51" spans="1:17" x14ac:dyDescent="0.25">
      <c r="A51" s="3"/>
      <c r="B51" s="38"/>
      <c r="C51" s="51" t="s">
        <v>81</v>
      </c>
      <c r="D51" s="59">
        <v>11</v>
      </c>
      <c r="E51" s="60">
        <v>1</v>
      </c>
      <c r="F51" s="60">
        <v>12</v>
      </c>
      <c r="G51" s="60">
        <v>1</v>
      </c>
      <c r="H51" s="60">
        <v>6</v>
      </c>
      <c r="I51" s="60">
        <v>29</v>
      </c>
      <c r="J51" s="60">
        <v>6</v>
      </c>
      <c r="K51" s="60">
        <v>1</v>
      </c>
      <c r="L51" s="60">
        <v>3</v>
      </c>
      <c r="M51" s="61">
        <f>SUM(D51:L51)</f>
        <v>70</v>
      </c>
      <c r="N51" s="62"/>
      <c r="O51" s="63"/>
      <c r="P51" s="64"/>
      <c r="Q51" s="20"/>
    </row>
    <row r="52" spans="1:17" ht="15.75" thickBot="1" x14ac:dyDescent="0.3">
      <c r="A52" s="3"/>
      <c r="B52" s="38"/>
      <c r="C52" s="51" t="s">
        <v>75</v>
      </c>
      <c r="D52" s="65">
        <v>8</v>
      </c>
      <c r="E52" s="16">
        <v>5</v>
      </c>
      <c r="F52" s="16">
        <v>8</v>
      </c>
      <c r="G52" s="16">
        <v>2</v>
      </c>
      <c r="H52" s="16">
        <v>3</v>
      </c>
      <c r="I52" s="16">
        <v>25</v>
      </c>
      <c r="J52" s="16">
        <v>2</v>
      </c>
      <c r="K52" s="16">
        <v>0</v>
      </c>
      <c r="L52" s="16">
        <v>3</v>
      </c>
      <c r="M52" s="66">
        <f>SUM(D52:L52)</f>
        <v>56</v>
      </c>
      <c r="N52" s="67"/>
      <c r="O52" s="68"/>
      <c r="P52" s="9"/>
      <c r="Q52" s="69"/>
    </row>
    <row r="53" spans="1:17" s="83" customFormat="1" ht="16.5" thickTop="1" thickBot="1" x14ac:dyDescent="0.3">
      <c r="A53" s="70"/>
      <c r="B53" s="71"/>
      <c r="C53" s="72" t="s">
        <v>76</v>
      </c>
      <c r="D53" s="73">
        <v>215</v>
      </c>
      <c r="E53" s="74">
        <v>43</v>
      </c>
      <c r="F53" s="75">
        <v>215</v>
      </c>
      <c r="G53" s="76">
        <v>86</v>
      </c>
      <c r="H53" s="75">
        <v>215</v>
      </c>
      <c r="I53" s="76">
        <v>602</v>
      </c>
      <c r="J53" s="75">
        <v>86</v>
      </c>
      <c r="K53" s="76">
        <v>129</v>
      </c>
      <c r="L53" s="77">
        <v>258</v>
      </c>
      <c r="M53" s="78">
        <f t="shared" ref="M53:M59" si="9">SUM(D53:L53)</f>
        <v>1849</v>
      </c>
      <c r="N53" s="79"/>
      <c r="O53" s="80"/>
      <c r="P53" s="81"/>
      <c r="Q53" s="82"/>
    </row>
    <row r="54" spans="1:17" ht="15.75" thickTop="1" x14ac:dyDescent="0.25">
      <c r="A54" s="3"/>
      <c r="B54" s="38"/>
      <c r="C54" s="29" t="s">
        <v>88</v>
      </c>
      <c r="D54" s="84">
        <v>21</v>
      </c>
      <c r="E54" s="85">
        <v>3</v>
      </c>
      <c r="F54" s="86">
        <v>66</v>
      </c>
      <c r="G54" s="87">
        <v>3</v>
      </c>
      <c r="H54" s="86">
        <v>43</v>
      </c>
      <c r="I54" s="87">
        <v>31</v>
      </c>
      <c r="J54" s="86">
        <v>11</v>
      </c>
      <c r="K54" s="87">
        <v>22</v>
      </c>
      <c r="L54" s="88">
        <v>16</v>
      </c>
      <c r="M54" s="64">
        <f>SUM(D54:L54)</f>
        <v>216</v>
      </c>
      <c r="N54" s="89"/>
      <c r="O54" s="89"/>
      <c r="P54" s="6"/>
      <c r="Q54" s="29"/>
    </row>
    <row r="55" spans="1:17" x14ac:dyDescent="0.25">
      <c r="A55" s="3"/>
      <c r="B55" s="38"/>
      <c r="C55" s="29" t="s">
        <v>86</v>
      </c>
      <c r="D55" s="84">
        <v>16</v>
      </c>
      <c r="E55" s="85">
        <v>3</v>
      </c>
      <c r="F55" s="86">
        <v>49</v>
      </c>
      <c r="G55" s="87">
        <v>3</v>
      </c>
      <c r="H55" s="86">
        <v>25</v>
      </c>
      <c r="I55" s="87">
        <v>22</v>
      </c>
      <c r="J55" s="86">
        <v>11</v>
      </c>
      <c r="K55" s="87">
        <v>20</v>
      </c>
      <c r="L55" s="88">
        <v>12</v>
      </c>
      <c r="M55" s="64">
        <f>SUM(D55:L55)</f>
        <v>161</v>
      </c>
      <c r="N55" s="89"/>
      <c r="O55" s="89"/>
      <c r="P55" s="6"/>
      <c r="Q55" s="29"/>
    </row>
    <row r="56" spans="1:17" x14ac:dyDescent="0.25">
      <c r="A56" s="3"/>
      <c r="B56" s="38"/>
      <c r="C56" s="29" t="s">
        <v>84</v>
      </c>
      <c r="D56" s="84">
        <v>11</v>
      </c>
      <c r="E56" s="85">
        <v>3</v>
      </c>
      <c r="F56" s="86">
        <v>37</v>
      </c>
      <c r="G56" s="87">
        <v>3</v>
      </c>
      <c r="H56" s="86">
        <v>14</v>
      </c>
      <c r="I56" s="87">
        <v>10</v>
      </c>
      <c r="J56" s="86">
        <v>9</v>
      </c>
      <c r="K56" s="87">
        <v>10</v>
      </c>
      <c r="L56" s="88">
        <v>6</v>
      </c>
      <c r="M56" s="64">
        <f>SUM(D56:L56)</f>
        <v>103</v>
      </c>
      <c r="N56" s="89"/>
      <c r="O56" s="89"/>
      <c r="P56" s="6"/>
      <c r="Q56" s="29"/>
    </row>
    <row r="57" spans="1:17" x14ac:dyDescent="0.25">
      <c r="A57" s="3"/>
      <c r="B57" s="38"/>
      <c r="C57" s="29"/>
      <c r="D57" s="84"/>
      <c r="E57" s="85"/>
      <c r="F57" s="86"/>
      <c r="G57" s="87"/>
      <c r="H57" s="86"/>
      <c r="I57" s="87"/>
      <c r="J57" s="86"/>
      <c r="K57" s="87"/>
      <c r="L57" s="88"/>
      <c r="M57" s="64"/>
      <c r="N57" s="89"/>
      <c r="O57" s="89"/>
      <c r="P57" s="6"/>
      <c r="Q57" s="29"/>
    </row>
    <row r="58" spans="1:17" hidden="1" x14ac:dyDescent="0.25">
      <c r="A58" s="3"/>
      <c r="B58" s="38"/>
      <c r="C58" s="29" t="s">
        <v>77</v>
      </c>
      <c r="D58" s="84">
        <v>121</v>
      </c>
      <c r="E58" s="85">
        <v>19</v>
      </c>
      <c r="F58" s="86">
        <v>197</v>
      </c>
      <c r="G58" s="87">
        <v>53</v>
      </c>
      <c r="H58" s="86">
        <v>126</v>
      </c>
      <c r="I58" s="87">
        <v>326</v>
      </c>
      <c r="J58" s="86">
        <v>42</v>
      </c>
      <c r="K58" s="87">
        <v>62</v>
      </c>
      <c r="L58" s="88">
        <v>132</v>
      </c>
      <c r="M58" s="64">
        <f t="shared" si="9"/>
        <v>1078</v>
      </c>
      <c r="N58" s="89"/>
      <c r="O58" s="89"/>
      <c r="P58" s="6"/>
      <c r="Q58" s="29"/>
    </row>
    <row r="59" spans="1:17" hidden="1" x14ac:dyDescent="0.25">
      <c r="A59" s="3"/>
      <c r="B59" s="38"/>
      <c r="C59" s="29" t="s">
        <v>78</v>
      </c>
      <c r="D59" s="84">
        <v>121</v>
      </c>
      <c r="E59" s="85">
        <v>19</v>
      </c>
      <c r="F59" s="86">
        <v>197</v>
      </c>
      <c r="G59" s="87">
        <v>54</v>
      </c>
      <c r="H59" s="86">
        <v>128</v>
      </c>
      <c r="I59" s="87">
        <v>321</v>
      </c>
      <c r="J59" s="86">
        <v>43</v>
      </c>
      <c r="K59" s="87">
        <v>65</v>
      </c>
      <c r="L59" s="88">
        <v>130</v>
      </c>
      <c r="M59" s="64">
        <f t="shared" si="9"/>
        <v>1078</v>
      </c>
      <c r="N59" s="89"/>
      <c r="O59" s="89"/>
      <c r="P59" s="6"/>
      <c r="Q59" s="29"/>
    </row>
    <row r="60" spans="1:17" x14ac:dyDescent="0.25">
      <c r="B60" s="90" t="s">
        <v>79</v>
      </c>
    </row>
    <row r="62" spans="1:17" x14ac:dyDescent="0.25">
      <c r="G62" t="s">
        <v>80</v>
      </c>
    </row>
  </sheetData>
  <sortState ref="A7:Q48">
    <sortCondition ref="B7:B48"/>
    <sortCondition ref="C7:C48"/>
  </sortState>
  <mergeCells count="1">
    <mergeCell ref="B2:C2"/>
  </mergeCells>
  <pageMargins left="0.25" right="0.25" top="0.75" bottom="0.75" header="0.3" footer="0.3"/>
  <pageSetup scale="44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"/>
  <sheetViews>
    <sheetView workbookViewId="0">
      <pane xSplit="3" ySplit="5" topLeftCell="D33" activePane="bottomRight" state="frozen"/>
      <selection pane="topRight" activeCell="D1" sqref="D1"/>
      <selection pane="bottomLeft" activeCell="A8" sqref="A8"/>
      <selection pane="bottomRight" activeCell="T26" sqref="T26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7" width="12.7109375" customWidth="1"/>
  </cols>
  <sheetData>
    <row r="1" spans="1:17" x14ac:dyDescent="0.25">
      <c r="B1" s="1" t="s">
        <v>0</v>
      </c>
    </row>
    <row r="2" spans="1:17" ht="31.5" customHeight="1" x14ac:dyDescent="0.25">
      <c r="B2" s="149" t="s">
        <v>85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7" x14ac:dyDescent="0.25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7" x14ac:dyDescent="0.25">
      <c r="A4" s="3"/>
      <c r="B4" s="3"/>
      <c r="C4" s="3" t="s">
        <v>1</v>
      </c>
      <c r="D4" s="4" t="s">
        <v>2</v>
      </c>
      <c r="E4" s="5" t="s">
        <v>3</v>
      </c>
      <c r="F4" s="4" t="s">
        <v>2</v>
      </c>
      <c r="G4" s="5" t="s">
        <v>4</v>
      </c>
      <c r="H4" s="4" t="s">
        <v>2</v>
      </c>
      <c r="I4" s="5" t="s">
        <v>5</v>
      </c>
      <c r="J4" s="4" t="s">
        <v>4</v>
      </c>
      <c r="K4" s="5" t="s">
        <v>6</v>
      </c>
      <c r="L4" s="4" t="s">
        <v>7</v>
      </c>
      <c r="M4" s="6" t="s">
        <v>8</v>
      </c>
      <c r="N4" s="7"/>
      <c r="O4" s="8">
        <v>2015</v>
      </c>
      <c r="P4" s="8">
        <v>2014</v>
      </c>
      <c r="Q4" s="9" t="s">
        <v>9</v>
      </c>
    </row>
    <row r="5" spans="1:17" ht="30.75" customHeight="1" thickBot="1" x14ac:dyDescent="0.3">
      <c r="A5" s="10"/>
      <c r="B5" s="10" t="s">
        <v>10</v>
      </c>
      <c r="C5" s="10" t="s">
        <v>11</v>
      </c>
      <c r="D5" s="11" t="s">
        <v>12</v>
      </c>
      <c r="E5" s="12" t="s">
        <v>13</v>
      </c>
      <c r="F5" s="11" t="s">
        <v>14</v>
      </c>
      <c r="G5" s="13" t="s">
        <v>15</v>
      </c>
      <c r="H5" s="11" t="s">
        <v>16</v>
      </c>
      <c r="I5" s="12" t="s">
        <v>17</v>
      </c>
      <c r="J5" s="11" t="s">
        <v>18</v>
      </c>
      <c r="K5" s="12" t="s">
        <v>19</v>
      </c>
      <c r="L5" s="11" t="s">
        <v>20</v>
      </c>
      <c r="M5" s="14" t="s">
        <v>21</v>
      </c>
      <c r="N5" s="15" t="s">
        <v>22</v>
      </c>
      <c r="O5" s="16" t="s">
        <v>23</v>
      </c>
      <c r="P5" s="16" t="s">
        <v>23</v>
      </c>
      <c r="Q5" s="17" t="s">
        <v>24</v>
      </c>
    </row>
    <row r="6" spans="1:17" ht="15" customHeight="1" thickTop="1" x14ac:dyDescent="0.25">
      <c r="A6" s="18">
        <v>1</v>
      </c>
      <c r="B6" s="19" t="s">
        <v>25</v>
      </c>
      <c r="C6" s="20" t="s">
        <v>26</v>
      </c>
      <c r="D6" s="21"/>
      <c r="E6" s="22"/>
      <c r="F6" s="23"/>
      <c r="G6" s="22"/>
      <c r="H6" s="23"/>
      <c r="I6" s="22"/>
      <c r="J6" s="23"/>
      <c r="K6" s="22"/>
      <c r="L6" s="24"/>
      <c r="M6" s="25">
        <f t="shared" ref="M6:M14" si="0">SUM(D6:L6)</f>
        <v>0</v>
      </c>
      <c r="N6" s="26" t="e">
        <f t="shared" ref="N6:N27" si="1">SUM(O6-P6)/ABS(P6)</f>
        <v>#DIV/0!</v>
      </c>
      <c r="O6" s="27">
        <v>0</v>
      </c>
      <c r="P6" s="27">
        <v>0</v>
      </c>
      <c r="Q6" s="28">
        <v>43</v>
      </c>
    </row>
    <row r="7" spans="1:17" x14ac:dyDescent="0.25">
      <c r="A7" s="3">
        <v>2</v>
      </c>
      <c r="B7" s="19" t="s">
        <v>25</v>
      </c>
      <c r="C7" s="29" t="s">
        <v>27</v>
      </c>
      <c r="D7" s="30">
        <v>1</v>
      </c>
      <c r="E7" s="31"/>
      <c r="F7" s="32"/>
      <c r="G7" s="31"/>
      <c r="H7" s="32"/>
      <c r="I7" s="31">
        <v>1</v>
      </c>
      <c r="J7" s="32"/>
      <c r="K7" s="31">
        <v>3</v>
      </c>
      <c r="L7" s="33"/>
      <c r="M7" s="34">
        <f t="shared" si="0"/>
        <v>5</v>
      </c>
      <c r="N7" s="35">
        <f t="shared" si="1"/>
        <v>0</v>
      </c>
      <c r="O7" s="36">
        <v>1</v>
      </c>
      <c r="P7" s="36">
        <v>1</v>
      </c>
      <c r="Q7" s="37">
        <v>43</v>
      </c>
    </row>
    <row r="8" spans="1:17" x14ac:dyDescent="0.25">
      <c r="A8" s="18">
        <v>3</v>
      </c>
      <c r="B8" s="38" t="s">
        <v>25</v>
      </c>
      <c r="C8" s="29" t="s">
        <v>28</v>
      </c>
      <c r="D8" s="30"/>
      <c r="E8" s="31"/>
      <c r="F8" s="32"/>
      <c r="G8" s="31"/>
      <c r="H8" s="32">
        <v>3</v>
      </c>
      <c r="I8" s="31"/>
      <c r="J8" s="32"/>
      <c r="K8" s="31"/>
      <c r="L8" s="33"/>
      <c r="M8" s="34">
        <f t="shared" si="0"/>
        <v>3</v>
      </c>
      <c r="N8" s="35" t="e">
        <f t="shared" si="1"/>
        <v>#DIV/0!</v>
      </c>
      <c r="O8" s="36">
        <v>0</v>
      </c>
      <c r="P8" s="36">
        <v>0</v>
      </c>
      <c r="Q8" s="37">
        <v>43</v>
      </c>
    </row>
    <row r="9" spans="1:17" x14ac:dyDescent="0.25">
      <c r="A9" s="18">
        <v>4</v>
      </c>
      <c r="B9" s="38" t="s">
        <v>25</v>
      </c>
      <c r="C9" s="29" t="s">
        <v>29</v>
      </c>
      <c r="D9" s="30"/>
      <c r="E9" s="31"/>
      <c r="F9" s="32"/>
      <c r="G9" s="31"/>
      <c r="H9" s="32">
        <v>3</v>
      </c>
      <c r="I9" s="31">
        <v>1</v>
      </c>
      <c r="J9" s="32"/>
      <c r="K9" s="31"/>
      <c r="L9" s="33"/>
      <c r="M9" s="34">
        <f t="shared" si="0"/>
        <v>4</v>
      </c>
      <c r="N9" s="35" t="e">
        <f t="shared" si="1"/>
        <v>#DIV/0!</v>
      </c>
      <c r="O9" s="36">
        <v>1</v>
      </c>
      <c r="P9" s="36">
        <v>0</v>
      </c>
      <c r="Q9" s="37">
        <v>43</v>
      </c>
    </row>
    <row r="10" spans="1:17" x14ac:dyDescent="0.25">
      <c r="A10" s="3">
        <v>5</v>
      </c>
      <c r="B10" s="38" t="s">
        <v>30</v>
      </c>
      <c r="C10" s="29" t="s">
        <v>31</v>
      </c>
      <c r="D10" s="30">
        <v>1</v>
      </c>
      <c r="E10" s="31"/>
      <c r="F10" s="32">
        <v>3</v>
      </c>
      <c r="G10" s="31"/>
      <c r="H10" s="32">
        <v>2</v>
      </c>
      <c r="I10" s="31">
        <v>1</v>
      </c>
      <c r="J10" s="32"/>
      <c r="K10" s="31"/>
      <c r="L10" s="33">
        <v>3</v>
      </c>
      <c r="M10" s="34">
        <f t="shared" si="0"/>
        <v>10</v>
      </c>
      <c r="N10" s="35">
        <f t="shared" si="1"/>
        <v>0</v>
      </c>
      <c r="O10" s="36">
        <v>4</v>
      </c>
      <c r="P10" s="36">
        <v>4</v>
      </c>
      <c r="Q10" s="37">
        <v>43</v>
      </c>
    </row>
    <row r="11" spans="1:17" x14ac:dyDescent="0.25">
      <c r="A11" s="18">
        <v>6</v>
      </c>
      <c r="B11" s="38" t="s">
        <v>30</v>
      </c>
      <c r="C11" s="29" t="s">
        <v>32</v>
      </c>
      <c r="D11" s="30"/>
      <c r="E11" s="31"/>
      <c r="F11" s="32">
        <v>5</v>
      </c>
      <c r="G11" s="31"/>
      <c r="H11" s="32"/>
      <c r="I11" s="31"/>
      <c r="J11" s="32"/>
      <c r="K11" s="31"/>
      <c r="L11" s="33"/>
      <c r="M11" s="34">
        <f t="shared" si="0"/>
        <v>5</v>
      </c>
      <c r="N11" s="35">
        <f t="shared" si="1"/>
        <v>-1</v>
      </c>
      <c r="O11" s="36">
        <v>0</v>
      </c>
      <c r="P11" s="36">
        <v>2</v>
      </c>
      <c r="Q11" s="37">
        <v>43</v>
      </c>
    </row>
    <row r="12" spans="1:17" x14ac:dyDescent="0.25">
      <c r="A12" s="18">
        <v>7</v>
      </c>
      <c r="B12" s="38" t="s">
        <v>30</v>
      </c>
      <c r="C12" s="29" t="s">
        <v>33</v>
      </c>
      <c r="D12" s="30"/>
      <c r="E12" s="31"/>
      <c r="F12" s="32"/>
      <c r="G12" s="31"/>
      <c r="H12" s="32"/>
      <c r="I12" s="31"/>
      <c r="J12" s="32"/>
      <c r="K12" s="31"/>
      <c r="L12" s="33"/>
      <c r="M12" s="34">
        <f t="shared" si="0"/>
        <v>0</v>
      </c>
      <c r="N12" s="35">
        <f t="shared" si="1"/>
        <v>-1</v>
      </c>
      <c r="O12" s="36">
        <v>0</v>
      </c>
      <c r="P12" s="36">
        <v>2</v>
      </c>
      <c r="Q12" s="37">
        <v>43</v>
      </c>
    </row>
    <row r="13" spans="1:17" x14ac:dyDescent="0.25">
      <c r="A13" s="3">
        <v>8</v>
      </c>
      <c r="B13" s="38" t="s">
        <v>30</v>
      </c>
      <c r="C13" s="29" t="s">
        <v>34</v>
      </c>
      <c r="D13" s="30"/>
      <c r="E13" s="31"/>
      <c r="F13" s="32">
        <v>5</v>
      </c>
      <c r="G13" s="31"/>
      <c r="H13" s="32">
        <v>3</v>
      </c>
      <c r="I13" s="31"/>
      <c r="J13" s="32"/>
      <c r="K13" s="31"/>
      <c r="L13" s="33"/>
      <c r="M13" s="34">
        <f t="shared" si="0"/>
        <v>8</v>
      </c>
      <c r="N13" s="35">
        <f t="shared" si="1"/>
        <v>-1</v>
      </c>
      <c r="O13" s="36">
        <v>0</v>
      </c>
      <c r="P13" s="36">
        <v>1</v>
      </c>
      <c r="Q13" s="37">
        <v>43</v>
      </c>
    </row>
    <row r="14" spans="1:17" x14ac:dyDescent="0.25">
      <c r="A14" s="18">
        <v>9</v>
      </c>
      <c r="B14" s="38" t="s">
        <v>30</v>
      </c>
      <c r="C14" s="29" t="s">
        <v>35</v>
      </c>
      <c r="D14" s="30"/>
      <c r="E14" s="31">
        <v>1</v>
      </c>
      <c r="F14" s="32">
        <v>7</v>
      </c>
      <c r="G14" s="31"/>
      <c r="H14" s="32">
        <v>1</v>
      </c>
      <c r="I14" s="31">
        <v>2</v>
      </c>
      <c r="J14" s="32"/>
      <c r="K14" s="31"/>
      <c r="L14" s="33">
        <v>1</v>
      </c>
      <c r="M14" s="34">
        <f t="shared" si="0"/>
        <v>12</v>
      </c>
      <c r="N14" s="35" t="e">
        <f t="shared" si="1"/>
        <v>#DIV/0!</v>
      </c>
      <c r="O14" s="36">
        <v>4</v>
      </c>
      <c r="P14" s="36">
        <v>0</v>
      </c>
      <c r="Q14" s="37">
        <v>43</v>
      </c>
    </row>
    <row r="15" spans="1:17" x14ac:dyDescent="0.25">
      <c r="A15" s="18">
        <v>10</v>
      </c>
      <c r="B15" s="38" t="s">
        <v>30</v>
      </c>
      <c r="C15" s="29" t="s">
        <v>36</v>
      </c>
      <c r="D15" s="30">
        <v>1</v>
      </c>
      <c r="E15" s="31">
        <v>1</v>
      </c>
      <c r="F15" s="32">
        <v>5</v>
      </c>
      <c r="G15" s="31">
        <v>2</v>
      </c>
      <c r="H15" s="32"/>
      <c r="I15" s="31"/>
      <c r="J15" s="32">
        <v>1</v>
      </c>
      <c r="K15" s="31">
        <v>2</v>
      </c>
      <c r="L15" s="33"/>
      <c r="M15" s="34">
        <f>SUM(D15:L15)</f>
        <v>12</v>
      </c>
      <c r="N15" s="35" t="e">
        <f t="shared" si="1"/>
        <v>#DIV/0!</v>
      </c>
      <c r="O15" s="36">
        <v>0</v>
      </c>
      <c r="P15" s="36">
        <v>0</v>
      </c>
      <c r="Q15" s="37">
        <v>43</v>
      </c>
    </row>
    <row r="16" spans="1:17" x14ac:dyDescent="0.25">
      <c r="A16" s="3">
        <v>11</v>
      </c>
      <c r="B16" s="38" t="s">
        <v>30</v>
      </c>
      <c r="C16" s="29" t="s">
        <v>37</v>
      </c>
      <c r="D16" s="39"/>
      <c r="E16" s="31"/>
      <c r="F16" s="32"/>
      <c r="G16" s="31"/>
      <c r="H16" s="32"/>
      <c r="I16" s="31"/>
      <c r="J16" s="32"/>
      <c r="K16" s="31">
        <v>1</v>
      </c>
      <c r="L16" s="33"/>
      <c r="M16" s="34">
        <f>SUM(D16:L16)</f>
        <v>1</v>
      </c>
      <c r="N16" s="35" t="e">
        <f t="shared" si="1"/>
        <v>#DIV/0!</v>
      </c>
      <c r="O16" s="36">
        <v>1</v>
      </c>
      <c r="P16" s="36">
        <v>0</v>
      </c>
      <c r="Q16" s="37">
        <v>43</v>
      </c>
    </row>
    <row r="17" spans="1:17" x14ac:dyDescent="0.25">
      <c r="A17" s="18">
        <v>12</v>
      </c>
      <c r="B17" s="38" t="s">
        <v>38</v>
      </c>
      <c r="C17" s="29" t="s">
        <v>39</v>
      </c>
      <c r="D17" s="30">
        <v>1</v>
      </c>
      <c r="E17" s="31"/>
      <c r="F17" s="32">
        <v>5</v>
      </c>
      <c r="G17" s="31"/>
      <c r="H17" s="32">
        <v>5</v>
      </c>
      <c r="I17" s="31">
        <v>2</v>
      </c>
      <c r="J17" s="32">
        <v>4</v>
      </c>
      <c r="K17" s="31">
        <v>2</v>
      </c>
      <c r="L17" s="33">
        <v>1</v>
      </c>
      <c r="M17" s="34">
        <f>SUM(D17:L17)</f>
        <v>20</v>
      </c>
      <c r="N17" s="35" t="e">
        <f t="shared" si="1"/>
        <v>#DIV/0!</v>
      </c>
      <c r="O17" s="36">
        <v>6</v>
      </c>
      <c r="P17" s="36">
        <v>0</v>
      </c>
      <c r="Q17" s="37">
        <v>43</v>
      </c>
    </row>
    <row r="18" spans="1:17" x14ac:dyDescent="0.25">
      <c r="A18" s="18">
        <v>13</v>
      </c>
      <c r="B18" s="38" t="s">
        <v>38</v>
      </c>
      <c r="C18" s="29" t="s">
        <v>40</v>
      </c>
      <c r="D18" s="30">
        <v>2</v>
      </c>
      <c r="E18" s="31"/>
      <c r="F18" s="32"/>
      <c r="G18" s="31"/>
      <c r="H18" s="32">
        <v>4</v>
      </c>
      <c r="I18" s="31">
        <v>3</v>
      </c>
      <c r="J18" s="32">
        <v>3</v>
      </c>
      <c r="K18" s="31">
        <v>3</v>
      </c>
      <c r="L18" s="33">
        <v>3</v>
      </c>
      <c r="M18" s="34">
        <f>SUM(D18:L18)</f>
        <v>18</v>
      </c>
      <c r="N18" s="35" t="e">
        <f t="shared" si="1"/>
        <v>#DIV/0!</v>
      </c>
      <c r="O18" s="36">
        <v>3</v>
      </c>
      <c r="P18" s="36">
        <v>0</v>
      </c>
      <c r="Q18" s="37">
        <v>43</v>
      </c>
    </row>
    <row r="19" spans="1:17" x14ac:dyDescent="0.25">
      <c r="A19" s="3">
        <v>14</v>
      </c>
      <c r="B19" s="38" t="s">
        <v>38</v>
      </c>
      <c r="C19" s="29" t="s">
        <v>41</v>
      </c>
      <c r="D19" s="30">
        <v>1</v>
      </c>
      <c r="E19" s="31"/>
      <c r="F19" s="32"/>
      <c r="G19" s="31"/>
      <c r="H19" s="32"/>
      <c r="I19" s="31">
        <v>1</v>
      </c>
      <c r="J19" s="32">
        <v>1</v>
      </c>
      <c r="K19" s="31">
        <v>2</v>
      </c>
      <c r="L19" s="33"/>
      <c r="M19" s="34">
        <f t="shared" ref="M19:M47" si="2">SUM(D19:L19)</f>
        <v>5</v>
      </c>
      <c r="N19" s="35">
        <f t="shared" si="1"/>
        <v>1</v>
      </c>
      <c r="O19" s="36">
        <v>2</v>
      </c>
      <c r="P19" s="36">
        <v>1</v>
      </c>
      <c r="Q19" s="37">
        <v>43</v>
      </c>
    </row>
    <row r="20" spans="1:17" x14ac:dyDescent="0.25">
      <c r="A20" s="18">
        <v>15</v>
      </c>
      <c r="B20" s="38" t="s">
        <v>42</v>
      </c>
      <c r="C20" s="29" t="s">
        <v>43</v>
      </c>
      <c r="D20" s="30"/>
      <c r="E20" s="31"/>
      <c r="F20" s="32">
        <v>2</v>
      </c>
      <c r="G20" s="31"/>
      <c r="H20" s="32"/>
      <c r="I20" s="31">
        <v>3</v>
      </c>
      <c r="J20" s="32">
        <v>2</v>
      </c>
      <c r="K20" s="31"/>
      <c r="L20" s="33"/>
      <c r="M20" s="34">
        <f t="shared" si="2"/>
        <v>7</v>
      </c>
      <c r="N20" s="35" t="e">
        <f t="shared" si="1"/>
        <v>#DIV/0!</v>
      </c>
      <c r="O20" s="36">
        <v>3</v>
      </c>
      <c r="P20" s="36">
        <v>0</v>
      </c>
      <c r="Q20" s="37">
        <v>43</v>
      </c>
    </row>
    <row r="21" spans="1:17" x14ac:dyDescent="0.25">
      <c r="A21" s="18">
        <v>16</v>
      </c>
      <c r="B21" s="38" t="s">
        <v>42</v>
      </c>
      <c r="C21" s="29" t="s">
        <v>44</v>
      </c>
      <c r="D21" s="30"/>
      <c r="E21" s="31"/>
      <c r="F21" s="32"/>
      <c r="G21" s="31"/>
      <c r="H21" s="32"/>
      <c r="I21" s="31">
        <v>3</v>
      </c>
      <c r="J21" s="32"/>
      <c r="K21" s="31"/>
      <c r="L21" s="33"/>
      <c r="M21" s="34">
        <f t="shared" si="2"/>
        <v>3</v>
      </c>
      <c r="N21" s="35" t="e">
        <f t="shared" si="1"/>
        <v>#DIV/0!</v>
      </c>
      <c r="O21" s="36">
        <v>3</v>
      </c>
      <c r="P21" s="36">
        <v>0</v>
      </c>
      <c r="Q21" s="37">
        <v>43</v>
      </c>
    </row>
    <row r="22" spans="1:17" x14ac:dyDescent="0.25">
      <c r="A22" s="3">
        <v>17</v>
      </c>
      <c r="B22" s="38" t="s">
        <v>42</v>
      </c>
      <c r="C22" s="29" t="s">
        <v>45</v>
      </c>
      <c r="D22" s="30"/>
      <c r="E22" s="31"/>
      <c r="F22" s="32"/>
      <c r="G22" s="31"/>
      <c r="H22" s="32"/>
      <c r="I22" s="31">
        <v>3</v>
      </c>
      <c r="J22" s="32"/>
      <c r="K22" s="31"/>
      <c r="L22" s="33"/>
      <c r="M22" s="34">
        <f t="shared" si="2"/>
        <v>3</v>
      </c>
      <c r="N22" s="35" t="e">
        <f t="shared" si="1"/>
        <v>#DIV/0!</v>
      </c>
      <c r="O22" s="36">
        <v>3</v>
      </c>
      <c r="P22" s="36">
        <v>0</v>
      </c>
      <c r="Q22" s="37">
        <v>43</v>
      </c>
    </row>
    <row r="23" spans="1:17" x14ac:dyDescent="0.25">
      <c r="A23" s="18">
        <v>18</v>
      </c>
      <c r="B23" s="38" t="s">
        <v>42</v>
      </c>
      <c r="C23" s="29" t="s">
        <v>46</v>
      </c>
      <c r="D23" s="30"/>
      <c r="E23" s="31"/>
      <c r="F23" s="32"/>
      <c r="G23" s="31"/>
      <c r="H23" s="32"/>
      <c r="I23" s="31"/>
      <c r="J23" s="32"/>
      <c r="K23" s="31"/>
      <c r="L23" s="33"/>
      <c r="M23" s="34">
        <f t="shared" si="2"/>
        <v>0</v>
      </c>
      <c r="N23" s="35" t="e">
        <f t="shared" si="1"/>
        <v>#DIV/0!</v>
      </c>
      <c r="O23" s="36">
        <v>0</v>
      </c>
      <c r="P23" s="36">
        <v>0</v>
      </c>
      <c r="Q23" s="37">
        <v>43</v>
      </c>
    </row>
    <row r="24" spans="1:17" x14ac:dyDescent="0.25">
      <c r="A24" s="18">
        <v>19</v>
      </c>
      <c r="B24" s="38" t="s">
        <v>42</v>
      </c>
      <c r="C24" s="29" t="s">
        <v>47</v>
      </c>
      <c r="D24" s="30"/>
      <c r="E24" s="31"/>
      <c r="F24" s="32"/>
      <c r="G24" s="31"/>
      <c r="H24" s="32"/>
      <c r="I24" s="31"/>
      <c r="J24" s="32"/>
      <c r="K24" s="31"/>
      <c r="L24" s="33"/>
      <c r="M24" s="34">
        <f t="shared" si="2"/>
        <v>0</v>
      </c>
      <c r="N24" s="35" t="e">
        <f t="shared" si="1"/>
        <v>#DIV/0!</v>
      </c>
      <c r="O24" s="36">
        <v>0</v>
      </c>
      <c r="P24" s="36">
        <v>0</v>
      </c>
      <c r="Q24" s="37">
        <v>43</v>
      </c>
    </row>
    <row r="25" spans="1:17" x14ac:dyDescent="0.25">
      <c r="A25" s="3">
        <v>20</v>
      </c>
      <c r="B25" s="38" t="s">
        <v>48</v>
      </c>
      <c r="C25" s="29" t="s">
        <v>49</v>
      </c>
      <c r="D25" s="30">
        <v>1</v>
      </c>
      <c r="E25" s="31"/>
      <c r="F25" s="32"/>
      <c r="G25" s="31"/>
      <c r="H25" s="32">
        <v>2</v>
      </c>
      <c r="I25" s="31"/>
      <c r="J25" s="32"/>
      <c r="K25" s="31"/>
      <c r="L25" s="33">
        <v>2</v>
      </c>
      <c r="M25" s="34">
        <f t="shared" si="2"/>
        <v>5</v>
      </c>
      <c r="N25" s="35" t="e">
        <f t="shared" si="1"/>
        <v>#DIV/0!</v>
      </c>
      <c r="O25" s="36">
        <v>2</v>
      </c>
      <c r="P25" s="36">
        <v>0</v>
      </c>
      <c r="Q25" s="37">
        <v>43</v>
      </c>
    </row>
    <row r="26" spans="1:17" x14ac:dyDescent="0.25">
      <c r="A26" s="18">
        <v>21</v>
      </c>
      <c r="B26" s="38" t="s">
        <v>50</v>
      </c>
      <c r="C26" s="29" t="s">
        <v>51</v>
      </c>
      <c r="D26" s="30"/>
      <c r="E26" s="31"/>
      <c r="F26" s="32"/>
      <c r="G26" s="31"/>
      <c r="H26" s="32"/>
      <c r="I26" s="31"/>
      <c r="J26" s="32"/>
      <c r="K26" s="31"/>
      <c r="L26" s="33"/>
      <c r="M26" s="34">
        <f t="shared" si="2"/>
        <v>0</v>
      </c>
      <c r="N26" s="35">
        <f t="shared" si="1"/>
        <v>-1</v>
      </c>
      <c r="O26" s="36">
        <v>0</v>
      </c>
      <c r="P26" s="36">
        <v>1</v>
      </c>
      <c r="Q26" s="37">
        <v>43</v>
      </c>
    </row>
    <row r="27" spans="1:17" x14ac:dyDescent="0.25">
      <c r="A27" s="18">
        <v>22</v>
      </c>
      <c r="B27" s="38" t="s">
        <v>50</v>
      </c>
      <c r="C27" s="29" t="s">
        <v>52</v>
      </c>
      <c r="D27" s="30"/>
      <c r="E27" s="31"/>
      <c r="F27" s="32"/>
      <c r="G27" s="31"/>
      <c r="H27" s="32"/>
      <c r="I27" s="31"/>
      <c r="J27" s="32"/>
      <c r="K27" s="31"/>
      <c r="L27" s="33"/>
      <c r="M27" s="34">
        <f t="shared" si="2"/>
        <v>0</v>
      </c>
      <c r="N27" s="35" t="e">
        <f t="shared" si="1"/>
        <v>#DIV/0!</v>
      </c>
      <c r="O27" s="36">
        <v>0</v>
      </c>
      <c r="P27" s="36">
        <v>0</v>
      </c>
      <c r="Q27" s="37">
        <v>43</v>
      </c>
    </row>
    <row r="28" spans="1:17" x14ac:dyDescent="0.25">
      <c r="A28" s="3">
        <v>23</v>
      </c>
      <c r="B28" s="38" t="s">
        <v>50</v>
      </c>
      <c r="C28" s="29" t="s">
        <v>53</v>
      </c>
      <c r="D28" s="30"/>
      <c r="E28" s="31"/>
      <c r="F28" s="32"/>
      <c r="G28" s="31"/>
      <c r="H28" s="32"/>
      <c r="I28" s="31"/>
      <c r="J28" s="32"/>
      <c r="K28" s="31"/>
      <c r="L28" s="33"/>
      <c r="M28" s="34">
        <f t="shared" si="2"/>
        <v>0</v>
      </c>
      <c r="N28" s="35" t="e">
        <f t="shared" ref="N28:N43" si="3">SUM(O28-P28)/ABS(P28)</f>
        <v>#DIV/0!</v>
      </c>
      <c r="O28" s="36">
        <v>0</v>
      </c>
      <c r="P28" s="36">
        <v>0</v>
      </c>
      <c r="Q28" s="37">
        <v>43</v>
      </c>
    </row>
    <row r="29" spans="1:17" x14ac:dyDescent="0.25">
      <c r="A29" s="18">
        <v>24</v>
      </c>
      <c r="B29" s="38" t="s">
        <v>50</v>
      </c>
      <c r="C29" s="29" t="s">
        <v>54</v>
      </c>
      <c r="D29" s="30"/>
      <c r="E29" s="31"/>
      <c r="F29" s="32">
        <v>1</v>
      </c>
      <c r="G29" s="31"/>
      <c r="H29" s="32"/>
      <c r="I29" s="31"/>
      <c r="J29" s="32"/>
      <c r="K29" s="31">
        <v>2</v>
      </c>
      <c r="L29" s="33"/>
      <c r="M29" s="34">
        <f t="shared" si="2"/>
        <v>3</v>
      </c>
      <c r="N29" s="35">
        <f t="shared" si="3"/>
        <v>-0.5</v>
      </c>
      <c r="O29" s="36">
        <v>1</v>
      </c>
      <c r="P29" s="36">
        <v>2</v>
      </c>
      <c r="Q29" s="37">
        <v>43</v>
      </c>
    </row>
    <row r="30" spans="1:17" x14ac:dyDescent="0.25">
      <c r="A30" s="18">
        <v>25</v>
      </c>
      <c r="B30" s="38" t="s">
        <v>50</v>
      </c>
      <c r="C30" s="29" t="s">
        <v>55</v>
      </c>
      <c r="D30" s="30">
        <v>1</v>
      </c>
      <c r="E30" s="31"/>
      <c r="F30" s="32"/>
      <c r="G30" s="31"/>
      <c r="H30" s="32">
        <v>3</v>
      </c>
      <c r="I30" s="31"/>
      <c r="J30" s="32"/>
      <c r="K30" s="31"/>
      <c r="L30" s="33"/>
      <c r="M30" s="34">
        <f t="shared" si="2"/>
        <v>4</v>
      </c>
      <c r="N30" s="35" t="e">
        <f t="shared" si="3"/>
        <v>#DIV/0!</v>
      </c>
      <c r="O30" s="36">
        <v>1</v>
      </c>
      <c r="P30" s="36">
        <v>0</v>
      </c>
      <c r="Q30" s="37">
        <v>43</v>
      </c>
    </row>
    <row r="31" spans="1:17" x14ac:dyDescent="0.25">
      <c r="A31" s="3">
        <v>26</v>
      </c>
      <c r="B31" s="38" t="s">
        <v>50</v>
      </c>
      <c r="C31" s="29" t="s">
        <v>56</v>
      </c>
      <c r="D31" s="30"/>
      <c r="E31" s="31"/>
      <c r="F31" s="32"/>
      <c r="G31" s="31"/>
      <c r="H31" s="32"/>
      <c r="I31" s="31"/>
      <c r="J31" s="32"/>
      <c r="K31" s="31"/>
      <c r="L31" s="33"/>
      <c r="M31" s="34">
        <f t="shared" si="2"/>
        <v>0</v>
      </c>
      <c r="N31" s="35" t="e">
        <f t="shared" si="3"/>
        <v>#DIV/0!</v>
      </c>
      <c r="O31" s="36">
        <v>0</v>
      </c>
      <c r="P31" s="36">
        <v>0</v>
      </c>
      <c r="Q31" s="37">
        <v>43</v>
      </c>
    </row>
    <row r="32" spans="1:17" x14ac:dyDescent="0.25">
      <c r="A32" s="18">
        <v>27</v>
      </c>
      <c r="B32" s="38" t="s">
        <v>50</v>
      </c>
      <c r="C32" s="29" t="s">
        <v>57</v>
      </c>
      <c r="D32" s="30">
        <v>1</v>
      </c>
      <c r="E32" s="31"/>
      <c r="F32" s="32">
        <v>6</v>
      </c>
      <c r="G32" s="31"/>
      <c r="H32" s="32">
        <v>4</v>
      </c>
      <c r="I32" s="31"/>
      <c r="J32" s="32"/>
      <c r="K32" s="31">
        <v>4</v>
      </c>
      <c r="L32" s="33"/>
      <c r="M32" s="34">
        <f t="shared" si="2"/>
        <v>15</v>
      </c>
      <c r="N32" s="35" t="e">
        <f t="shared" si="3"/>
        <v>#DIV/0!</v>
      </c>
      <c r="O32" s="36">
        <v>1</v>
      </c>
      <c r="P32" s="36">
        <v>0</v>
      </c>
      <c r="Q32" s="37">
        <v>43</v>
      </c>
    </row>
    <row r="33" spans="1:17" x14ac:dyDescent="0.25">
      <c r="A33" s="18">
        <v>28</v>
      </c>
      <c r="B33" s="38" t="s">
        <v>50</v>
      </c>
      <c r="C33" s="29" t="s">
        <v>58</v>
      </c>
      <c r="D33" s="30">
        <v>1</v>
      </c>
      <c r="E33" s="31"/>
      <c r="F33" s="32"/>
      <c r="G33" s="31"/>
      <c r="H33" s="32"/>
      <c r="I33" s="31">
        <v>2</v>
      </c>
      <c r="J33" s="32"/>
      <c r="K33" s="31"/>
      <c r="L33" s="33"/>
      <c r="M33" s="34">
        <f t="shared" si="2"/>
        <v>3</v>
      </c>
      <c r="N33" s="35">
        <f t="shared" si="3"/>
        <v>-0.75</v>
      </c>
      <c r="O33" s="36">
        <v>1</v>
      </c>
      <c r="P33" s="36">
        <v>4</v>
      </c>
      <c r="Q33" s="37">
        <v>43</v>
      </c>
    </row>
    <row r="34" spans="1:17" x14ac:dyDescent="0.25">
      <c r="A34" s="3">
        <v>29</v>
      </c>
      <c r="B34" s="38" t="s">
        <v>50</v>
      </c>
      <c r="C34" s="29" t="s">
        <v>59</v>
      </c>
      <c r="D34" s="30">
        <v>1</v>
      </c>
      <c r="E34" s="31"/>
      <c r="F34" s="32">
        <v>5</v>
      </c>
      <c r="G34" s="31"/>
      <c r="H34" s="32">
        <v>2</v>
      </c>
      <c r="I34" s="31"/>
      <c r="J34" s="32"/>
      <c r="K34" s="31">
        <v>1</v>
      </c>
      <c r="L34" s="33">
        <v>3</v>
      </c>
      <c r="M34" s="34">
        <f t="shared" si="2"/>
        <v>12</v>
      </c>
      <c r="N34" s="35">
        <f t="shared" si="3"/>
        <v>-1</v>
      </c>
      <c r="O34" s="36">
        <v>0</v>
      </c>
      <c r="P34" s="36">
        <v>3</v>
      </c>
      <c r="Q34" s="37">
        <v>43</v>
      </c>
    </row>
    <row r="35" spans="1:17" x14ac:dyDescent="0.25">
      <c r="A35" s="18">
        <v>30</v>
      </c>
      <c r="B35" s="38" t="s">
        <v>50</v>
      </c>
      <c r="C35" s="29" t="s">
        <v>60</v>
      </c>
      <c r="D35" s="30">
        <v>1</v>
      </c>
      <c r="E35" s="31"/>
      <c r="F35" s="32"/>
      <c r="G35" s="31"/>
      <c r="H35" s="32"/>
      <c r="I35" s="31">
        <v>2</v>
      </c>
      <c r="J35" s="32"/>
      <c r="K35" s="31"/>
      <c r="L35" s="33"/>
      <c r="M35" s="34">
        <f t="shared" si="2"/>
        <v>3</v>
      </c>
      <c r="N35" s="35">
        <f t="shared" si="3"/>
        <v>-0.75</v>
      </c>
      <c r="O35" s="36">
        <v>1</v>
      </c>
      <c r="P35" s="36">
        <v>4</v>
      </c>
      <c r="Q35" s="37">
        <v>43</v>
      </c>
    </row>
    <row r="36" spans="1:17" x14ac:dyDescent="0.25">
      <c r="A36" s="18">
        <v>31</v>
      </c>
      <c r="B36" s="38" t="s">
        <v>50</v>
      </c>
      <c r="C36" s="29" t="s">
        <v>61</v>
      </c>
      <c r="D36" s="30">
        <v>1</v>
      </c>
      <c r="E36" s="31"/>
      <c r="F36" s="32"/>
      <c r="G36" s="31"/>
      <c r="H36" s="32"/>
      <c r="I36" s="31"/>
      <c r="J36" s="32"/>
      <c r="K36" s="31"/>
      <c r="L36" s="33"/>
      <c r="M36" s="34">
        <f t="shared" si="2"/>
        <v>1</v>
      </c>
      <c r="N36" s="35" t="e">
        <f t="shared" si="3"/>
        <v>#DIV/0!</v>
      </c>
      <c r="O36" s="36">
        <v>1</v>
      </c>
      <c r="P36" s="36">
        <v>0</v>
      </c>
      <c r="Q36" s="37">
        <v>43</v>
      </c>
    </row>
    <row r="37" spans="1:17" x14ac:dyDescent="0.25">
      <c r="A37" s="3">
        <v>32</v>
      </c>
      <c r="B37" s="38" t="s">
        <v>62</v>
      </c>
      <c r="C37" s="29" t="s">
        <v>63</v>
      </c>
      <c r="D37" s="30">
        <v>2</v>
      </c>
      <c r="E37" s="31"/>
      <c r="F37" s="32">
        <v>5</v>
      </c>
      <c r="G37" s="31"/>
      <c r="H37" s="32"/>
      <c r="I37" s="31">
        <v>1</v>
      </c>
      <c r="J37" s="32"/>
      <c r="K37" s="31"/>
      <c r="L37" s="33"/>
      <c r="M37" s="34">
        <f t="shared" si="2"/>
        <v>8</v>
      </c>
      <c r="N37" s="35" t="e">
        <f t="shared" si="3"/>
        <v>#DIV/0!</v>
      </c>
      <c r="O37" s="36">
        <v>2</v>
      </c>
      <c r="P37" s="36">
        <v>0</v>
      </c>
      <c r="Q37" s="37">
        <v>43</v>
      </c>
    </row>
    <row r="38" spans="1:17" x14ac:dyDescent="0.25">
      <c r="A38" s="18">
        <v>33</v>
      </c>
      <c r="B38" s="38" t="s">
        <v>62</v>
      </c>
      <c r="C38" s="29" t="s">
        <v>64</v>
      </c>
      <c r="D38" s="30">
        <v>1</v>
      </c>
      <c r="E38" s="31"/>
      <c r="F38" s="32"/>
      <c r="G38" s="31"/>
      <c r="H38" s="32">
        <v>3</v>
      </c>
      <c r="I38" s="31">
        <v>2</v>
      </c>
      <c r="J38" s="32"/>
      <c r="K38" s="31"/>
      <c r="L38" s="33"/>
      <c r="M38" s="34">
        <f t="shared" si="2"/>
        <v>6</v>
      </c>
      <c r="N38" s="35">
        <f t="shared" si="3"/>
        <v>2</v>
      </c>
      <c r="O38" s="36">
        <v>3</v>
      </c>
      <c r="P38" s="36">
        <v>1</v>
      </c>
      <c r="Q38" s="37">
        <v>43</v>
      </c>
    </row>
    <row r="39" spans="1:17" x14ac:dyDescent="0.25">
      <c r="A39" s="18">
        <v>34</v>
      </c>
      <c r="B39" s="38" t="s">
        <v>62</v>
      </c>
      <c r="C39" s="29" t="s">
        <v>65</v>
      </c>
      <c r="D39" s="30"/>
      <c r="E39" s="31"/>
      <c r="F39" s="32"/>
      <c r="G39" s="31"/>
      <c r="H39" s="32"/>
      <c r="I39" s="31">
        <v>2</v>
      </c>
      <c r="J39" s="32"/>
      <c r="K39" s="31"/>
      <c r="L39" s="33"/>
      <c r="M39" s="34">
        <f t="shared" si="2"/>
        <v>2</v>
      </c>
      <c r="N39" s="35">
        <f t="shared" si="3"/>
        <v>-0.5</v>
      </c>
      <c r="O39" s="36">
        <v>2</v>
      </c>
      <c r="P39" s="36">
        <v>4</v>
      </c>
      <c r="Q39" s="37">
        <v>43</v>
      </c>
    </row>
    <row r="40" spans="1:17" x14ac:dyDescent="0.25">
      <c r="A40" s="3">
        <v>35</v>
      </c>
      <c r="B40" s="38" t="s">
        <v>62</v>
      </c>
      <c r="C40" s="29" t="s">
        <v>66</v>
      </c>
      <c r="D40" s="30">
        <v>1</v>
      </c>
      <c r="E40" s="31"/>
      <c r="F40" s="32">
        <v>3</v>
      </c>
      <c r="G40" s="31"/>
      <c r="H40" s="32">
        <v>1</v>
      </c>
      <c r="I40" s="31"/>
      <c r="J40" s="32"/>
      <c r="K40" s="31"/>
      <c r="L40" s="33"/>
      <c r="M40" s="34">
        <f t="shared" si="2"/>
        <v>5</v>
      </c>
      <c r="N40" s="35">
        <f t="shared" si="3"/>
        <v>1</v>
      </c>
      <c r="O40" s="36">
        <v>4</v>
      </c>
      <c r="P40" s="36">
        <v>2</v>
      </c>
      <c r="Q40" s="37">
        <v>43</v>
      </c>
    </row>
    <row r="41" spans="1:17" x14ac:dyDescent="0.25">
      <c r="A41" s="18">
        <v>36</v>
      </c>
      <c r="B41" s="38" t="s">
        <v>62</v>
      </c>
      <c r="C41" s="29" t="s">
        <v>67</v>
      </c>
      <c r="D41" s="30"/>
      <c r="E41" s="31">
        <v>1</v>
      </c>
      <c r="F41" s="32"/>
      <c r="G41" s="31"/>
      <c r="H41" s="32"/>
      <c r="I41" s="31"/>
      <c r="J41" s="32"/>
      <c r="K41" s="31"/>
      <c r="L41" s="33"/>
      <c r="M41" s="34">
        <f t="shared" si="2"/>
        <v>1</v>
      </c>
      <c r="N41" s="35">
        <f t="shared" si="3"/>
        <v>-1</v>
      </c>
      <c r="O41" s="36">
        <v>0</v>
      </c>
      <c r="P41" s="36">
        <v>1</v>
      </c>
      <c r="Q41" s="37">
        <v>43</v>
      </c>
    </row>
    <row r="42" spans="1:17" x14ac:dyDescent="0.25">
      <c r="A42" s="18">
        <v>37</v>
      </c>
      <c r="B42" s="38" t="s">
        <v>62</v>
      </c>
      <c r="C42" s="29" t="s">
        <v>68</v>
      </c>
      <c r="D42" s="40">
        <v>1</v>
      </c>
      <c r="E42" s="41"/>
      <c r="F42" s="42">
        <v>5</v>
      </c>
      <c r="G42" s="41">
        <v>1</v>
      </c>
      <c r="H42" s="42">
        <v>2</v>
      </c>
      <c r="I42" s="41">
        <v>1</v>
      </c>
      <c r="J42" s="42"/>
      <c r="K42" s="41"/>
      <c r="L42" s="43">
        <v>1</v>
      </c>
      <c r="M42" s="34">
        <f t="shared" si="2"/>
        <v>11</v>
      </c>
      <c r="N42" s="35">
        <f t="shared" si="3"/>
        <v>-0.2</v>
      </c>
      <c r="O42" s="36">
        <v>4</v>
      </c>
      <c r="P42" s="36">
        <v>5</v>
      </c>
      <c r="Q42" s="37">
        <v>43</v>
      </c>
    </row>
    <row r="43" spans="1:17" x14ac:dyDescent="0.25">
      <c r="A43" s="3">
        <v>38</v>
      </c>
      <c r="B43" s="38" t="s">
        <v>62</v>
      </c>
      <c r="C43" s="29" t="s">
        <v>69</v>
      </c>
      <c r="D43" s="40"/>
      <c r="E43" s="41"/>
      <c r="F43" s="42"/>
      <c r="G43" s="41"/>
      <c r="H43" s="42"/>
      <c r="I43" s="41"/>
      <c r="J43" s="42"/>
      <c r="K43" s="41"/>
      <c r="L43" s="43"/>
      <c r="M43" s="34">
        <f t="shared" si="2"/>
        <v>0</v>
      </c>
      <c r="N43" s="35" t="e">
        <f t="shared" si="3"/>
        <v>#DIV/0!</v>
      </c>
      <c r="O43" s="36">
        <v>0</v>
      </c>
      <c r="P43" s="36">
        <v>0</v>
      </c>
      <c r="Q43" s="37">
        <v>43</v>
      </c>
    </row>
    <row r="44" spans="1:17" x14ac:dyDescent="0.25">
      <c r="A44" s="18">
        <v>39</v>
      </c>
      <c r="B44" s="38" t="s">
        <v>62</v>
      </c>
      <c r="C44" s="29" t="s">
        <v>70</v>
      </c>
      <c r="D44" s="40">
        <v>1</v>
      </c>
      <c r="E44" s="41"/>
      <c r="F44" s="42"/>
      <c r="G44" s="41"/>
      <c r="H44" s="42">
        <v>2</v>
      </c>
      <c r="I44" s="41"/>
      <c r="J44" s="42"/>
      <c r="K44" s="41">
        <v>2</v>
      </c>
      <c r="L44" s="43"/>
      <c r="M44" s="34">
        <f t="shared" si="2"/>
        <v>5</v>
      </c>
      <c r="N44" s="35" t="e">
        <f>SUM(O44-P44)/ABS(P44)</f>
        <v>#DIV/0!</v>
      </c>
      <c r="O44" s="36">
        <v>1</v>
      </c>
      <c r="P44" s="36">
        <v>0</v>
      </c>
      <c r="Q44" s="37">
        <v>43</v>
      </c>
    </row>
    <row r="45" spans="1:17" x14ac:dyDescent="0.25">
      <c r="A45" s="18">
        <v>40</v>
      </c>
      <c r="B45" s="38" t="s">
        <v>62</v>
      </c>
      <c r="C45" s="29" t="s">
        <v>71</v>
      </c>
      <c r="D45" s="40"/>
      <c r="E45" s="41"/>
      <c r="F45" s="42">
        <v>4</v>
      </c>
      <c r="G45" s="41"/>
      <c r="H45" s="42"/>
      <c r="I45" s="41"/>
      <c r="J45" s="42"/>
      <c r="K45" s="41"/>
      <c r="L45" s="43"/>
      <c r="M45" s="34">
        <f t="shared" si="2"/>
        <v>4</v>
      </c>
      <c r="N45" s="35" t="e">
        <f>SUM(O45-P45)/ABS(P45)</f>
        <v>#DIV/0!</v>
      </c>
      <c r="O45" s="36">
        <v>3</v>
      </c>
      <c r="P45" s="36">
        <v>0</v>
      </c>
      <c r="Q45" s="37">
        <v>43</v>
      </c>
    </row>
    <row r="46" spans="1:17" x14ac:dyDescent="0.25">
      <c r="A46" s="3">
        <v>41</v>
      </c>
      <c r="B46" s="38" t="s">
        <v>62</v>
      </c>
      <c r="C46" s="29" t="s">
        <v>72</v>
      </c>
      <c r="D46" s="40">
        <v>1</v>
      </c>
      <c r="E46" s="41"/>
      <c r="F46" s="42">
        <v>5</v>
      </c>
      <c r="G46" s="41"/>
      <c r="H46" s="42">
        <v>3</v>
      </c>
      <c r="I46" s="41">
        <v>1</v>
      </c>
      <c r="J46" s="42"/>
      <c r="K46" s="41"/>
      <c r="L46" s="43">
        <v>2</v>
      </c>
      <c r="M46" s="34">
        <f t="shared" si="2"/>
        <v>12</v>
      </c>
      <c r="N46" s="35" t="e">
        <f>SUM(O46-P46)/ABS(P46)</f>
        <v>#DIV/0!</v>
      </c>
      <c r="O46" s="36">
        <v>3</v>
      </c>
      <c r="P46" s="36">
        <v>0</v>
      </c>
      <c r="Q46" s="37">
        <v>43</v>
      </c>
    </row>
    <row r="47" spans="1:17" ht="15.75" thickBot="1" x14ac:dyDescent="0.3">
      <c r="A47" s="3"/>
      <c r="B47" s="38"/>
      <c r="C47" s="29" t="s">
        <v>73</v>
      </c>
      <c r="D47" s="44">
        <f t="shared" ref="D47:L47" si="4">SUM(D6:D46)</f>
        <v>21</v>
      </c>
      <c r="E47" s="45">
        <f t="shared" si="4"/>
        <v>3</v>
      </c>
      <c r="F47" s="11">
        <f t="shared" si="4"/>
        <v>66</v>
      </c>
      <c r="G47" s="12">
        <f t="shared" si="4"/>
        <v>3</v>
      </c>
      <c r="H47" s="11">
        <f t="shared" si="4"/>
        <v>43</v>
      </c>
      <c r="I47" s="12">
        <f t="shared" si="4"/>
        <v>31</v>
      </c>
      <c r="J47" s="11">
        <f t="shared" si="4"/>
        <v>11</v>
      </c>
      <c r="K47" s="12">
        <f t="shared" si="4"/>
        <v>22</v>
      </c>
      <c r="L47" s="46">
        <f t="shared" si="4"/>
        <v>16</v>
      </c>
      <c r="M47" s="47">
        <f t="shared" si="2"/>
        <v>216</v>
      </c>
      <c r="N47" s="48">
        <f t="shared" ref="N47" si="5">SUM(O47-P47)/ABS(P47)</f>
        <v>0.60526315789473684</v>
      </c>
      <c r="O47" s="49">
        <f>SUM(O6:O46)</f>
        <v>61</v>
      </c>
      <c r="P47" s="49">
        <f>SUM(P6:P46)</f>
        <v>38</v>
      </c>
      <c r="Q47" s="50">
        <f>SUM(Q6:Q46)</f>
        <v>1763</v>
      </c>
    </row>
    <row r="48" spans="1:17" ht="15.75" thickTop="1" x14ac:dyDescent="0.25">
      <c r="A48" s="3"/>
      <c r="B48" s="38"/>
      <c r="C48" s="51" t="s">
        <v>74</v>
      </c>
      <c r="D48" s="52">
        <f>SUM((D49-D50)/ABS(D50))</f>
        <v>0.6</v>
      </c>
      <c r="E48" s="53">
        <f>SUM((E49-E50)/ABS(E50))</f>
        <v>-0.75</v>
      </c>
      <c r="F48" s="53">
        <f t="shared" ref="F48:M48" si="6">SUM((F49-F50)/ABS(F50))</f>
        <v>1.2</v>
      </c>
      <c r="G48" s="53">
        <f t="shared" si="6"/>
        <v>0</v>
      </c>
      <c r="H48" s="53">
        <f t="shared" si="6"/>
        <v>2</v>
      </c>
      <c r="I48" s="53">
        <f t="shared" si="6"/>
        <v>0.5625</v>
      </c>
      <c r="J48" s="53">
        <f t="shared" si="6"/>
        <v>2</v>
      </c>
      <c r="K48" s="53" t="e">
        <f t="shared" si="6"/>
        <v>#DIV/0!</v>
      </c>
      <c r="L48" s="53">
        <f t="shared" si="6"/>
        <v>-0.33333333333333331</v>
      </c>
      <c r="M48" s="54">
        <f t="shared" si="6"/>
        <v>0.60526315789473684</v>
      </c>
      <c r="N48" s="55"/>
      <c r="O48" s="56"/>
      <c r="P48" s="57"/>
      <c r="Q48" s="58"/>
    </row>
    <row r="49" spans="1:17" x14ac:dyDescent="0.25">
      <c r="A49" s="3"/>
      <c r="B49" s="38"/>
      <c r="C49" s="51" t="s">
        <v>81</v>
      </c>
      <c r="D49" s="59">
        <v>8</v>
      </c>
      <c r="E49" s="60">
        <v>1</v>
      </c>
      <c r="F49" s="60">
        <v>11</v>
      </c>
      <c r="G49" s="60">
        <v>1</v>
      </c>
      <c r="H49" s="60">
        <v>6</v>
      </c>
      <c r="I49" s="60">
        <v>25</v>
      </c>
      <c r="J49" s="60">
        <v>6</v>
      </c>
      <c r="K49" s="60">
        <v>1</v>
      </c>
      <c r="L49" s="60">
        <v>2</v>
      </c>
      <c r="M49" s="61">
        <f>SUM(D49:L49)</f>
        <v>61</v>
      </c>
      <c r="N49" s="62"/>
      <c r="O49" s="63"/>
      <c r="P49" s="64"/>
      <c r="Q49" s="20"/>
    </row>
    <row r="50" spans="1:17" ht="15.75" thickBot="1" x14ac:dyDescent="0.3">
      <c r="A50" s="3"/>
      <c r="B50" s="38"/>
      <c r="C50" s="51" t="s">
        <v>75</v>
      </c>
      <c r="D50" s="65">
        <v>5</v>
      </c>
      <c r="E50" s="16">
        <v>4</v>
      </c>
      <c r="F50" s="16">
        <v>5</v>
      </c>
      <c r="G50" s="16">
        <v>1</v>
      </c>
      <c r="H50" s="16">
        <v>2</v>
      </c>
      <c r="I50" s="16">
        <v>16</v>
      </c>
      <c r="J50" s="16">
        <v>2</v>
      </c>
      <c r="K50" s="16">
        <v>0</v>
      </c>
      <c r="L50" s="16">
        <v>3</v>
      </c>
      <c r="M50" s="66">
        <f>SUM(D50:L50)</f>
        <v>38</v>
      </c>
      <c r="N50" s="67"/>
      <c r="O50" s="68"/>
      <c r="P50" s="9"/>
      <c r="Q50" s="69"/>
    </row>
    <row r="51" spans="1:17" s="83" customFormat="1" ht="16.5" thickTop="1" thickBot="1" x14ac:dyDescent="0.3">
      <c r="A51" s="70"/>
      <c r="B51" s="71"/>
      <c r="C51" s="72" t="s">
        <v>76</v>
      </c>
      <c r="D51" s="73">
        <v>205</v>
      </c>
      <c r="E51" s="74">
        <v>41</v>
      </c>
      <c r="F51" s="75">
        <v>205</v>
      </c>
      <c r="G51" s="76">
        <v>82</v>
      </c>
      <c r="H51" s="75">
        <v>205</v>
      </c>
      <c r="I51" s="76">
        <v>574</v>
      </c>
      <c r="J51" s="75">
        <v>82</v>
      </c>
      <c r="K51" s="76">
        <v>123</v>
      </c>
      <c r="L51" s="77">
        <v>246</v>
      </c>
      <c r="M51" s="78">
        <f t="shared" ref="M51:M56" si="7">SUM(D51:L51)</f>
        <v>1763</v>
      </c>
      <c r="N51" s="79"/>
      <c r="O51" s="80"/>
      <c r="P51" s="81"/>
      <c r="Q51" s="82"/>
    </row>
    <row r="52" spans="1:17" ht="15.75" thickTop="1" x14ac:dyDescent="0.25">
      <c r="A52" s="3"/>
      <c r="B52" s="38"/>
      <c r="C52" s="29" t="s">
        <v>86</v>
      </c>
      <c r="D52" s="84">
        <v>16</v>
      </c>
      <c r="E52" s="85">
        <v>3</v>
      </c>
      <c r="F52" s="86">
        <v>49</v>
      </c>
      <c r="G52" s="87">
        <v>3</v>
      </c>
      <c r="H52" s="86">
        <v>25</v>
      </c>
      <c r="I52" s="87">
        <v>22</v>
      </c>
      <c r="J52" s="86">
        <v>11</v>
      </c>
      <c r="K52" s="87">
        <v>20</v>
      </c>
      <c r="L52" s="88">
        <v>12</v>
      </c>
      <c r="M52" s="64">
        <f>SUM(D52:L52)</f>
        <v>161</v>
      </c>
      <c r="N52" s="89"/>
      <c r="O52" s="89"/>
      <c r="P52" s="6"/>
      <c r="Q52" s="29"/>
    </row>
    <row r="53" spans="1:17" x14ac:dyDescent="0.25">
      <c r="A53" s="3"/>
      <c r="B53" s="38"/>
      <c r="C53" s="29" t="s">
        <v>84</v>
      </c>
      <c r="D53" s="84">
        <v>11</v>
      </c>
      <c r="E53" s="85">
        <v>3</v>
      </c>
      <c r="F53" s="86">
        <v>37</v>
      </c>
      <c r="G53" s="87">
        <v>3</v>
      </c>
      <c r="H53" s="86">
        <v>14</v>
      </c>
      <c r="I53" s="87">
        <v>10</v>
      </c>
      <c r="J53" s="86">
        <v>9</v>
      </c>
      <c r="K53" s="87">
        <v>10</v>
      </c>
      <c r="L53" s="88">
        <v>6</v>
      </c>
      <c r="M53" s="64">
        <f>SUM(D53:L53)</f>
        <v>103</v>
      </c>
      <c r="N53" s="89"/>
      <c r="O53" s="89"/>
      <c r="P53" s="6"/>
      <c r="Q53" s="29"/>
    </row>
    <row r="54" spans="1:17" x14ac:dyDescent="0.25">
      <c r="A54" s="3"/>
      <c r="B54" s="38"/>
      <c r="C54" s="29"/>
      <c r="D54" s="84"/>
      <c r="E54" s="85"/>
      <c r="F54" s="86"/>
      <c r="G54" s="87"/>
      <c r="H54" s="86"/>
      <c r="I54" s="87"/>
      <c r="J54" s="86"/>
      <c r="K54" s="87"/>
      <c r="L54" s="88"/>
      <c r="M54" s="64"/>
      <c r="N54" s="89"/>
      <c r="O54" s="89"/>
      <c r="P54" s="6"/>
      <c r="Q54" s="29"/>
    </row>
    <row r="55" spans="1:17" hidden="1" x14ac:dyDescent="0.25">
      <c r="A55" s="3"/>
      <c r="B55" s="38"/>
      <c r="C55" s="29" t="s">
        <v>77</v>
      </c>
      <c r="D55" s="84">
        <v>121</v>
      </c>
      <c r="E55" s="85">
        <v>19</v>
      </c>
      <c r="F55" s="86">
        <v>197</v>
      </c>
      <c r="G55" s="87">
        <v>53</v>
      </c>
      <c r="H55" s="86">
        <v>126</v>
      </c>
      <c r="I55" s="87">
        <v>326</v>
      </c>
      <c r="J55" s="86">
        <v>42</v>
      </c>
      <c r="K55" s="87">
        <v>62</v>
      </c>
      <c r="L55" s="88">
        <v>132</v>
      </c>
      <c r="M55" s="64">
        <f t="shared" si="7"/>
        <v>1078</v>
      </c>
      <c r="N55" s="89"/>
      <c r="O55" s="89"/>
      <c r="P55" s="6"/>
      <c r="Q55" s="29"/>
    </row>
    <row r="56" spans="1:17" hidden="1" x14ac:dyDescent="0.25">
      <c r="A56" s="3"/>
      <c r="B56" s="38"/>
      <c r="C56" s="29" t="s">
        <v>78</v>
      </c>
      <c r="D56" s="84">
        <v>121</v>
      </c>
      <c r="E56" s="85">
        <v>19</v>
      </c>
      <c r="F56" s="86">
        <v>197</v>
      </c>
      <c r="G56" s="87">
        <v>54</v>
      </c>
      <c r="H56" s="86">
        <v>128</v>
      </c>
      <c r="I56" s="87">
        <v>321</v>
      </c>
      <c r="J56" s="86">
        <v>43</v>
      </c>
      <c r="K56" s="87">
        <v>65</v>
      </c>
      <c r="L56" s="88">
        <v>130</v>
      </c>
      <c r="M56" s="64">
        <f t="shared" si="7"/>
        <v>1078</v>
      </c>
      <c r="N56" s="89"/>
      <c r="O56" s="89"/>
      <c r="P56" s="6"/>
      <c r="Q56" s="29"/>
    </row>
    <row r="57" spans="1:17" x14ac:dyDescent="0.25">
      <c r="B57" s="90" t="s">
        <v>79</v>
      </c>
    </row>
    <row r="59" spans="1:17" x14ac:dyDescent="0.25">
      <c r="G59" t="s">
        <v>80</v>
      </c>
    </row>
  </sheetData>
  <mergeCells count="1">
    <mergeCell ref="B2:C2"/>
  </mergeCells>
  <pageMargins left="0.25" right="0.25" top="0.75" bottom="0.75" header="0.3" footer="0.3"/>
  <pageSetup scale="44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8"/>
  <sheetViews>
    <sheetView workbookViewId="0">
      <pane xSplit="3" ySplit="5" topLeftCell="D6" activePane="bottomRight" state="frozen"/>
      <selection pane="topRight" activeCell="D1" sqref="D1"/>
      <selection pane="bottomLeft" activeCell="A8" sqref="A8"/>
      <selection pane="bottomRight" activeCell="U28" sqref="U28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7" width="12.7109375" customWidth="1"/>
  </cols>
  <sheetData>
    <row r="1" spans="1:17" x14ac:dyDescent="0.25">
      <c r="B1" s="1" t="s">
        <v>0</v>
      </c>
    </row>
    <row r="2" spans="1:17" ht="31.5" customHeight="1" x14ac:dyDescent="0.25">
      <c r="B2" s="149" t="s">
        <v>83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7" x14ac:dyDescent="0.25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7" x14ac:dyDescent="0.25">
      <c r="A4" s="3"/>
      <c r="B4" s="3"/>
      <c r="C4" s="3" t="s">
        <v>1</v>
      </c>
      <c r="D4" s="4" t="s">
        <v>2</v>
      </c>
      <c r="E4" s="5" t="s">
        <v>3</v>
      </c>
      <c r="F4" s="4" t="s">
        <v>2</v>
      </c>
      <c r="G4" s="5" t="s">
        <v>4</v>
      </c>
      <c r="H4" s="4" t="s">
        <v>2</v>
      </c>
      <c r="I4" s="5" t="s">
        <v>5</v>
      </c>
      <c r="J4" s="4" t="s">
        <v>4</v>
      </c>
      <c r="K4" s="5" t="s">
        <v>6</v>
      </c>
      <c r="L4" s="4" t="s">
        <v>7</v>
      </c>
      <c r="M4" s="6" t="s">
        <v>8</v>
      </c>
      <c r="N4" s="7"/>
      <c r="O4" s="8">
        <v>2015</v>
      </c>
      <c r="P4" s="8">
        <v>2014</v>
      </c>
      <c r="Q4" s="9" t="s">
        <v>9</v>
      </c>
    </row>
    <row r="5" spans="1:17" ht="30.75" customHeight="1" thickBot="1" x14ac:dyDescent="0.3">
      <c r="A5" s="10"/>
      <c r="B5" s="10" t="s">
        <v>10</v>
      </c>
      <c r="C5" s="10" t="s">
        <v>11</v>
      </c>
      <c r="D5" s="11" t="s">
        <v>12</v>
      </c>
      <c r="E5" s="12" t="s">
        <v>13</v>
      </c>
      <c r="F5" s="11" t="s">
        <v>14</v>
      </c>
      <c r="G5" s="13" t="s">
        <v>15</v>
      </c>
      <c r="H5" s="11" t="s">
        <v>16</v>
      </c>
      <c r="I5" s="12" t="s">
        <v>17</v>
      </c>
      <c r="J5" s="11" t="s">
        <v>18</v>
      </c>
      <c r="K5" s="12" t="s">
        <v>19</v>
      </c>
      <c r="L5" s="11" t="s">
        <v>20</v>
      </c>
      <c r="M5" s="14" t="s">
        <v>21</v>
      </c>
      <c r="N5" s="15" t="s">
        <v>22</v>
      </c>
      <c r="O5" s="16" t="s">
        <v>23</v>
      </c>
      <c r="P5" s="16" t="s">
        <v>23</v>
      </c>
      <c r="Q5" s="17" t="s">
        <v>24</v>
      </c>
    </row>
    <row r="6" spans="1:17" ht="15" customHeight="1" thickTop="1" x14ac:dyDescent="0.25">
      <c r="A6" s="18">
        <v>1</v>
      </c>
      <c r="B6" s="19" t="s">
        <v>25</v>
      </c>
      <c r="C6" s="20" t="s">
        <v>26</v>
      </c>
      <c r="D6" s="21"/>
      <c r="E6" s="22"/>
      <c r="F6" s="23"/>
      <c r="G6" s="22"/>
      <c r="H6" s="23"/>
      <c r="I6" s="22"/>
      <c r="J6" s="23"/>
      <c r="K6" s="22"/>
      <c r="L6" s="24"/>
      <c r="M6" s="25">
        <f t="shared" ref="M6:M14" si="0">SUM(D6:L6)</f>
        <v>0</v>
      </c>
      <c r="N6" s="26" t="e">
        <f t="shared" ref="N6:N27" si="1">SUM(O6-P6)/ABS(P6)</f>
        <v>#DIV/0!</v>
      </c>
      <c r="O6" s="27">
        <v>0</v>
      </c>
      <c r="P6" s="27">
        <v>0</v>
      </c>
      <c r="Q6" s="28">
        <v>43</v>
      </c>
    </row>
    <row r="7" spans="1:17" x14ac:dyDescent="0.25">
      <c r="A7" s="3">
        <v>2</v>
      </c>
      <c r="B7" s="19" t="s">
        <v>25</v>
      </c>
      <c r="C7" s="29" t="s">
        <v>27</v>
      </c>
      <c r="D7" s="30"/>
      <c r="E7" s="31"/>
      <c r="F7" s="32"/>
      <c r="G7" s="31"/>
      <c r="H7" s="32"/>
      <c r="I7" s="31">
        <v>1</v>
      </c>
      <c r="J7" s="32"/>
      <c r="K7" s="31">
        <v>3</v>
      </c>
      <c r="L7" s="33"/>
      <c r="M7" s="34">
        <f t="shared" si="0"/>
        <v>4</v>
      </c>
      <c r="N7" s="35" t="e">
        <f t="shared" si="1"/>
        <v>#DIV/0!</v>
      </c>
      <c r="O7" s="36">
        <v>1</v>
      </c>
      <c r="P7" s="36">
        <v>0</v>
      </c>
      <c r="Q7" s="37">
        <v>43</v>
      </c>
    </row>
    <row r="8" spans="1:17" x14ac:dyDescent="0.25">
      <c r="A8" s="18">
        <v>3</v>
      </c>
      <c r="B8" s="38" t="s">
        <v>25</v>
      </c>
      <c r="C8" s="29" t="s">
        <v>28</v>
      </c>
      <c r="D8" s="30"/>
      <c r="E8" s="31"/>
      <c r="F8" s="32"/>
      <c r="G8" s="31"/>
      <c r="H8" s="32"/>
      <c r="I8" s="31"/>
      <c r="J8" s="32"/>
      <c r="K8" s="31"/>
      <c r="L8" s="33"/>
      <c r="M8" s="34">
        <f t="shared" si="0"/>
        <v>0</v>
      </c>
      <c r="N8" s="35" t="e">
        <f t="shared" si="1"/>
        <v>#DIV/0!</v>
      </c>
      <c r="O8" s="36">
        <v>0</v>
      </c>
      <c r="P8" s="36">
        <v>0</v>
      </c>
      <c r="Q8" s="37">
        <v>43</v>
      </c>
    </row>
    <row r="9" spans="1:17" x14ac:dyDescent="0.25">
      <c r="A9" s="18">
        <v>4</v>
      </c>
      <c r="B9" s="38" t="s">
        <v>25</v>
      </c>
      <c r="C9" s="29" t="s">
        <v>29</v>
      </c>
      <c r="D9" s="30"/>
      <c r="E9" s="31"/>
      <c r="F9" s="32"/>
      <c r="G9" s="31"/>
      <c r="H9" s="32"/>
      <c r="I9" s="31">
        <v>1</v>
      </c>
      <c r="J9" s="32"/>
      <c r="K9" s="31"/>
      <c r="L9" s="33"/>
      <c r="M9" s="34">
        <f t="shared" si="0"/>
        <v>1</v>
      </c>
      <c r="N9" s="35" t="e">
        <f t="shared" si="1"/>
        <v>#DIV/0!</v>
      </c>
      <c r="O9" s="36">
        <v>1</v>
      </c>
      <c r="P9" s="36">
        <v>0</v>
      </c>
      <c r="Q9" s="37">
        <v>43</v>
      </c>
    </row>
    <row r="10" spans="1:17" x14ac:dyDescent="0.25">
      <c r="A10" s="3">
        <v>5</v>
      </c>
      <c r="B10" s="38" t="s">
        <v>30</v>
      </c>
      <c r="C10" s="29" t="s">
        <v>31</v>
      </c>
      <c r="D10" s="30">
        <v>1</v>
      </c>
      <c r="E10" s="31"/>
      <c r="F10" s="32">
        <v>3</v>
      </c>
      <c r="G10" s="31"/>
      <c r="H10" s="32"/>
      <c r="I10" s="31">
        <v>1</v>
      </c>
      <c r="J10" s="32"/>
      <c r="K10" s="31"/>
      <c r="L10" s="33">
        <v>3</v>
      </c>
      <c r="M10" s="34">
        <f t="shared" si="0"/>
        <v>8</v>
      </c>
      <c r="N10" s="35">
        <f t="shared" si="1"/>
        <v>0.5</v>
      </c>
      <c r="O10" s="36">
        <v>3</v>
      </c>
      <c r="P10" s="36">
        <v>2</v>
      </c>
      <c r="Q10" s="37">
        <v>43</v>
      </c>
    </row>
    <row r="11" spans="1:17" x14ac:dyDescent="0.25">
      <c r="A11" s="18">
        <v>6</v>
      </c>
      <c r="B11" s="38" t="s">
        <v>30</v>
      </c>
      <c r="C11" s="29" t="s">
        <v>32</v>
      </c>
      <c r="D11" s="30"/>
      <c r="E11" s="31"/>
      <c r="F11" s="32">
        <v>5</v>
      </c>
      <c r="G11" s="31"/>
      <c r="H11" s="32"/>
      <c r="I11" s="31"/>
      <c r="J11" s="32"/>
      <c r="K11" s="31"/>
      <c r="L11" s="33"/>
      <c r="M11" s="34">
        <f t="shared" si="0"/>
        <v>5</v>
      </c>
      <c r="N11" s="35">
        <f t="shared" si="1"/>
        <v>-1</v>
      </c>
      <c r="O11" s="36">
        <v>0</v>
      </c>
      <c r="P11" s="36">
        <v>2</v>
      </c>
      <c r="Q11" s="37">
        <v>43</v>
      </c>
    </row>
    <row r="12" spans="1:17" x14ac:dyDescent="0.25">
      <c r="A12" s="18">
        <v>7</v>
      </c>
      <c r="B12" s="38" t="s">
        <v>30</v>
      </c>
      <c r="C12" s="29" t="s">
        <v>33</v>
      </c>
      <c r="D12" s="30"/>
      <c r="E12" s="31"/>
      <c r="F12" s="32"/>
      <c r="G12" s="31"/>
      <c r="H12" s="32"/>
      <c r="I12" s="31"/>
      <c r="J12" s="32"/>
      <c r="K12" s="31"/>
      <c r="L12" s="33"/>
      <c r="M12" s="34">
        <f t="shared" si="0"/>
        <v>0</v>
      </c>
      <c r="N12" s="35" t="e">
        <f t="shared" si="1"/>
        <v>#DIV/0!</v>
      </c>
      <c r="O12" s="36">
        <v>0</v>
      </c>
      <c r="P12" s="36">
        <v>0</v>
      </c>
      <c r="Q12" s="37">
        <v>43</v>
      </c>
    </row>
    <row r="13" spans="1:17" x14ac:dyDescent="0.25">
      <c r="A13" s="3">
        <v>8</v>
      </c>
      <c r="B13" s="38" t="s">
        <v>30</v>
      </c>
      <c r="C13" s="29" t="s">
        <v>34</v>
      </c>
      <c r="D13" s="30"/>
      <c r="E13" s="31"/>
      <c r="F13" s="32">
        <v>5</v>
      </c>
      <c r="G13" s="31"/>
      <c r="H13" s="32"/>
      <c r="I13" s="31"/>
      <c r="J13" s="32"/>
      <c r="K13" s="31"/>
      <c r="L13" s="33"/>
      <c r="M13" s="34">
        <f t="shared" si="0"/>
        <v>5</v>
      </c>
      <c r="N13" s="35">
        <f t="shared" si="1"/>
        <v>-1</v>
      </c>
      <c r="O13" s="36">
        <v>0</v>
      </c>
      <c r="P13" s="36">
        <v>1</v>
      </c>
      <c r="Q13" s="37">
        <v>43</v>
      </c>
    </row>
    <row r="14" spans="1:17" x14ac:dyDescent="0.25">
      <c r="A14" s="18">
        <v>9</v>
      </c>
      <c r="B14" s="38" t="s">
        <v>30</v>
      </c>
      <c r="C14" s="29" t="s">
        <v>35</v>
      </c>
      <c r="D14" s="30"/>
      <c r="E14" s="31">
        <v>1</v>
      </c>
      <c r="F14" s="32">
        <v>7</v>
      </c>
      <c r="G14" s="31"/>
      <c r="H14" s="32">
        <v>1</v>
      </c>
      <c r="I14" s="31">
        <v>2</v>
      </c>
      <c r="J14" s="32"/>
      <c r="K14" s="31"/>
      <c r="L14" s="33"/>
      <c r="M14" s="34">
        <f t="shared" si="0"/>
        <v>11</v>
      </c>
      <c r="N14" s="35" t="e">
        <f t="shared" si="1"/>
        <v>#DIV/0!</v>
      </c>
      <c r="O14" s="36">
        <v>2</v>
      </c>
      <c r="P14" s="36">
        <v>0</v>
      </c>
      <c r="Q14" s="37">
        <v>43</v>
      </c>
    </row>
    <row r="15" spans="1:17" x14ac:dyDescent="0.25">
      <c r="A15" s="18">
        <v>10</v>
      </c>
      <c r="B15" s="38" t="s">
        <v>30</v>
      </c>
      <c r="C15" s="29" t="s">
        <v>36</v>
      </c>
      <c r="D15" s="30">
        <v>1</v>
      </c>
      <c r="E15" s="31">
        <v>1</v>
      </c>
      <c r="F15" s="32"/>
      <c r="G15" s="31">
        <v>2</v>
      </c>
      <c r="H15" s="32"/>
      <c r="I15" s="31"/>
      <c r="J15" s="32">
        <v>1</v>
      </c>
      <c r="K15" s="31">
        <v>2</v>
      </c>
      <c r="L15" s="33"/>
      <c r="M15" s="34">
        <f>SUM(D15:L15)</f>
        <v>7</v>
      </c>
      <c r="N15" s="35" t="e">
        <f t="shared" si="1"/>
        <v>#DIV/0!</v>
      </c>
      <c r="O15" s="36">
        <v>0</v>
      </c>
      <c r="P15" s="36">
        <v>0</v>
      </c>
      <c r="Q15" s="37">
        <v>43</v>
      </c>
    </row>
    <row r="16" spans="1:17" x14ac:dyDescent="0.25">
      <c r="A16" s="3">
        <v>11</v>
      </c>
      <c r="B16" s="38" t="s">
        <v>30</v>
      </c>
      <c r="C16" s="29" t="s">
        <v>37</v>
      </c>
      <c r="D16" s="39"/>
      <c r="E16" s="31"/>
      <c r="F16" s="32"/>
      <c r="G16" s="31"/>
      <c r="H16" s="32"/>
      <c r="I16" s="31"/>
      <c r="J16" s="32"/>
      <c r="K16" s="31">
        <v>2</v>
      </c>
      <c r="L16" s="33"/>
      <c r="M16" s="34">
        <f>SUM(D16:L16)</f>
        <v>2</v>
      </c>
      <c r="N16" s="35" t="e">
        <f t="shared" si="1"/>
        <v>#DIV/0!</v>
      </c>
      <c r="O16" s="36">
        <v>2</v>
      </c>
      <c r="P16" s="36">
        <v>0</v>
      </c>
      <c r="Q16" s="37">
        <v>43</v>
      </c>
    </row>
    <row r="17" spans="1:17" x14ac:dyDescent="0.25">
      <c r="A17" s="18">
        <v>12</v>
      </c>
      <c r="B17" s="38" t="s">
        <v>38</v>
      </c>
      <c r="C17" s="29" t="s">
        <v>39</v>
      </c>
      <c r="D17" s="30">
        <v>1</v>
      </c>
      <c r="E17" s="31"/>
      <c r="F17" s="32">
        <v>5</v>
      </c>
      <c r="G17" s="31"/>
      <c r="H17" s="32">
        <v>5</v>
      </c>
      <c r="I17" s="31">
        <v>2</v>
      </c>
      <c r="J17" s="32">
        <v>4</v>
      </c>
      <c r="K17" s="31">
        <v>2</v>
      </c>
      <c r="L17" s="33">
        <v>1</v>
      </c>
      <c r="M17" s="34">
        <f>SUM(D17:L17)</f>
        <v>20</v>
      </c>
      <c r="N17" s="35" t="e">
        <f t="shared" si="1"/>
        <v>#DIV/0!</v>
      </c>
      <c r="O17" s="36">
        <v>2</v>
      </c>
      <c r="P17" s="36">
        <v>0</v>
      </c>
      <c r="Q17" s="37">
        <v>43</v>
      </c>
    </row>
    <row r="18" spans="1:17" x14ac:dyDescent="0.25">
      <c r="A18" s="18">
        <v>13</v>
      </c>
      <c r="B18" s="38" t="s">
        <v>38</v>
      </c>
      <c r="C18" s="29" t="s">
        <v>40</v>
      </c>
      <c r="D18" s="30">
        <v>1</v>
      </c>
      <c r="E18" s="31"/>
      <c r="F18" s="32"/>
      <c r="G18" s="31"/>
      <c r="H18" s="32">
        <v>3</v>
      </c>
      <c r="I18" s="31">
        <v>2</v>
      </c>
      <c r="J18" s="32">
        <v>3</v>
      </c>
      <c r="K18" s="31"/>
      <c r="L18" s="33">
        <v>3</v>
      </c>
      <c r="M18" s="34">
        <f>SUM(D18:L18)</f>
        <v>12</v>
      </c>
      <c r="N18" s="35" t="e">
        <f t="shared" si="1"/>
        <v>#DIV/0!</v>
      </c>
      <c r="O18" s="36">
        <v>1</v>
      </c>
      <c r="P18" s="36">
        <v>0</v>
      </c>
      <c r="Q18" s="37">
        <v>43</v>
      </c>
    </row>
    <row r="19" spans="1:17" x14ac:dyDescent="0.25">
      <c r="A19" s="3">
        <v>14</v>
      </c>
      <c r="B19" s="38" t="s">
        <v>38</v>
      </c>
      <c r="C19" s="29" t="s">
        <v>41</v>
      </c>
      <c r="D19" s="30">
        <v>2</v>
      </c>
      <c r="E19" s="31"/>
      <c r="F19" s="32"/>
      <c r="G19" s="31"/>
      <c r="H19" s="32"/>
      <c r="I19" s="31"/>
      <c r="J19" s="32">
        <v>1</v>
      </c>
      <c r="K19" s="31">
        <v>2</v>
      </c>
      <c r="L19" s="33"/>
      <c r="M19" s="34">
        <f t="shared" ref="M19:M47" si="2">SUM(D19:L19)</f>
        <v>5</v>
      </c>
      <c r="N19" s="35" t="e">
        <f t="shared" si="1"/>
        <v>#DIV/0!</v>
      </c>
      <c r="O19" s="36">
        <v>2</v>
      </c>
      <c r="P19" s="36">
        <v>0</v>
      </c>
      <c r="Q19" s="37">
        <v>43</v>
      </c>
    </row>
    <row r="20" spans="1:17" x14ac:dyDescent="0.25">
      <c r="A20" s="18">
        <v>15</v>
      </c>
      <c r="B20" s="38" t="s">
        <v>42</v>
      </c>
      <c r="C20" s="29" t="s">
        <v>43</v>
      </c>
      <c r="D20" s="30"/>
      <c r="E20" s="31"/>
      <c r="F20" s="32">
        <v>2</v>
      </c>
      <c r="G20" s="31"/>
      <c r="H20" s="32"/>
      <c r="I20" s="31">
        <v>3</v>
      </c>
      <c r="J20" s="32">
        <v>2</v>
      </c>
      <c r="K20" s="31"/>
      <c r="L20" s="33"/>
      <c r="M20" s="34">
        <f t="shared" si="2"/>
        <v>7</v>
      </c>
      <c r="N20" s="35" t="e">
        <f t="shared" si="1"/>
        <v>#DIV/0!</v>
      </c>
      <c r="O20" s="36">
        <v>3</v>
      </c>
      <c r="P20" s="36">
        <v>0</v>
      </c>
      <c r="Q20" s="37">
        <v>43</v>
      </c>
    </row>
    <row r="21" spans="1:17" x14ac:dyDescent="0.25">
      <c r="A21" s="18">
        <v>16</v>
      </c>
      <c r="B21" s="38" t="s">
        <v>42</v>
      </c>
      <c r="C21" s="29" t="s">
        <v>44</v>
      </c>
      <c r="D21" s="30"/>
      <c r="E21" s="31"/>
      <c r="F21" s="32"/>
      <c r="G21" s="31"/>
      <c r="H21" s="32"/>
      <c r="I21" s="31">
        <v>3</v>
      </c>
      <c r="J21" s="32"/>
      <c r="K21" s="31"/>
      <c r="L21" s="33"/>
      <c r="M21" s="34">
        <f t="shared" si="2"/>
        <v>3</v>
      </c>
      <c r="N21" s="35" t="e">
        <f t="shared" si="1"/>
        <v>#DIV/0!</v>
      </c>
      <c r="O21" s="36">
        <v>3</v>
      </c>
      <c r="P21" s="36">
        <v>0</v>
      </c>
      <c r="Q21" s="37">
        <v>43</v>
      </c>
    </row>
    <row r="22" spans="1:17" x14ac:dyDescent="0.25">
      <c r="A22" s="3">
        <v>17</v>
      </c>
      <c r="B22" s="38" t="s">
        <v>42</v>
      </c>
      <c r="C22" s="29" t="s">
        <v>45</v>
      </c>
      <c r="D22" s="30"/>
      <c r="E22" s="31"/>
      <c r="F22" s="32"/>
      <c r="G22" s="31"/>
      <c r="H22" s="32"/>
      <c r="I22" s="31">
        <v>3</v>
      </c>
      <c r="J22" s="32"/>
      <c r="K22" s="31"/>
      <c r="L22" s="33"/>
      <c r="M22" s="34">
        <f t="shared" si="2"/>
        <v>3</v>
      </c>
      <c r="N22" s="35" t="e">
        <f t="shared" si="1"/>
        <v>#DIV/0!</v>
      </c>
      <c r="O22" s="36">
        <v>3</v>
      </c>
      <c r="P22" s="36">
        <v>0</v>
      </c>
      <c r="Q22" s="37">
        <v>43</v>
      </c>
    </row>
    <row r="23" spans="1:17" x14ac:dyDescent="0.25">
      <c r="A23" s="18">
        <v>18</v>
      </c>
      <c r="B23" s="38" t="s">
        <v>42</v>
      </c>
      <c r="C23" s="29" t="s">
        <v>46</v>
      </c>
      <c r="D23" s="30"/>
      <c r="E23" s="31"/>
      <c r="F23" s="32"/>
      <c r="G23" s="31"/>
      <c r="H23" s="32"/>
      <c r="I23" s="31"/>
      <c r="J23" s="32"/>
      <c r="K23" s="31"/>
      <c r="L23" s="33"/>
      <c r="M23" s="34">
        <f t="shared" si="2"/>
        <v>0</v>
      </c>
      <c r="N23" s="35" t="e">
        <f t="shared" si="1"/>
        <v>#DIV/0!</v>
      </c>
      <c r="O23" s="36">
        <v>0</v>
      </c>
      <c r="P23" s="36">
        <v>0</v>
      </c>
      <c r="Q23" s="37">
        <v>43</v>
      </c>
    </row>
    <row r="24" spans="1:17" x14ac:dyDescent="0.25">
      <c r="A24" s="18">
        <v>19</v>
      </c>
      <c r="B24" s="38" t="s">
        <v>42</v>
      </c>
      <c r="C24" s="29" t="s">
        <v>47</v>
      </c>
      <c r="D24" s="30"/>
      <c r="E24" s="31"/>
      <c r="F24" s="32"/>
      <c r="G24" s="31"/>
      <c r="H24" s="32"/>
      <c r="I24" s="31"/>
      <c r="J24" s="32"/>
      <c r="K24" s="31"/>
      <c r="L24" s="33"/>
      <c r="M24" s="34">
        <f t="shared" si="2"/>
        <v>0</v>
      </c>
      <c r="N24" s="35" t="e">
        <f t="shared" si="1"/>
        <v>#DIV/0!</v>
      </c>
      <c r="O24" s="36">
        <v>0</v>
      </c>
      <c r="P24" s="36">
        <v>0</v>
      </c>
      <c r="Q24" s="37">
        <v>43</v>
      </c>
    </row>
    <row r="25" spans="1:17" x14ac:dyDescent="0.25">
      <c r="A25" s="3">
        <v>20</v>
      </c>
      <c r="B25" s="38" t="s">
        <v>48</v>
      </c>
      <c r="C25" s="29" t="s">
        <v>49</v>
      </c>
      <c r="D25" s="30"/>
      <c r="E25" s="31"/>
      <c r="F25" s="32"/>
      <c r="G25" s="31"/>
      <c r="H25" s="32">
        <v>2</v>
      </c>
      <c r="I25" s="31"/>
      <c r="J25" s="32"/>
      <c r="K25" s="31"/>
      <c r="L25" s="33"/>
      <c r="M25" s="34">
        <f t="shared" si="2"/>
        <v>2</v>
      </c>
      <c r="N25" s="35" t="e">
        <f t="shared" si="1"/>
        <v>#DIV/0!</v>
      </c>
      <c r="O25" s="36">
        <v>2</v>
      </c>
      <c r="P25" s="36">
        <v>0</v>
      </c>
      <c r="Q25" s="37">
        <v>43</v>
      </c>
    </row>
    <row r="26" spans="1:17" x14ac:dyDescent="0.25">
      <c r="A26" s="18">
        <v>21</v>
      </c>
      <c r="B26" s="38" t="s">
        <v>50</v>
      </c>
      <c r="C26" s="29" t="s">
        <v>51</v>
      </c>
      <c r="D26" s="30"/>
      <c r="E26" s="31"/>
      <c r="F26" s="32"/>
      <c r="G26" s="31"/>
      <c r="H26" s="32"/>
      <c r="I26" s="31"/>
      <c r="J26" s="32"/>
      <c r="K26" s="31"/>
      <c r="L26" s="33"/>
      <c r="M26" s="34">
        <f t="shared" si="2"/>
        <v>0</v>
      </c>
      <c r="N26" s="35">
        <f t="shared" si="1"/>
        <v>-1</v>
      </c>
      <c r="O26" s="36">
        <v>0</v>
      </c>
      <c r="P26" s="36">
        <v>1</v>
      </c>
      <c r="Q26" s="37">
        <v>43</v>
      </c>
    </row>
    <row r="27" spans="1:17" x14ac:dyDescent="0.25">
      <c r="A27" s="18">
        <v>22</v>
      </c>
      <c r="B27" s="38" t="s">
        <v>50</v>
      </c>
      <c r="C27" s="29" t="s">
        <v>52</v>
      </c>
      <c r="D27" s="30"/>
      <c r="E27" s="31"/>
      <c r="F27" s="32"/>
      <c r="G27" s="31"/>
      <c r="H27" s="32"/>
      <c r="I27" s="31"/>
      <c r="J27" s="32"/>
      <c r="K27" s="31"/>
      <c r="L27" s="33"/>
      <c r="M27" s="34">
        <f t="shared" si="2"/>
        <v>0</v>
      </c>
      <c r="N27" s="35" t="e">
        <f t="shared" si="1"/>
        <v>#DIV/0!</v>
      </c>
      <c r="O27" s="36">
        <v>0</v>
      </c>
      <c r="P27" s="36">
        <v>0</v>
      </c>
      <c r="Q27" s="37">
        <v>43</v>
      </c>
    </row>
    <row r="28" spans="1:17" x14ac:dyDescent="0.25">
      <c r="A28" s="3">
        <v>23</v>
      </c>
      <c r="B28" s="38" t="s">
        <v>50</v>
      </c>
      <c r="C28" s="29" t="s">
        <v>53</v>
      </c>
      <c r="D28" s="30"/>
      <c r="E28" s="31"/>
      <c r="F28" s="32"/>
      <c r="G28" s="31"/>
      <c r="H28" s="32"/>
      <c r="I28" s="31"/>
      <c r="J28" s="32"/>
      <c r="K28" s="31"/>
      <c r="L28" s="33"/>
      <c r="M28" s="34">
        <f t="shared" si="2"/>
        <v>0</v>
      </c>
      <c r="N28" s="35" t="e">
        <f t="shared" ref="N28:N43" si="3">SUM(O28-P28)/ABS(P28)</f>
        <v>#DIV/0!</v>
      </c>
      <c r="O28" s="36">
        <v>0</v>
      </c>
      <c r="P28" s="36">
        <v>0</v>
      </c>
      <c r="Q28" s="37">
        <v>43</v>
      </c>
    </row>
    <row r="29" spans="1:17" x14ac:dyDescent="0.25">
      <c r="A29" s="18">
        <v>24</v>
      </c>
      <c r="B29" s="38" t="s">
        <v>50</v>
      </c>
      <c r="C29" s="29" t="s">
        <v>54</v>
      </c>
      <c r="D29" s="30"/>
      <c r="E29" s="31"/>
      <c r="F29" s="32"/>
      <c r="G29" s="31"/>
      <c r="H29" s="32"/>
      <c r="I29" s="31"/>
      <c r="J29" s="32"/>
      <c r="K29" s="31"/>
      <c r="L29" s="33"/>
      <c r="M29" s="34">
        <f t="shared" si="2"/>
        <v>0</v>
      </c>
      <c r="N29" s="35">
        <f t="shared" si="3"/>
        <v>-1</v>
      </c>
      <c r="O29" s="36">
        <v>0</v>
      </c>
      <c r="P29" s="36">
        <v>2</v>
      </c>
      <c r="Q29" s="37">
        <v>43</v>
      </c>
    </row>
    <row r="30" spans="1:17" x14ac:dyDescent="0.25">
      <c r="A30" s="18">
        <v>25</v>
      </c>
      <c r="B30" s="38" t="s">
        <v>50</v>
      </c>
      <c r="C30" s="29" t="s">
        <v>55</v>
      </c>
      <c r="D30" s="30">
        <v>1</v>
      </c>
      <c r="E30" s="31"/>
      <c r="F30" s="32"/>
      <c r="G30" s="31"/>
      <c r="H30" s="32"/>
      <c r="I30" s="31"/>
      <c r="J30" s="32"/>
      <c r="K30" s="31"/>
      <c r="L30" s="33"/>
      <c r="M30" s="34">
        <f t="shared" si="2"/>
        <v>1</v>
      </c>
      <c r="N30" s="35" t="e">
        <f t="shared" si="3"/>
        <v>#DIV/0!</v>
      </c>
      <c r="O30" s="36">
        <v>0</v>
      </c>
      <c r="P30" s="36">
        <v>0</v>
      </c>
      <c r="Q30" s="37">
        <v>43</v>
      </c>
    </row>
    <row r="31" spans="1:17" x14ac:dyDescent="0.25">
      <c r="A31" s="3">
        <v>26</v>
      </c>
      <c r="B31" s="38" t="s">
        <v>50</v>
      </c>
      <c r="C31" s="29" t="s">
        <v>56</v>
      </c>
      <c r="D31" s="30"/>
      <c r="E31" s="31"/>
      <c r="F31" s="32"/>
      <c r="G31" s="31"/>
      <c r="H31" s="32"/>
      <c r="I31" s="31"/>
      <c r="J31" s="32"/>
      <c r="K31" s="31"/>
      <c r="L31" s="33"/>
      <c r="M31" s="34">
        <f t="shared" si="2"/>
        <v>0</v>
      </c>
      <c r="N31" s="35" t="e">
        <f t="shared" si="3"/>
        <v>#DIV/0!</v>
      </c>
      <c r="O31" s="36">
        <v>0</v>
      </c>
      <c r="P31" s="36">
        <v>0</v>
      </c>
      <c r="Q31" s="37">
        <v>43</v>
      </c>
    </row>
    <row r="32" spans="1:17" x14ac:dyDescent="0.25">
      <c r="A32" s="18">
        <v>27</v>
      </c>
      <c r="B32" s="38" t="s">
        <v>50</v>
      </c>
      <c r="C32" s="29" t="s">
        <v>57</v>
      </c>
      <c r="D32" s="30"/>
      <c r="E32" s="31"/>
      <c r="F32" s="32">
        <v>5</v>
      </c>
      <c r="G32" s="31"/>
      <c r="H32" s="32">
        <v>4</v>
      </c>
      <c r="I32" s="31"/>
      <c r="J32" s="32"/>
      <c r="K32" s="31">
        <v>4</v>
      </c>
      <c r="L32" s="33"/>
      <c r="M32" s="34">
        <f t="shared" si="2"/>
        <v>13</v>
      </c>
      <c r="N32" s="35" t="e">
        <f t="shared" si="3"/>
        <v>#DIV/0!</v>
      </c>
      <c r="O32" s="36">
        <v>0</v>
      </c>
      <c r="P32" s="36">
        <v>0</v>
      </c>
      <c r="Q32" s="37">
        <v>43</v>
      </c>
    </row>
    <row r="33" spans="1:17" x14ac:dyDescent="0.25">
      <c r="A33" s="18">
        <v>28</v>
      </c>
      <c r="B33" s="38" t="s">
        <v>50</v>
      </c>
      <c r="C33" s="29" t="s">
        <v>58</v>
      </c>
      <c r="D33" s="30">
        <v>1</v>
      </c>
      <c r="E33" s="31"/>
      <c r="F33" s="32"/>
      <c r="G33" s="31"/>
      <c r="H33" s="32"/>
      <c r="I33" s="31"/>
      <c r="J33" s="32"/>
      <c r="K33" s="31">
        <v>2</v>
      </c>
      <c r="L33" s="33"/>
      <c r="M33" s="34">
        <f t="shared" si="2"/>
        <v>3</v>
      </c>
      <c r="N33" s="35">
        <f t="shared" si="3"/>
        <v>-1</v>
      </c>
      <c r="O33" s="36">
        <v>0</v>
      </c>
      <c r="P33" s="36">
        <v>2</v>
      </c>
      <c r="Q33" s="37">
        <v>43</v>
      </c>
    </row>
    <row r="34" spans="1:17" x14ac:dyDescent="0.25">
      <c r="A34" s="3">
        <v>29</v>
      </c>
      <c r="B34" s="38" t="s">
        <v>50</v>
      </c>
      <c r="C34" s="29" t="s">
        <v>59</v>
      </c>
      <c r="D34" s="30"/>
      <c r="E34" s="31"/>
      <c r="F34" s="32"/>
      <c r="G34" s="31"/>
      <c r="H34" s="32">
        <v>2</v>
      </c>
      <c r="I34" s="31"/>
      <c r="J34" s="32"/>
      <c r="K34" s="31">
        <v>1</v>
      </c>
      <c r="L34" s="33">
        <v>3</v>
      </c>
      <c r="M34" s="34">
        <f t="shared" si="2"/>
        <v>6</v>
      </c>
      <c r="N34" s="35">
        <f t="shared" si="3"/>
        <v>-1</v>
      </c>
      <c r="O34" s="36">
        <v>0</v>
      </c>
      <c r="P34" s="36">
        <v>1</v>
      </c>
      <c r="Q34" s="37">
        <v>43</v>
      </c>
    </row>
    <row r="35" spans="1:17" x14ac:dyDescent="0.25">
      <c r="A35" s="18">
        <v>30</v>
      </c>
      <c r="B35" s="38" t="s">
        <v>50</v>
      </c>
      <c r="C35" s="29" t="s">
        <v>60</v>
      </c>
      <c r="D35" s="30">
        <v>1</v>
      </c>
      <c r="E35" s="31"/>
      <c r="F35" s="32"/>
      <c r="G35" s="31"/>
      <c r="H35" s="32"/>
      <c r="I35" s="31"/>
      <c r="J35" s="32"/>
      <c r="K35" s="31"/>
      <c r="L35" s="33"/>
      <c r="M35" s="34">
        <f t="shared" si="2"/>
        <v>1</v>
      </c>
      <c r="N35" s="35">
        <f t="shared" si="3"/>
        <v>-1</v>
      </c>
      <c r="O35" s="36">
        <v>0</v>
      </c>
      <c r="P35" s="36">
        <v>2</v>
      </c>
      <c r="Q35" s="37">
        <v>43</v>
      </c>
    </row>
    <row r="36" spans="1:17" x14ac:dyDescent="0.25">
      <c r="A36" s="18">
        <v>31</v>
      </c>
      <c r="B36" s="38" t="s">
        <v>50</v>
      </c>
      <c r="C36" s="29" t="s">
        <v>61</v>
      </c>
      <c r="D36" s="30">
        <v>1</v>
      </c>
      <c r="E36" s="31"/>
      <c r="F36" s="32"/>
      <c r="G36" s="31"/>
      <c r="H36" s="32"/>
      <c r="I36" s="31"/>
      <c r="J36" s="32"/>
      <c r="K36" s="31"/>
      <c r="L36" s="33"/>
      <c r="M36" s="34">
        <f t="shared" si="2"/>
        <v>1</v>
      </c>
      <c r="N36" s="35" t="e">
        <f t="shared" si="3"/>
        <v>#DIV/0!</v>
      </c>
      <c r="O36" s="36">
        <v>0</v>
      </c>
      <c r="P36" s="36">
        <v>0</v>
      </c>
      <c r="Q36" s="37">
        <v>43</v>
      </c>
    </row>
    <row r="37" spans="1:17" x14ac:dyDescent="0.25">
      <c r="A37" s="3">
        <v>32</v>
      </c>
      <c r="B37" s="38" t="s">
        <v>62</v>
      </c>
      <c r="C37" s="29" t="s">
        <v>63</v>
      </c>
      <c r="D37" s="30">
        <v>2</v>
      </c>
      <c r="E37" s="31"/>
      <c r="F37" s="32"/>
      <c r="G37" s="31"/>
      <c r="H37" s="32"/>
      <c r="I37" s="31"/>
      <c r="J37" s="32"/>
      <c r="K37" s="31"/>
      <c r="L37" s="33"/>
      <c r="M37" s="34">
        <f t="shared" si="2"/>
        <v>2</v>
      </c>
      <c r="N37" s="35" t="e">
        <f t="shared" si="3"/>
        <v>#DIV/0!</v>
      </c>
      <c r="O37" s="36">
        <v>2</v>
      </c>
      <c r="P37" s="36">
        <v>0</v>
      </c>
      <c r="Q37" s="37">
        <v>43</v>
      </c>
    </row>
    <row r="38" spans="1:17" x14ac:dyDescent="0.25">
      <c r="A38" s="18">
        <v>33</v>
      </c>
      <c r="B38" s="38" t="s">
        <v>62</v>
      </c>
      <c r="C38" s="29" t="s">
        <v>64</v>
      </c>
      <c r="D38" s="30">
        <v>1</v>
      </c>
      <c r="E38" s="31"/>
      <c r="F38" s="32"/>
      <c r="G38" s="31"/>
      <c r="H38" s="32"/>
      <c r="I38" s="31">
        <v>2</v>
      </c>
      <c r="J38" s="32"/>
      <c r="K38" s="31"/>
      <c r="L38" s="33"/>
      <c r="M38" s="34">
        <f t="shared" si="2"/>
        <v>3</v>
      </c>
      <c r="N38" s="35" t="e">
        <f t="shared" si="3"/>
        <v>#DIV/0!</v>
      </c>
      <c r="O38" s="36">
        <v>2</v>
      </c>
      <c r="P38" s="36">
        <v>0</v>
      </c>
      <c r="Q38" s="37">
        <v>43</v>
      </c>
    </row>
    <row r="39" spans="1:17" x14ac:dyDescent="0.25">
      <c r="A39" s="18">
        <v>34</v>
      </c>
      <c r="B39" s="38" t="s">
        <v>62</v>
      </c>
      <c r="C39" s="29" t="s">
        <v>65</v>
      </c>
      <c r="D39" s="30"/>
      <c r="E39" s="31"/>
      <c r="F39" s="32"/>
      <c r="G39" s="31"/>
      <c r="H39" s="32"/>
      <c r="I39" s="31">
        <v>2</v>
      </c>
      <c r="J39" s="32"/>
      <c r="K39" s="31"/>
      <c r="L39" s="33"/>
      <c r="M39" s="34">
        <f t="shared" si="2"/>
        <v>2</v>
      </c>
      <c r="N39" s="35">
        <f t="shared" si="3"/>
        <v>-1</v>
      </c>
      <c r="O39" s="36">
        <v>0</v>
      </c>
      <c r="P39" s="36">
        <v>2</v>
      </c>
      <c r="Q39" s="37">
        <v>43</v>
      </c>
    </row>
    <row r="40" spans="1:17" x14ac:dyDescent="0.25">
      <c r="A40" s="3">
        <v>35</v>
      </c>
      <c r="B40" s="38" t="s">
        <v>62</v>
      </c>
      <c r="C40" s="29" t="s">
        <v>66</v>
      </c>
      <c r="D40" s="30">
        <v>1</v>
      </c>
      <c r="E40" s="31"/>
      <c r="F40" s="32">
        <v>3</v>
      </c>
      <c r="G40" s="31"/>
      <c r="H40" s="32">
        <v>1</v>
      </c>
      <c r="I40" s="31"/>
      <c r="J40" s="32"/>
      <c r="K40" s="31"/>
      <c r="L40" s="33"/>
      <c r="M40" s="34">
        <f t="shared" si="2"/>
        <v>5</v>
      </c>
      <c r="N40" s="35">
        <f t="shared" si="3"/>
        <v>2</v>
      </c>
      <c r="O40" s="36">
        <v>3</v>
      </c>
      <c r="P40" s="36">
        <v>1</v>
      </c>
      <c r="Q40" s="37">
        <v>43</v>
      </c>
    </row>
    <row r="41" spans="1:17" x14ac:dyDescent="0.25">
      <c r="A41" s="18">
        <v>36</v>
      </c>
      <c r="B41" s="38" t="s">
        <v>62</v>
      </c>
      <c r="C41" s="29" t="s">
        <v>67</v>
      </c>
      <c r="D41" s="30"/>
      <c r="E41" s="31">
        <v>1</v>
      </c>
      <c r="F41" s="32"/>
      <c r="G41" s="31"/>
      <c r="H41" s="32"/>
      <c r="I41" s="31"/>
      <c r="J41" s="32"/>
      <c r="K41" s="31"/>
      <c r="L41" s="33"/>
      <c r="M41" s="34">
        <f t="shared" si="2"/>
        <v>1</v>
      </c>
      <c r="N41" s="35" t="e">
        <f t="shared" si="3"/>
        <v>#DIV/0!</v>
      </c>
      <c r="O41" s="36">
        <v>0</v>
      </c>
      <c r="P41" s="36">
        <v>0</v>
      </c>
      <c r="Q41" s="37">
        <v>43</v>
      </c>
    </row>
    <row r="42" spans="1:17" x14ac:dyDescent="0.25">
      <c r="A42" s="18">
        <v>37</v>
      </c>
      <c r="B42" s="38" t="s">
        <v>62</v>
      </c>
      <c r="C42" s="29" t="s">
        <v>68</v>
      </c>
      <c r="D42" s="40"/>
      <c r="E42" s="41"/>
      <c r="F42" s="42">
        <v>5</v>
      </c>
      <c r="G42" s="41">
        <v>1</v>
      </c>
      <c r="H42" s="42">
        <v>2</v>
      </c>
      <c r="I42" s="41"/>
      <c r="J42" s="42"/>
      <c r="K42" s="41"/>
      <c r="L42" s="43"/>
      <c r="M42" s="34">
        <f t="shared" si="2"/>
        <v>8</v>
      </c>
      <c r="N42" s="35">
        <f t="shared" si="3"/>
        <v>0</v>
      </c>
      <c r="O42" s="36">
        <v>3</v>
      </c>
      <c r="P42" s="36">
        <v>3</v>
      </c>
      <c r="Q42" s="37">
        <v>43</v>
      </c>
    </row>
    <row r="43" spans="1:17" x14ac:dyDescent="0.25">
      <c r="A43" s="3">
        <v>38</v>
      </c>
      <c r="B43" s="38" t="s">
        <v>62</v>
      </c>
      <c r="C43" s="29" t="s">
        <v>69</v>
      </c>
      <c r="D43" s="40"/>
      <c r="E43" s="41"/>
      <c r="F43" s="42"/>
      <c r="G43" s="41"/>
      <c r="H43" s="42"/>
      <c r="I43" s="41"/>
      <c r="J43" s="42"/>
      <c r="K43" s="41"/>
      <c r="L43" s="43"/>
      <c r="M43" s="34">
        <f t="shared" si="2"/>
        <v>0</v>
      </c>
      <c r="N43" s="35" t="e">
        <f t="shared" si="3"/>
        <v>#DIV/0!</v>
      </c>
      <c r="O43" s="36">
        <v>0</v>
      </c>
      <c r="P43" s="36">
        <v>0</v>
      </c>
      <c r="Q43" s="37">
        <v>43</v>
      </c>
    </row>
    <row r="44" spans="1:17" x14ac:dyDescent="0.25">
      <c r="A44" s="18">
        <v>39</v>
      </c>
      <c r="B44" s="38" t="s">
        <v>62</v>
      </c>
      <c r="C44" s="29" t="s">
        <v>70</v>
      </c>
      <c r="D44" s="40">
        <v>1</v>
      </c>
      <c r="E44" s="41"/>
      <c r="F44" s="42"/>
      <c r="G44" s="41"/>
      <c r="H44" s="42">
        <v>2</v>
      </c>
      <c r="I44" s="41"/>
      <c r="J44" s="42"/>
      <c r="K44" s="41">
        <v>2</v>
      </c>
      <c r="L44" s="43"/>
      <c r="M44" s="34">
        <f t="shared" si="2"/>
        <v>5</v>
      </c>
      <c r="N44" s="35" t="e">
        <f>SUM(O44-P44)/ABS(P44)</f>
        <v>#DIV/0!</v>
      </c>
      <c r="O44" s="36">
        <v>1</v>
      </c>
      <c r="P44" s="36">
        <v>0</v>
      </c>
      <c r="Q44" s="37">
        <v>43</v>
      </c>
    </row>
    <row r="45" spans="1:17" x14ac:dyDescent="0.25">
      <c r="A45" s="18">
        <v>40</v>
      </c>
      <c r="B45" s="38" t="s">
        <v>62</v>
      </c>
      <c r="C45" s="29" t="s">
        <v>71</v>
      </c>
      <c r="D45" s="40"/>
      <c r="E45" s="41"/>
      <c r="F45" s="42">
        <v>4</v>
      </c>
      <c r="G45" s="41"/>
      <c r="H45" s="42"/>
      <c r="I45" s="41"/>
      <c r="J45" s="42"/>
      <c r="K45" s="41"/>
      <c r="L45" s="43"/>
      <c r="M45" s="34">
        <f t="shared" si="2"/>
        <v>4</v>
      </c>
      <c r="N45" s="35" t="e">
        <f>SUM(O45-P45)/ABS(P45)</f>
        <v>#DIV/0!</v>
      </c>
      <c r="O45" s="36">
        <v>0</v>
      </c>
      <c r="P45" s="36">
        <v>0</v>
      </c>
      <c r="Q45" s="37">
        <v>43</v>
      </c>
    </row>
    <row r="46" spans="1:17" x14ac:dyDescent="0.25">
      <c r="A46" s="3">
        <v>41</v>
      </c>
      <c r="B46" s="38" t="s">
        <v>62</v>
      </c>
      <c r="C46" s="29" t="s">
        <v>72</v>
      </c>
      <c r="D46" s="40">
        <v>1</v>
      </c>
      <c r="E46" s="41"/>
      <c r="F46" s="42">
        <v>5</v>
      </c>
      <c r="G46" s="41"/>
      <c r="H46" s="42">
        <v>3</v>
      </c>
      <c r="I46" s="41"/>
      <c r="J46" s="42"/>
      <c r="K46" s="41"/>
      <c r="L46" s="43">
        <v>2</v>
      </c>
      <c r="M46" s="34">
        <f t="shared" si="2"/>
        <v>11</v>
      </c>
      <c r="N46" s="35" t="e">
        <f>SUM(O46-P46)/ABS(P46)</f>
        <v>#DIV/0!</v>
      </c>
      <c r="O46" s="36">
        <v>2</v>
      </c>
      <c r="P46" s="36">
        <v>0</v>
      </c>
      <c r="Q46" s="37">
        <v>43</v>
      </c>
    </row>
    <row r="47" spans="1:17" ht="15.75" thickBot="1" x14ac:dyDescent="0.3">
      <c r="A47" s="3"/>
      <c r="B47" s="38"/>
      <c r="C47" s="29" t="s">
        <v>73</v>
      </c>
      <c r="D47" s="44">
        <f t="shared" ref="D47:L47" si="4">SUM(D6:D46)</f>
        <v>16</v>
      </c>
      <c r="E47" s="45">
        <f t="shared" si="4"/>
        <v>3</v>
      </c>
      <c r="F47" s="11">
        <f t="shared" si="4"/>
        <v>49</v>
      </c>
      <c r="G47" s="12">
        <f t="shared" si="4"/>
        <v>3</v>
      </c>
      <c r="H47" s="11">
        <f t="shared" si="4"/>
        <v>25</v>
      </c>
      <c r="I47" s="12">
        <f t="shared" si="4"/>
        <v>22</v>
      </c>
      <c r="J47" s="11">
        <f t="shared" si="4"/>
        <v>11</v>
      </c>
      <c r="K47" s="12">
        <f t="shared" si="4"/>
        <v>20</v>
      </c>
      <c r="L47" s="46">
        <f t="shared" si="4"/>
        <v>12</v>
      </c>
      <c r="M47" s="47">
        <f t="shared" si="2"/>
        <v>161</v>
      </c>
      <c r="N47" s="48">
        <f t="shared" ref="N47" si="5">SUM(O47-P47)/ABS(P47)</f>
        <v>1</v>
      </c>
      <c r="O47" s="49">
        <f>SUM(O6:O46)</f>
        <v>38</v>
      </c>
      <c r="P47" s="49">
        <f>SUM(P6:P46)</f>
        <v>19</v>
      </c>
      <c r="Q47" s="50">
        <f>SUM(Q6:Q46)</f>
        <v>1763</v>
      </c>
    </row>
    <row r="48" spans="1:17" ht="15.75" thickTop="1" x14ac:dyDescent="0.25">
      <c r="A48" s="3"/>
      <c r="B48" s="38"/>
      <c r="C48" s="51" t="s">
        <v>74</v>
      </c>
      <c r="D48" s="52">
        <f>SUM((D49-D50)/ABS(D50))</f>
        <v>3</v>
      </c>
      <c r="E48" s="53">
        <f>SUM((E49-E50)/ABS(E50))</f>
        <v>-1</v>
      </c>
      <c r="F48" s="53">
        <f t="shared" ref="F48:M48" si="6">SUM((F49-F50)/ABS(F50))</f>
        <v>1.5</v>
      </c>
      <c r="G48" s="53">
        <f t="shared" si="6"/>
        <v>0</v>
      </c>
      <c r="H48" s="53" t="e">
        <f t="shared" si="6"/>
        <v>#DIV/0!</v>
      </c>
      <c r="I48" s="53">
        <f t="shared" si="6"/>
        <v>0.6</v>
      </c>
      <c r="J48" s="53">
        <f t="shared" si="6"/>
        <v>2</v>
      </c>
      <c r="K48" s="53" t="e">
        <f t="shared" si="6"/>
        <v>#DIV/0!</v>
      </c>
      <c r="L48" s="53">
        <f t="shared" si="6"/>
        <v>-0.5</v>
      </c>
      <c r="M48" s="54">
        <f t="shared" si="6"/>
        <v>1</v>
      </c>
      <c r="N48" s="55"/>
      <c r="O48" s="56"/>
      <c r="P48" s="57"/>
      <c r="Q48" s="58"/>
    </row>
    <row r="49" spans="1:17" x14ac:dyDescent="0.25">
      <c r="A49" s="3"/>
      <c r="B49" s="38"/>
      <c r="C49" s="51" t="s">
        <v>81</v>
      </c>
      <c r="D49" s="59">
        <v>4</v>
      </c>
      <c r="E49" s="60">
        <v>0</v>
      </c>
      <c r="F49" s="60">
        <v>5</v>
      </c>
      <c r="G49" s="60">
        <v>1</v>
      </c>
      <c r="H49" s="60">
        <v>6</v>
      </c>
      <c r="I49" s="60">
        <v>16</v>
      </c>
      <c r="J49" s="60">
        <v>3</v>
      </c>
      <c r="K49" s="60">
        <v>2</v>
      </c>
      <c r="L49" s="60">
        <v>1</v>
      </c>
      <c r="M49" s="61">
        <f>SUM(D49:L49)</f>
        <v>38</v>
      </c>
      <c r="N49" s="62"/>
      <c r="O49" s="63"/>
      <c r="P49" s="64"/>
      <c r="Q49" s="20"/>
    </row>
    <row r="50" spans="1:17" ht="15.75" thickBot="1" x14ac:dyDescent="0.3">
      <c r="A50" s="3"/>
      <c r="B50" s="38"/>
      <c r="C50" s="51" t="s">
        <v>75</v>
      </c>
      <c r="D50" s="65">
        <v>1</v>
      </c>
      <c r="E50" s="16">
        <v>2</v>
      </c>
      <c r="F50" s="16">
        <v>2</v>
      </c>
      <c r="G50" s="16">
        <v>1</v>
      </c>
      <c r="H50" s="16">
        <v>0</v>
      </c>
      <c r="I50" s="16">
        <v>10</v>
      </c>
      <c r="J50" s="16">
        <v>1</v>
      </c>
      <c r="K50" s="16">
        <v>0</v>
      </c>
      <c r="L50" s="16">
        <v>2</v>
      </c>
      <c r="M50" s="66">
        <f>SUM(D50:L50)</f>
        <v>19</v>
      </c>
      <c r="N50" s="67"/>
      <c r="O50" s="68"/>
      <c r="P50" s="9"/>
      <c r="Q50" s="69"/>
    </row>
    <row r="51" spans="1:17" s="83" customFormat="1" ht="16.5" thickTop="1" thickBot="1" x14ac:dyDescent="0.3">
      <c r="A51" s="70"/>
      <c r="B51" s="71"/>
      <c r="C51" s="72" t="s">
        <v>76</v>
      </c>
      <c r="D51" s="73">
        <v>205</v>
      </c>
      <c r="E51" s="74">
        <v>41</v>
      </c>
      <c r="F51" s="75">
        <v>205</v>
      </c>
      <c r="G51" s="76">
        <v>82</v>
      </c>
      <c r="H51" s="75">
        <v>205</v>
      </c>
      <c r="I51" s="76">
        <v>574</v>
      </c>
      <c r="J51" s="75">
        <v>82</v>
      </c>
      <c r="K51" s="76">
        <v>123</v>
      </c>
      <c r="L51" s="77">
        <v>246</v>
      </c>
      <c r="M51" s="78">
        <f t="shared" ref="M51:M55" si="7">SUM(D51:L51)</f>
        <v>1763</v>
      </c>
      <c r="N51" s="79"/>
      <c r="O51" s="80"/>
      <c r="P51" s="81"/>
      <c r="Q51" s="82"/>
    </row>
    <row r="52" spans="1:17" ht="15.75" thickTop="1" x14ac:dyDescent="0.25">
      <c r="A52" s="3"/>
      <c r="B52" s="38"/>
      <c r="C52" s="29" t="s">
        <v>84</v>
      </c>
      <c r="D52" s="84">
        <v>11</v>
      </c>
      <c r="E52" s="85">
        <v>3</v>
      </c>
      <c r="F52" s="86">
        <v>37</v>
      </c>
      <c r="G52" s="87">
        <v>3</v>
      </c>
      <c r="H52" s="86">
        <v>14</v>
      </c>
      <c r="I52" s="87">
        <v>10</v>
      </c>
      <c r="J52" s="86">
        <v>9</v>
      </c>
      <c r="K52" s="87">
        <v>10</v>
      </c>
      <c r="L52" s="88">
        <v>6</v>
      </c>
      <c r="M52" s="64">
        <f>SUM(D52:L52)</f>
        <v>103</v>
      </c>
      <c r="N52" s="89"/>
      <c r="O52" s="89"/>
      <c r="P52" s="6"/>
      <c r="Q52" s="29"/>
    </row>
    <row r="53" spans="1:17" x14ac:dyDescent="0.25">
      <c r="A53" s="3"/>
      <c r="B53" s="38"/>
      <c r="C53" s="29"/>
      <c r="D53" s="84"/>
      <c r="E53" s="85"/>
      <c r="F53" s="86"/>
      <c r="G53" s="87"/>
      <c r="H53" s="86"/>
      <c r="I53" s="87"/>
      <c r="J53" s="86"/>
      <c r="K53" s="87"/>
      <c r="L53" s="88"/>
      <c r="M53" s="64"/>
      <c r="N53" s="89"/>
      <c r="O53" s="89"/>
      <c r="P53" s="6"/>
      <c r="Q53" s="29"/>
    </row>
    <row r="54" spans="1:17" hidden="1" x14ac:dyDescent="0.25">
      <c r="A54" s="3"/>
      <c r="B54" s="38"/>
      <c r="C54" s="29" t="s">
        <v>77</v>
      </c>
      <c r="D54" s="84">
        <v>121</v>
      </c>
      <c r="E54" s="85">
        <v>19</v>
      </c>
      <c r="F54" s="86">
        <v>197</v>
      </c>
      <c r="G54" s="87">
        <v>53</v>
      </c>
      <c r="H54" s="86">
        <v>126</v>
      </c>
      <c r="I54" s="87">
        <v>326</v>
      </c>
      <c r="J54" s="86">
        <v>42</v>
      </c>
      <c r="K54" s="87">
        <v>62</v>
      </c>
      <c r="L54" s="88">
        <v>132</v>
      </c>
      <c r="M54" s="64">
        <f t="shared" si="7"/>
        <v>1078</v>
      </c>
      <c r="N54" s="89"/>
      <c r="O54" s="89"/>
      <c r="P54" s="6"/>
      <c r="Q54" s="29"/>
    </row>
    <row r="55" spans="1:17" hidden="1" x14ac:dyDescent="0.25">
      <c r="A55" s="3"/>
      <c r="B55" s="38"/>
      <c r="C55" s="29" t="s">
        <v>78</v>
      </c>
      <c r="D55" s="84">
        <v>121</v>
      </c>
      <c r="E55" s="85">
        <v>19</v>
      </c>
      <c r="F55" s="86">
        <v>197</v>
      </c>
      <c r="G55" s="87">
        <v>54</v>
      </c>
      <c r="H55" s="86">
        <v>128</v>
      </c>
      <c r="I55" s="87">
        <v>321</v>
      </c>
      <c r="J55" s="86">
        <v>43</v>
      </c>
      <c r="K55" s="87">
        <v>65</v>
      </c>
      <c r="L55" s="88">
        <v>130</v>
      </c>
      <c r="M55" s="64">
        <f t="shared" si="7"/>
        <v>1078</v>
      </c>
      <c r="N55" s="89"/>
      <c r="O55" s="89"/>
      <c r="P55" s="6"/>
      <c r="Q55" s="29"/>
    </row>
    <row r="56" spans="1:17" x14ac:dyDescent="0.25">
      <c r="B56" s="90" t="s">
        <v>79</v>
      </c>
    </row>
    <row r="58" spans="1:17" x14ac:dyDescent="0.25">
      <c r="G58" t="s">
        <v>80</v>
      </c>
    </row>
  </sheetData>
  <mergeCells count="1">
    <mergeCell ref="B2:C2"/>
  </mergeCells>
  <pageMargins left="0.25" right="0.25" top="0.75" bottom="0.75" header="0.3" footer="0.3"/>
  <pageSetup scale="44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8"/>
  <sheetViews>
    <sheetView workbookViewId="0">
      <pane xSplit="3" ySplit="5" topLeftCell="D27" activePane="bottomRight" state="frozen"/>
      <selection pane="topRight" activeCell="D1" sqref="D1"/>
      <selection pane="bottomLeft" activeCell="A8" sqref="A8"/>
      <selection pane="bottomRight" activeCell="A52" sqref="A52:XFD52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7" width="12.7109375" customWidth="1"/>
  </cols>
  <sheetData>
    <row r="1" spans="1:17" x14ac:dyDescent="0.25">
      <c r="B1" s="1" t="s">
        <v>0</v>
      </c>
    </row>
    <row r="2" spans="1:17" ht="31.5" customHeight="1" x14ac:dyDescent="0.25">
      <c r="B2" s="149" t="s">
        <v>82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7" x14ac:dyDescent="0.25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7" x14ac:dyDescent="0.25">
      <c r="A4" s="3"/>
      <c r="B4" s="3"/>
      <c r="C4" s="3" t="s">
        <v>1</v>
      </c>
      <c r="D4" s="4" t="s">
        <v>2</v>
      </c>
      <c r="E4" s="5" t="s">
        <v>3</v>
      </c>
      <c r="F4" s="4" t="s">
        <v>2</v>
      </c>
      <c r="G4" s="5" t="s">
        <v>4</v>
      </c>
      <c r="H4" s="4" t="s">
        <v>2</v>
      </c>
      <c r="I4" s="5" t="s">
        <v>5</v>
      </c>
      <c r="J4" s="4" t="s">
        <v>4</v>
      </c>
      <c r="K4" s="5" t="s">
        <v>6</v>
      </c>
      <c r="L4" s="4" t="s">
        <v>7</v>
      </c>
      <c r="M4" s="6" t="s">
        <v>8</v>
      </c>
      <c r="N4" s="7"/>
      <c r="O4" s="8">
        <v>2015</v>
      </c>
      <c r="P4" s="8">
        <v>2014</v>
      </c>
      <c r="Q4" s="9" t="s">
        <v>9</v>
      </c>
    </row>
    <row r="5" spans="1:17" ht="30.75" customHeight="1" thickBot="1" x14ac:dyDescent="0.3">
      <c r="A5" s="10"/>
      <c r="B5" s="10" t="s">
        <v>10</v>
      </c>
      <c r="C5" s="10" t="s">
        <v>11</v>
      </c>
      <c r="D5" s="11" t="s">
        <v>12</v>
      </c>
      <c r="E5" s="12" t="s">
        <v>13</v>
      </c>
      <c r="F5" s="11" t="s">
        <v>14</v>
      </c>
      <c r="G5" s="13" t="s">
        <v>15</v>
      </c>
      <c r="H5" s="11" t="s">
        <v>16</v>
      </c>
      <c r="I5" s="12" t="s">
        <v>17</v>
      </c>
      <c r="J5" s="11" t="s">
        <v>18</v>
      </c>
      <c r="K5" s="12" t="s">
        <v>19</v>
      </c>
      <c r="L5" s="11" t="s">
        <v>20</v>
      </c>
      <c r="M5" s="14" t="s">
        <v>21</v>
      </c>
      <c r="N5" s="15" t="s">
        <v>22</v>
      </c>
      <c r="O5" s="16" t="s">
        <v>23</v>
      </c>
      <c r="P5" s="16" t="s">
        <v>23</v>
      </c>
      <c r="Q5" s="17" t="s">
        <v>24</v>
      </c>
    </row>
    <row r="6" spans="1:17" ht="15" customHeight="1" thickTop="1" x14ac:dyDescent="0.25">
      <c r="A6" s="18">
        <v>1</v>
      </c>
      <c r="B6" s="19" t="s">
        <v>25</v>
      </c>
      <c r="C6" s="20" t="s">
        <v>26</v>
      </c>
      <c r="D6" s="21"/>
      <c r="E6" s="22"/>
      <c r="F6" s="23"/>
      <c r="G6" s="22"/>
      <c r="H6" s="23"/>
      <c r="I6" s="22"/>
      <c r="J6" s="23"/>
      <c r="K6" s="22"/>
      <c r="L6" s="24"/>
      <c r="M6" s="25">
        <f t="shared" ref="M6:M47" si="0">SUM(D6:L6)</f>
        <v>0</v>
      </c>
      <c r="N6" s="26" t="e">
        <f t="shared" ref="N6:N47" si="1">SUM(O6-P6)/ABS(P6)</f>
        <v>#DIV/0!</v>
      </c>
      <c r="O6" s="27">
        <v>0</v>
      </c>
      <c r="P6" s="27">
        <v>0</v>
      </c>
      <c r="Q6" s="28">
        <v>43</v>
      </c>
    </row>
    <row r="7" spans="1:17" x14ac:dyDescent="0.25">
      <c r="A7" s="3">
        <v>2</v>
      </c>
      <c r="B7" s="19" t="s">
        <v>25</v>
      </c>
      <c r="C7" s="29" t="s">
        <v>27</v>
      </c>
      <c r="D7" s="30"/>
      <c r="E7" s="31"/>
      <c r="F7" s="32"/>
      <c r="G7" s="31"/>
      <c r="H7" s="32"/>
      <c r="I7" s="31">
        <v>1</v>
      </c>
      <c r="J7" s="32"/>
      <c r="K7" s="31"/>
      <c r="L7" s="33"/>
      <c r="M7" s="34">
        <f t="shared" si="0"/>
        <v>1</v>
      </c>
      <c r="N7" s="35" t="e">
        <f t="shared" si="1"/>
        <v>#DIV/0!</v>
      </c>
      <c r="O7" s="36">
        <v>1</v>
      </c>
      <c r="P7" s="36">
        <v>0</v>
      </c>
      <c r="Q7" s="37">
        <v>43</v>
      </c>
    </row>
    <row r="8" spans="1:17" x14ac:dyDescent="0.25">
      <c r="A8" s="18">
        <v>3</v>
      </c>
      <c r="B8" s="38" t="s">
        <v>25</v>
      </c>
      <c r="C8" s="29" t="s">
        <v>28</v>
      </c>
      <c r="D8" s="30"/>
      <c r="E8" s="31"/>
      <c r="F8" s="32"/>
      <c r="G8" s="31"/>
      <c r="H8" s="32"/>
      <c r="I8" s="31"/>
      <c r="J8" s="32"/>
      <c r="K8" s="31"/>
      <c r="L8" s="33"/>
      <c r="M8" s="34">
        <f t="shared" si="0"/>
        <v>0</v>
      </c>
      <c r="N8" s="35" t="e">
        <f t="shared" si="1"/>
        <v>#DIV/0!</v>
      </c>
      <c r="O8" s="36">
        <v>0</v>
      </c>
      <c r="P8" s="36">
        <v>0</v>
      </c>
      <c r="Q8" s="37">
        <v>43</v>
      </c>
    </row>
    <row r="9" spans="1:17" x14ac:dyDescent="0.25">
      <c r="A9" s="18">
        <v>4</v>
      </c>
      <c r="B9" s="38" t="s">
        <v>25</v>
      </c>
      <c r="C9" s="29" t="s">
        <v>29</v>
      </c>
      <c r="D9" s="30"/>
      <c r="E9" s="31"/>
      <c r="F9" s="32"/>
      <c r="G9" s="31"/>
      <c r="H9" s="32"/>
      <c r="I9" s="31"/>
      <c r="J9" s="32"/>
      <c r="K9" s="31"/>
      <c r="L9" s="33"/>
      <c r="M9" s="34">
        <f t="shared" si="0"/>
        <v>0</v>
      </c>
      <c r="N9" s="35" t="e">
        <f t="shared" si="1"/>
        <v>#DIV/0!</v>
      </c>
      <c r="O9" s="36">
        <v>0</v>
      </c>
      <c r="P9" s="36">
        <v>0</v>
      </c>
      <c r="Q9" s="37">
        <v>43</v>
      </c>
    </row>
    <row r="10" spans="1:17" x14ac:dyDescent="0.25">
      <c r="A10" s="3">
        <v>5</v>
      </c>
      <c r="B10" s="38" t="s">
        <v>30</v>
      </c>
      <c r="C10" s="29" t="s">
        <v>31</v>
      </c>
      <c r="D10" s="30"/>
      <c r="E10" s="31"/>
      <c r="F10" s="32">
        <v>3</v>
      </c>
      <c r="G10" s="31"/>
      <c r="H10" s="32"/>
      <c r="I10" s="31"/>
      <c r="J10" s="32"/>
      <c r="K10" s="31"/>
      <c r="L10" s="33"/>
      <c r="M10" s="34">
        <f t="shared" si="0"/>
        <v>3</v>
      </c>
      <c r="N10" s="35" t="e">
        <f t="shared" si="1"/>
        <v>#DIV/0!</v>
      </c>
      <c r="O10" s="36">
        <v>0</v>
      </c>
      <c r="P10" s="36">
        <v>0</v>
      </c>
      <c r="Q10" s="37">
        <v>43</v>
      </c>
    </row>
    <row r="11" spans="1:17" x14ac:dyDescent="0.25">
      <c r="A11" s="18">
        <v>6</v>
      </c>
      <c r="B11" s="38" t="s">
        <v>30</v>
      </c>
      <c r="C11" s="29" t="s">
        <v>32</v>
      </c>
      <c r="D11" s="30"/>
      <c r="E11" s="31"/>
      <c r="F11" s="32">
        <v>5</v>
      </c>
      <c r="G11" s="31"/>
      <c r="H11" s="32"/>
      <c r="I11" s="31"/>
      <c r="J11" s="32"/>
      <c r="K11" s="31"/>
      <c r="L11" s="33"/>
      <c r="M11" s="34">
        <f t="shared" si="0"/>
        <v>5</v>
      </c>
      <c r="N11" s="35" t="e">
        <f t="shared" si="1"/>
        <v>#DIV/0!</v>
      </c>
      <c r="O11" s="36">
        <v>0</v>
      </c>
      <c r="P11" s="36">
        <v>0</v>
      </c>
      <c r="Q11" s="37">
        <v>43</v>
      </c>
    </row>
    <row r="12" spans="1:17" x14ac:dyDescent="0.25">
      <c r="A12" s="18">
        <v>7</v>
      </c>
      <c r="B12" s="38" t="s">
        <v>30</v>
      </c>
      <c r="C12" s="29" t="s">
        <v>33</v>
      </c>
      <c r="D12" s="30"/>
      <c r="E12" s="31"/>
      <c r="F12" s="32"/>
      <c r="G12" s="31"/>
      <c r="H12" s="32"/>
      <c r="I12" s="31"/>
      <c r="J12" s="32"/>
      <c r="K12" s="31"/>
      <c r="L12" s="33"/>
      <c r="M12" s="34">
        <f t="shared" si="0"/>
        <v>0</v>
      </c>
      <c r="N12" s="35" t="e">
        <f t="shared" si="1"/>
        <v>#DIV/0!</v>
      </c>
      <c r="O12" s="36">
        <v>0</v>
      </c>
      <c r="P12" s="36">
        <v>0</v>
      </c>
      <c r="Q12" s="37">
        <v>43</v>
      </c>
    </row>
    <row r="13" spans="1:17" x14ac:dyDescent="0.25">
      <c r="A13" s="3">
        <v>8</v>
      </c>
      <c r="B13" s="38" t="s">
        <v>30</v>
      </c>
      <c r="C13" s="29" t="s">
        <v>34</v>
      </c>
      <c r="D13" s="30"/>
      <c r="E13" s="31"/>
      <c r="F13" s="32"/>
      <c r="G13" s="31"/>
      <c r="H13" s="32"/>
      <c r="I13" s="31"/>
      <c r="J13" s="32"/>
      <c r="K13" s="31"/>
      <c r="L13" s="33"/>
      <c r="M13" s="34">
        <f t="shared" si="0"/>
        <v>0</v>
      </c>
      <c r="N13" s="35">
        <f t="shared" si="1"/>
        <v>-1</v>
      </c>
      <c r="O13" s="36">
        <v>0</v>
      </c>
      <c r="P13" s="36">
        <v>1</v>
      </c>
      <c r="Q13" s="37">
        <v>43</v>
      </c>
    </row>
    <row r="14" spans="1:17" x14ac:dyDescent="0.25">
      <c r="A14" s="18">
        <v>9</v>
      </c>
      <c r="B14" s="38" t="s">
        <v>30</v>
      </c>
      <c r="C14" s="29" t="s">
        <v>35</v>
      </c>
      <c r="D14" s="30"/>
      <c r="E14" s="31">
        <v>1</v>
      </c>
      <c r="F14" s="32">
        <v>7</v>
      </c>
      <c r="G14" s="31"/>
      <c r="H14" s="32">
        <v>1</v>
      </c>
      <c r="I14" s="31">
        <v>2</v>
      </c>
      <c r="J14" s="32"/>
      <c r="K14" s="31"/>
      <c r="L14" s="33">
        <v>1</v>
      </c>
      <c r="M14" s="34">
        <f t="shared" si="0"/>
        <v>12</v>
      </c>
      <c r="N14" s="35" t="e">
        <f t="shared" si="1"/>
        <v>#DIV/0!</v>
      </c>
      <c r="O14" s="36">
        <v>1</v>
      </c>
      <c r="P14" s="36">
        <v>0</v>
      </c>
      <c r="Q14" s="37">
        <v>43</v>
      </c>
    </row>
    <row r="15" spans="1:17" x14ac:dyDescent="0.25">
      <c r="A15" s="18">
        <v>10</v>
      </c>
      <c r="B15" s="38" t="s">
        <v>30</v>
      </c>
      <c r="C15" s="29" t="s">
        <v>36</v>
      </c>
      <c r="D15" s="30">
        <v>1</v>
      </c>
      <c r="E15" s="31">
        <v>1</v>
      </c>
      <c r="F15" s="32"/>
      <c r="G15" s="31">
        <v>2</v>
      </c>
      <c r="H15" s="32"/>
      <c r="I15" s="31"/>
      <c r="J15" s="32">
        <v>1</v>
      </c>
      <c r="K15" s="31">
        <v>2</v>
      </c>
      <c r="L15" s="33"/>
      <c r="M15" s="34">
        <f t="shared" si="0"/>
        <v>7</v>
      </c>
      <c r="N15" s="35" t="e">
        <f t="shared" si="1"/>
        <v>#DIV/0!</v>
      </c>
      <c r="O15" s="36">
        <v>0</v>
      </c>
      <c r="P15" s="36">
        <v>0</v>
      </c>
      <c r="Q15" s="37">
        <v>43</v>
      </c>
    </row>
    <row r="16" spans="1:17" x14ac:dyDescent="0.25">
      <c r="A16" s="3">
        <v>11</v>
      </c>
      <c r="B16" s="38" t="s">
        <v>30</v>
      </c>
      <c r="C16" s="29" t="s">
        <v>37</v>
      </c>
      <c r="D16" s="39"/>
      <c r="E16" s="31"/>
      <c r="F16" s="32"/>
      <c r="G16" s="31"/>
      <c r="H16" s="32"/>
      <c r="I16" s="31"/>
      <c r="J16" s="32"/>
      <c r="K16" s="31">
        <v>2</v>
      </c>
      <c r="L16" s="33"/>
      <c r="M16" s="34">
        <f t="shared" si="0"/>
        <v>2</v>
      </c>
      <c r="N16" s="35" t="e">
        <f t="shared" si="1"/>
        <v>#DIV/0!</v>
      </c>
      <c r="O16" s="36">
        <v>0</v>
      </c>
      <c r="P16" s="36">
        <v>0</v>
      </c>
      <c r="Q16" s="37">
        <v>43</v>
      </c>
    </row>
    <row r="17" spans="1:17" x14ac:dyDescent="0.25">
      <c r="A17" s="18">
        <v>12</v>
      </c>
      <c r="B17" s="38" t="s">
        <v>38</v>
      </c>
      <c r="C17" s="29" t="s">
        <v>39</v>
      </c>
      <c r="D17" s="30"/>
      <c r="E17" s="31"/>
      <c r="F17" s="32">
        <v>5</v>
      </c>
      <c r="G17" s="31"/>
      <c r="H17" s="32"/>
      <c r="I17" s="31">
        <v>1</v>
      </c>
      <c r="J17" s="32">
        <v>4</v>
      </c>
      <c r="K17" s="31"/>
      <c r="L17" s="33"/>
      <c r="M17" s="34">
        <f t="shared" si="0"/>
        <v>10</v>
      </c>
      <c r="N17" s="35" t="e">
        <f t="shared" si="1"/>
        <v>#DIV/0!</v>
      </c>
      <c r="O17" s="36">
        <v>1</v>
      </c>
      <c r="P17" s="36">
        <v>0</v>
      </c>
      <c r="Q17" s="37">
        <v>43</v>
      </c>
    </row>
    <row r="18" spans="1:17" x14ac:dyDescent="0.25">
      <c r="A18" s="18">
        <v>13</v>
      </c>
      <c r="B18" s="38" t="s">
        <v>38</v>
      </c>
      <c r="C18" s="29" t="s">
        <v>40</v>
      </c>
      <c r="D18" s="30">
        <v>1</v>
      </c>
      <c r="E18" s="31"/>
      <c r="F18" s="32"/>
      <c r="G18" s="31"/>
      <c r="H18" s="32">
        <v>3</v>
      </c>
      <c r="I18" s="31">
        <v>2</v>
      </c>
      <c r="J18" s="32">
        <v>3</v>
      </c>
      <c r="K18" s="31"/>
      <c r="L18" s="33">
        <v>3</v>
      </c>
      <c r="M18" s="34">
        <f t="shared" si="0"/>
        <v>12</v>
      </c>
      <c r="N18" s="35" t="e">
        <f t="shared" si="1"/>
        <v>#DIV/0!</v>
      </c>
      <c r="O18" s="36">
        <v>0</v>
      </c>
      <c r="P18" s="36">
        <v>0</v>
      </c>
      <c r="Q18" s="37">
        <v>43</v>
      </c>
    </row>
    <row r="19" spans="1:17" x14ac:dyDescent="0.25">
      <c r="A19" s="3">
        <v>14</v>
      </c>
      <c r="B19" s="38" t="s">
        <v>38</v>
      </c>
      <c r="C19" s="29" t="s">
        <v>41</v>
      </c>
      <c r="D19" s="30">
        <v>2</v>
      </c>
      <c r="E19" s="31"/>
      <c r="F19" s="32"/>
      <c r="G19" s="31"/>
      <c r="H19" s="32"/>
      <c r="I19" s="31"/>
      <c r="J19" s="32">
        <v>1</v>
      </c>
      <c r="K19" s="31">
        <v>2</v>
      </c>
      <c r="L19" s="33"/>
      <c r="M19" s="34">
        <f t="shared" si="0"/>
        <v>5</v>
      </c>
      <c r="N19" s="35" t="e">
        <f t="shared" si="1"/>
        <v>#DIV/0!</v>
      </c>
      <c r="O19" s="36">
        <v>1</v>
      </c>
      <c r="P19" s="36">
        <v>0</v>
      </c>
      <c r="Q19" s="37">
        <v>43</v>
      </c>
    </row>
    <row r="20" spans="1:17" x14ac:dyDescent="0.25">
      <c r="A20" s="18">
        <v>15</v>
      </c>
      <c r="B20" s="38" t="s">
        <v>42</v>
      </c>
      <c r="C20" s="29" t="s">
        <v>43</v>
      </c>
      <c r="D20" s="30"/>
      <c r="E20" s="31"/>
      <c r="F20" s="32"/>
      <c r="G20" s="31"/>
      <c r="H20" s="32"/>
      <c r="I20" s="31"/>
      <c r="J20" s="32"/>
      <c r="K20" s="31"/>
      <c r="L20" s="33"/>
      <c r="M20" s="34">
        <f t="shared" si="0"/>
        <v>0</v>
      </c>
      <c r="N20" s="35" t="e">
        <f t="shared" si="1"/>
        <v>#DIV/0!</v>
      </c>
      <c r="O20" s="36">
        <v>0</v>
      </c>
      <c r="P20" s="36">
        <v>0</v>
      </c>
      <c r="Q20" s="37">
        <v>43</v>
      </c>
    </row>
    <row r="21" spans="1:17" x14ac:dyDescent="0.25">
      <c r="A21" s="18">
        <v>16</v>
      </c>
      <c r="B21" s="38" t="s">
        <v>42</v>
      </c>
      <c r="C21" s="29" t="s">
        <v>44</v>
      </c>
      <c r="D21" s="30"/>
      <c r="E21" s="31"/>
      <c r="F21" s="32"/>
      <c r="G21" s="31"/>
      <c r="H21" s="32"/>
      <c r="I21" s="31"/>
      <c r="J21" s="32"/>
      <c r="K21" s="31"/>
      <c r="L21" s="33"/>
      <c r="M21" s="34">
        <f t="shared" si="0"/>
        <v>0</v>
      </c>
      <c r="N21" s="35" t="e">
        <f t="shared" si="1"/>
        <v>#DIV/0!</v>
      </c>
      <c r="O21" s="36">
        <v>0</v>
      </c>
      <c r="P21" s="36">
        <v>0</v>
      </c>
      <c r="Q21" s="37">
        <v>43</v>
      </c>
    </row>
    <row r="22" spans="1:17" x14ac:dyDescent="0.25">
      <c r="A22" s="3">
        <v>17</v>
      </c>
      <c r="B22" s="38" t="s">
        <v>42</v>
      </c>
      <c r="C22" s="29" t="s">
        <v>45</v>
      </c>
      <c r="D22" s="30"/>
      <c r="E22" s="31"/>
      <c r="F22" s="32"/>
      <c r="G22" s="31"/>
      <c r="H22" s="32"/>
      <c r="I22" s="31"/>
      <c r="J22" s="32"/>
      <c r="K22" s="31"/>
      <c r="L22" s="33"/>
      <c r="M22" s="34">
        <f t="shared" si="0"/>
        <v>0</v>
      </c>
      <c r="N22" s="35" t="e">
        <f t="shared" si="1"/>
        <v>#DIV/0!</v>
      </c>
      <c r="O22" s="36">
        <v>0</v>
      </c>
      <c r="P22" s="36">
        <v>0</v>
      </c>
      <c r="Q22" s="37">
        <v>43</v>
      </c>
    </row>
    <row r="23" spans="1:17" x14ac:dyDescent="0.25">
      <c r="A23" s="18">
        <v>18</v>
      </c>
      <c r="B23" s="38" t="s">
        <v>42</v>
      </c>
      <c r="C23" s="29" t="s">
        <v>46</v>
      </c>
      <c r="D23" s="30"/>
      <c r="E23" s="31"/>
      <c r="F23" s="32"/>
      <c r="G23" s="31"/>
      <c r="H23" s="32"/>
      <c r="I23" s="31"/>
      <c r="J23" s="32"/>
      <c r="K23" s="31"/>
      <c r="L23" s="33"/>
      <c r="M23" s="34">
        <f t="shared" si="0"/>
        <v>0</v>
      </c>
      <c r="N23" s="35" t="e">
        <f t="shared" si="1"/>
        <v>#DIV/0!</v>
      </c>
      <c r="O23" s="36">
        <v>0</v>
      </c>
      <c r="P23" s="36">
        <v>0</v>
      </c>
      <c r="Q23" s="37">
        <v>43</v>
      </c>
    </row>
    <row r="24" spans="1:17" x14ac:dyDescent="0.25">
      <c r="A24" s="18">
        <v>19</v>
      </c>
      <c r="B24" s="38" t="s">
        <v>42</v>
      </c>
      <c r="C24" s="29" t="s">
        <v>47</v>
      </c>
      <c r="D24" s="30"/>
      <c r="E24" s="31"/>
      <c r="F24" s="32"/>
      <c r="G24" s="31"/>
      <c r="H24" s="32"/>
      <c r="I24" s="31"/>
      <c r="J24" s="32"/>
      <c r="K24" s="31"/>
      <c r="L24" s="33"/>
      <c r="M24" s="34">
        <f t="shared" si="0"/>
        <v>0</v>
      </c>
      <c r="N24" s="35" t="e">
        <f t="shared" si="1"/>
        <v>#DIV/0!</v>
      </c>
      <c r="O24" s="36">
        <v>0</v>
      </c>
      <c r="P24" s="36">
        <v>0</v>
      </c>
      <c r="Q24" s="37">
        <v>43</v>
      </c>
    </row>
    <row r="25" spans="1:17" x14ac:dyDescent="0.25">
      <c r="A25" s="3">
        <v>20</v>
      </c>
      <c r="B25" s="38" t="s">
        <v>48</v>
      </c>
      <c r="C25" s="29" t="s">
        <v>49</v>
      </c>
      <c r="D25" s="30"/>
      <c r="E25" s="31"/>
      <c r="F25" s="32"/>
      <c r="G25" s="31"/>
      <c r="H25" s="32">
        <v>2</v>
      </c>
      <c r="I25" s="31"/>
      <c r="J25" s="32"/>
      <c r="K25" s="31"/>
      <c r="L25" s="33"/>
      <c r="M25" s="34">
        <f t="shared" si="0"/>
        <v>2</v>
      </c>
      <c r="N25" s="35" t="e">
        <f t="shared" si="1"/>
        <v>#DIV/0!</v>
      </c>
      <c r="O25" s="36">
        <v>0</v>
      </c>
      <c r="P25" s="36">
        <v>0</v>
      </c>
      <c r="Q25" s="37">
        <v>43</v>
      </c>
    </row>
    <row r="26" spans="1:17" x14ac:dyDescent="0.25">
      <c r="A26" s="18">
        <v>21</v>
      </c>
      <c r="B26" s="38" t="s">
        <v>50</v>
      </c>
      <c r="C26" s="29" t="s">
        <v>51</v>
      </c>
      <c r="D26" s="30"/>
      <c r="E26" s="31"/>
      <c r="F26" s="32"/>
      <c r="G26" s="31"/>
      <c r="H26" s="32"/>
      <c r="I26" s="31"/>
      <c r="J26" s="32"/>
      <c r="K26" s="31"/>
      <c r="L26" s="33"/>
      <c r="M26" s="34">
        <f t="shared" si="0"/>
        <v>0</v>
      </c>
      <c r="N26" s="35" t="e">
        <f t="shared" si="1"/>
        <v>#DIV/0!</v>
      </c>
      <c r="O26" s="36">
        <v>0</v>
      </c>
      <c r="P26" s="36">
        <v>0</v>
      </c>
      <c r="Q26" s="37">
        <v>43</v>
      </c>
    </row>
    <row r="27" spans="1:17" x14ac:dyDescent="0.25">
      <c r="A27" s="18">
        <v>22</v>
      </c>
      <c r="B27" s="38" t="s">
        <v>50</v>
      </c>
      <c r="C27" s="29" t="s">
        <v>52</v>
      </c>
      <c r="D27" s="30"/>
      <c r="E27" s="31"/>
      <c r="F27" s="32"/>
      <c r="G27" s="31"/>
      <c r="H27" s="32"/>
      <c r="I27" s="31"/>
      <c r="J27" s="32"/>
      <c r="K27" s="31"/>
      <c r="L27" s="33"/>
      <c r="M27" s="34">
        <f t="shared" si="0"/>
        <v>0</v>
      </c>
      <c r="N27" s="35" t="e">
        <f t="shared" si="1"/>
        <v>#DIV/0!</v>
      </c>
      <c r="O27" s="36">
        <v>0</v>
      </c>
      <c r="P27" s="36">
        <v>0</v>
      </c>
      <c r="Q27" s="37">
        <v>43</v>
      </c>
    </row>
    <row r="28" spans="1:17" x14ac:dyDescent="0.25">
      <c r="A28" s="3">
        <v>23</v>
      </c>
      <c r="B28" s="38" t="s">
        <v>50</v>
      </c>
      <c r="C28" s="29" t="s">
        <v>53</v>
      </c>
      <c r="D28" s="30"/>
      <c r="E28" s="31"/>
      <c r="F28" s="32"/>
      <c r="G28" s="31"/>
      <c r="H28" s="32"/>
      <c r="I28" s="31"/>
      <c r="J28" s="32"/>
      <c r="K28" s="31"/>
      <c r="L28" s="33"/>
      <c r="M28" s="34">
        <f t="shared" si="0"/>
        <v>0</v>
      </c>
      <c r="N28" s="35" t="e">
        <f t="shared" si="1"/>
        <v>#DIV/0!</v>
      </c>
      <c r="O28" s="36">
        <v>0</v>
      </c>
      <c r="P28" s="36">
        <v>0</v>
      </c>
      <c r="Q28" s="37">
        <v>43</v>
      </c>
    </row>
    <row r="29" spans="1:17" x14ac:dyDescent="0.25">
      <c r="A29" s="18">
        <v>24</v>
      </c>
      <c r="B29" s="38" t="s">
        <v>50</v>
      </c>
      <c r="C29" s="29" t="s">
        <v>54</v>
      </c>
      <c r="D29" s="30"/>
      <c r="E29" s="31"/>
      <c r="F29" s="32"/>
      <c r="G29" s="31"/>
      <c r="H29" s="32"/>
      <c r="I29" s="31"/>
      <c r="J29" s="32"/>
      <c r="K29" s="31"/>
      <c r="L29" s="33"/>
      <c r="M29" s="34">
        <f t="shared" si="0"/>
        <v>0</v>
      </c>
      <c r="N29" s="35" t="e">
        <f t="shared" si="1"/>
        <v>#DIV/0!</v>
      </c>
      <c r="O29" s="36">
        <v>0</v>
      </c>
      <c r="P29" s="36">
        <v>0</v>
      </c>
      <c r="Q29" s="37">
        <v>43</v>
      </c>
    </row>
    <row r="30" spans="1:17" x14ac:dyDescent="0.25">
      <c r="A30" s="18">
        <v>25</v>
      </c>
      <c r="B30" s="38" t="s">
        <v>50</v>
      </c>
      <c r="C30" s="29" t="s">
        <v>55</v>
      </c>
      <c r="D30" s="30">
        <v>1</v>
      </c>
      <c r="E30" s="31"/>
      <c r="F30" s="32"/>
      <c r="G30" s="31"/>
      <c r="H30" s="32"/>
      <c r="I30" s="31"/>
      <c r="J30" s="32"/>
      <c r="K30" s="31"/>
      <c r="L30" s="33"/>
      <c r="M30" s="34">
        <f t="shared" si="0"/>
        <v>1</v>
      </c>
      <c r="N30" s="35" t="e">
        <f t="shared" si="1"/>
        <v>#DIV/0!</v>
      </c>
      <c r="O30" s="36">
        <v>0</v>
      </c>
      <c r="P30" s="36">
        <v>0</v>
      </c>
      <c r="Q30" s="37">
        <v>43</v>
      </c>
    </row>
    <row r="31" spans="1:17" x14ac:dyDescent="0.25">
      <c r="A31" s="3">
        <v>26</v>
      </c>
      <c r="B31" s="38" t="s">
        <v>50</v>
      </c>
      <c r="C31" s="29" t="s">
        <v>56</v>
      </c>
      <c r="D31" s="30"/>
      <c r="E31" s="31"/>
      <c r="F31" s="32"/>
      <c r="G31" s="31"/>
      <c r="H31" s="32"/>
      <c r="I31" s="31"/>
      <c r="J31" s="32"/>
      <c r="K31" s="31"/>
      <c r="L31" s="33"/>
      <c r="M31" s="34">
        <f t="shared" si="0"/>
        <v>0</v>
      </c>
      <c r="N31" s="35" t="e">
        <f t="shared" si="1"/>
        <v>#DIV/0!</v>
      </c>
      <c r="O31" s="36">
        <v>0</v>
      </c>
      <c r="P31" s="36">
        <v>0</v>
      </c>
      <c r="Q31" s="37">
        <v>43</v>
      </c>
    </row>
    <row r="32" spans="1:17" x14ac:dyDescent="0.25">
      <c r="A32" s="18">
        <v>27</v>
      </c>
      <c r="B32" s="38" t="s">
        <v>50</v>
      </c>
      <c r="C32" s="29" t="s">
        <v>57</v>
      </c>
      <c r="D32" s="30"/>
      <c r="E32" s="31"/>
      <c r="F32" s="32"/>
      <c r="G32" s="31"/>
      <c r="H32" s="32"/>
      <c r="I32" s="31"/>
      <c r="J32" s="32"/>
      <c r="K32" s="31"/>
      <c r="L32" s="33"/>
      <c r="M32" s="34">
        <f t="shared" si="0"/>
        <v>0</v>
      </c>
      <c r="N32" s="35" t="e">
        <f t="shared" si="1"/>
        <v>#DIV/0!</v>
      </c>
      <c r="O32" s="36">
        <v>0</v>
      </c>
      <c r="P32" s="36">
        <v>0</v>
      </c>
      <c r="Q32" s="37">
        <v>43</v>
      </c>
    </row>
    <row r="33" spans="1:17" x14ac:dyDescent="0.25">
      <c r="A33" s="18">
        <v>28</v>
      </c>
      <c r="B33" s="38" t="s">
        <v>50</v>
      </c>
      <c r="C33" s="29" t="s">
        <v>58</v>
      </c>
      <c r="D33" s="30"/>
      <c r="E33" s="31"/>
      <c r="F33" s="32"/>
      <c r="G33" s="31"/>
      <c r="H33" s="32"/>
      <c r="I33" s="31"/>
      <c r="J33" s="32"/>
      <c r="K33" s="31">
        <v>2</v>
      </c>
      <c r="L33" s="33"/>
      <c r="M33" s="34">
        <f t="shared" si="0"/>
        <v>2</v>
      </c>
      <c r="N33" s="35">
        <f t="shared" si="1"/>
        <v>-1</v>
      </c>
      <c r="O33" s="36">
        <v>0</v>
      </c>
      <c r="P33" s="36">
        <v>1</v>
      </c>
      <c r="Q33" s="37">
        <v>43</v>
      </c>
    </row>
    <row r="34" spans="1:17" x14ac:dyDescent="0.25">
      <c r="A34" s="3">
        <v>29</v>
      </c>
      <c r="B34" s="38" t="s">
        <v>50</v>
      </c>
      <c r="C34" s="29" t="s">
        <v>59</v>
      </c>
      <c r="D34" s="30"/>
      <c r="E34" s="31"/>
      <c r="F34" s="32"/>
      <c r="G34" s="31"/>
      <c r="H34" s="32"/>
      <c r="I34" s="31"/>
      <c r="J34" s="32"/>
      <c r="K34" s="31"/>
      <c r="L34" s="33"/>
      <c r="M34" s="34">
        <f t="shared" si="0"/>
        <v>0</v>
      </c>
      <c r="N34" s="35" t="e">
        <f t="shared" si="1"/>
        <v>#DIV/0!</v>
      </c>
      <c r="O34" s="36">
        <v>0</v>
      </c>
      <c r="P34" s="36">
        <v>0</v>
      </c>
      <c r="Q34" s="37">
        <v>43</v>
      </c>
    </row>
    <row r="35" spans="1:17" x14ac:dyDescent="0.25">
      <c r="A35" s="18">
        <v>30</v>
      </c>
      <c r="B35" s="38" t="s">
        <v>50</v>
      </c>
      <c r="C35" s="29" t="s">
        <v>60</v>
      </c>
      <c r="D35" s="30"/>
      <c r="E35" s="31"/>
      <c r="F35" s="32"/>
      <c r="G35" s="31"/>
      <c r="H35" s="32"/>
      <c r="I35" s="31"/>
      <c r="J35" s="32"/>
      <c r="K35" s="31"/>
      <c r="L35" s="33"/>
      <c r="M35" s="34">
        <f t="shared" si="0"/>
        <v>0</v>
      </c>
      <c r="N35" s="35">
        <f t="shared" si="1"/>
        <v>-1</v>
      </c>
      <c r="O35" s="36">
        <v>0</v>
      </c>
      <c r="P35" s="36">
        <v>1</v>
      </c>
      <c r="Q35" s="37">
        <v>43</v>
      </c>
    </row>
    <row r="36" spans="1:17" x14ac:dyDescent="0.25">
      <c r="A36" s="18">
        <v>31</v>
      </c>
      <c r="B36" s="38" t="s">
        <v>50</v>
      </c>
      <c r="C36" s="29" t="s">
        <v>61</v>
      </c>
      <c r="D36" s="30">
        <v>1</v>
      </c>
      <c r="E36" s="31"/>
      <c r="F36" s="32"/>
      <c r="G36" s="31"/>
      <c r="H36" s="32"/>
      <c r="I36" s="31"/>
      <c r="J36" s="32"/>
      <c r="K36" s="31"/>
      <c r="L36" s="33"/>
      <c r="M36" s="34">
        <f t="shared" si="0"/>
        <v>1</v>
      </c>
      <c r="N36" s="35" t="e">
        <f t="shared" si="1"/>
        <v>#DIV/0!</v>
      </c>
      <c r="O36" s="36">
        <v>0</v>
      </c>
      <c r="P36" s="36">
        <v>0</v>
      </c>
      <c r="Q36" s="37">
        <v>43</v>
      </c>
    </row>
    <row r="37" spans="1:17" x14ac:dyDescent="0.25">
      <c r="A37" s="3">
        <v>32</v>
      </c>
      <c r="B37" s="38" t="s">
        <v>62</v>
      </c>
      <c r="C37" s="29" t="s">
        <v>63</v>
      </c>
      <c r="D37" s="30">
        <v>2</v>
      </c>
      <c r="E37" s="31"/>
      <c r="F37" s="32"/>
      <c r="G37" s="31"/>
      <c r="H37" s="32"/>
      <c r="I37" s="31"/>
      <c r="J37" s="32"/>
      <c r="K37" s="31"/>
      <c r="L37" s="33"/>
      <c r="M37" s="34">
        <f t="shared" si="0"/>
        <v>2</v>
      </c>
      <c r="N37" s="35" t="e">
        <f t="shared" si="1"/>
        <v>#DIV/0!</v>
      </c>
      <c r="O37" s="36">
        <v>1</v>
      </c>
      <c r="P37" s="36">
        <v>0</v>
      </c>
      <c r="Q37" s="37">
        <v>43</v>
      </c>
    </row>
    <row r="38" spans="1:17" x14ac:dyDescent="0.25">
      <c r="A38" s="18">
        <v>33</v>
      </c>
      <c r="B38" s="38" t="s">
        <v>62</v>
      </c>
      <c r="C38" s="29" t="s">
        <v>64</v>
      </c>
      <c r="D38" s="30"/>
      <c r="E38" s="31"/>
      <c r="F38" s="32"/>
      <c r="G38" s="31"/>
      <c r="H38" s="32"/>
      <c r="I38" s="31">
        <v>2</v>
      </c>
      <c r="J38" s="32"/>
      <c r="K38" s="31"/>
      <c r="L38" s="33"/>
      <c r="M38" s="34">
        <f t="shared" si="0"/>
        <v>2</v>
      </c>
      <c r="N38" s="35" t="e">
        <f t="shared" si="1"/>
        <v>#DIV/0!</v>
      </c>
      <c r="O38" s="36">
        <v>0</v>
      </c>
      <c r="P38" s="36">
        <v>0</v>
      </c>
      <c r="Q38" s="37">
        <v>43</v>
      </c>
    </row>
    <row r="39" spans="1:17" x14ac:dyDescent="0.25">
      <c r="A39" s="18">
        <v>34</v>
      </c>
      <c r="B39" s="38" t="s">
        <v>62</v>
      </c>
      <c r="C39" s="29" t="s">
        <v>65</v>
      </c>
      <c r="D39" s="30"/>
      <c r="E39" s="31"/>
      <c r="F39" s="32"/>
      <c r="G39" s="31"/>
      <c r="H39" s="32"/>
      <c r="I39" s="31">
        <v>2</v>
      </c>
      <c r="J39" s="32"/>
      <c r="K39" s="31"/>
      <c r="L39" s="33"/>
      <c r="M39" s="34">
        <f t="shared" si="0"/>
        <v>2</v>
      </c>
      <c r="N39" s="35" t="e">
        <f t="shared" si="1"/>
        <v>#DIV/0!</v>
      </c>
      <c r="O39" s="36">
        <v>0</v>
      </c>
      <c r="P39" s="36">
        <v>0</v>
      </c>
      <c r="Q39" s="37">
        <v>43</v>
      </c>
    </row>
    <row r="40" spans="1:17" x14ac:dyDescent="0.25">
      <c r="A40" s="3">
        <v>35</v>
      </c>
      <c r="B40" s="38" t="s">
        <v>62</v>
      </c>
      <c r="C40" s="29" t="s">
        <v>66</v>
      </c>
      <c r="D40" s="30">
        <v>1</v>
      </c>
      <c r="E40" s="31"/>
      <c r="F40" s="32">
        <v>3</v>
      </c>
      <c r="G40" s="31"/>
      <c r="H40" s="32">
        <v>1</v>
      </c>
      <c r="I40" s="31"/>
      <c r="J40" s="32"/>
      <c r="K40" s="31"/>
      <c r="L40" s="33"/>
      <c r="M40" s="34">
        <f t="shared" si="0"/>
        <v>5</v>
      </c>
      <c r="N40" s="35" t="e">
        <f t="shared" si="1"/>
        <v>#DIV/0!</v>
      </c>
      <c r="O40" s="36">
        <v>0</v>
      </c>
      <c r="P40" s="36">
        <v>0</v>
      </c>
      <c r="Q40" s="37">
        <v>43</v>
      </c>
    </row>
    <row r="41" spans="1:17" x14ac:dyDescent="0.25">
      <c r="A41" s="18">
        <v>36</v>
      </c>
      <c r="B41" s="38" t="s">
        <v>62</v>
      </c>
      <c r="C41" s="29" t="s">
        <v>67</v>
      </c>
      <c r="D41" s="30"/>
      <c r="E41" s="31">
        <v>1</v>
      </c>
      <c r="F41" s="32"/>
      <c r="G41" s="31"/>
      <c r="H41" s="32"/>
      <c r="I41" s="31"/>
      <c r="J41" s="32"/>
      <c r="K41" s="31"/>
      <c r="L41" s="33"/>
      <c r="M41" s="34">
        <f t="shared" si="0"/>
        <v>1</v>
      </c>
      <c r="N41" s="35" t="e">
        <f t="shared" si="1"/>
        <v>#DIV/0!</v>
      </c>
      <c r="O41" s="36">
        <v>0</v>
      </c>
      <c r="P41" s="36">
        <v>0</v>
      </c>
      <c r="Q41" s="37">
        <v>43</v>
      </c>
    </row>
    <row r="42" spans="1:17" x14ac:dyDescent="0.25">
      <c r="A42" s="18">
        <v>37</v>
      </c>
      <c r="B42" s="38" t="s">
        <v>62</v>
      </c>
      <c r="C42" s="29" t="s">
        <v>68</v>
      </c>
      <c r="D42" s="40"/>
      <c r="E42" s="41"/>
      <c r="F42" s="42">
        <v>5</v>
      </c>
      <c r="G42" s="41">
        <v>1</v>
      </c>
      <c r="H42" s="42">
        <v>2</v>
      </c>
      <c r="I42" s="41"/>
      <c r="J42" s="42"/>
      <c r="K42" s="41"/>
      <c r="L42" s="43"/>
      <c r="M42" s="34">
        <f t="shared" si="0"/>
        <v>8</v>
      </c>
      <c r="N42" s="35">
        <f t="shared" si="1"/>
        <v>0</v>
      </c>
      <c r="O42" s="36">
        <v>1</v>
      </c>
      <c r="P42" s="36">
        <v>1</v>
      </c>
      <c r="Q42" s="37">
        <v>43</v>
      </c>
    </row>
    <row r="43" spans="1:17" x14ac:dyDescent="0.25">
      <c r="A43" s="3">
        <v>38</v>
      </c>
      <c r="B43" s="38" t="s">
        <v>62</v>
      </c>
      <c r="C43" s="29" t="s">
        <v>69</v>
      </c>
      <c r="D43" s="40"/>
      <c r="E43" s="41"/>
      <c r="F43" s="42"/>
      <c r="G43" s="41"/>
      <c r="H43" s="42"/>
      <c r="I43" s="41"/>
      <c r="J43" s="42"/>
      <c r="K43" s="41"/>
      <c r="L43" s="43"/>
      <c r="M43" s="34">
        <f t="shared" si="0"/>
        <v>0</v>
      </c>
      <c r="N43" s="35" t="e">
        <f t="shared" si="1"/>
        <v>#DIV/0!</v>
      </c>
      <c r="O43" s="36">
        <v>0</v>
      </c>
      <c r="P43" s="36">
        <v>0</v>
      </c>
      <c r="Q43" s="37">
        <v>43</v>
      </c>
    </row>
    <row r="44" spans="1:17" x14ac:dyDescent="0.25">
      <c r="A44" s="18">
        <v>39</v>
      </c>
      <c r="B44" s="38" t="s">
        <v>62</v>
      </c>
      <c r="C44" s="29" t="s">
        <v>70</v>
      </c>
      <c r="D44" s="40">
        <v>1</v>
      </c>
      <c r="E44" s="41"/>
      <c r="F44" s="42"/>
      <c r="G44" s="41"/>
      <c r="H44" s="42">
        <v>2</v>
      </c>
      <c r="I44" s="41"/>
      <c r="J44" s="42"/>
      <c r="K44" s="41">
        <v>2</v>
      </c>
      <c r="L44" s="43"/>
      <c r="M44" s="34">
        <f t="shared" si="0"/>
        <v>5</v>
      </c>
      <c r="N44" s="35" t="e">
        <f t="shared" si="1"/>
        <v>#DIV/0!</v>
      </c>
      <c r="O44" s="36">
        <v>0</v>
      </c>
      <c r="P44" s="36">
        <v>0</v>
      </c>
      <c r="Q44" s="37">
        <v>43</v>
      </c>
    </row>
    <row r="45" spans="1:17" x14ac:dyDescent="0.25">
      <c r="A45" s="18">
        <v>40</v>
      </c>
      <c r="B45" s="38" t="s">
        <v>62</v>
      </c>
      <c r="C45" s="29" t="s">
        <v>71</v>
      </c>
      <c r="D45" s="40"/>
      <c r="E45" s="41"/>
      <c r="F45" s="42">
        <v>4</v>
      </c>
      <c r="G45" s="41"/>
      <c r="H45" s="42"/>
      <c r="I45" s="41"/>
      <c r="J45" s="42"/>
      <c r="K45" s="41"/>
      <c r="L45" s="43"/>
      <c r="M45" s="34">
        <f t="shared" si="0"/>
        <v>4</v>
      </c>
      <c r="N45" s="35" t="e">
        <f t="shared" si="1"/>
        <v>#DIV/0!</v>
      </c>
      <c r="O45" s="36">
        <v>0</v>
      </c>
      <c r="P45" s="36">
        <v>0</v>
      </c>
      <c r="Q45" s="37">
        <v>43</v>
      </c>
    </row>
    <row r="46" spans="1:17" x14ac:dyDescent="0.25">
      <c r="A46" s="3">
        <v>41</v>
      </c>
      <c r="B46" s="38" t="s">
        <v>62</v>
      </c>
      <c r="C46" s="29" t="s">
        <v>72</v>
      </c>
      <c r="D46" s="40">
        <v>1</v>
      </c>
      <c r="E46" s="41"/>
      <c r="F46" s="42">
        <v>5</v>
      </c>
      <c r="G46" s="41"/>
      <c r="H46" s="42">
        <v>3</v>
      </c>
      <c r="I46" s="41"/>
      <c r="J46" s="42"/>
      <c r="K46" s="41"/>
      <c r="L46" s="43">
        <v>2</v>
      </c>
      <c r="M46" s="34">
        <f t="shared" si="0"/>
        <v>11</v>
      </c>
      <c r="N46" s="35" t="e">
        <f t="shared" si="1"/>
        <v>#DIV/0!</v>
      </c>
      <c r="O46" s="36">
        <v>1</v>
      </c>
      <c r="P46" s="36">
        <v>0</v>
      </c>
      <c r="Q46" s="37">
        <v>43</v>
      </c>
    </row>
    <row r="47" spans="1:17" ht="15.75" thickBot="1" x14ac:dyDescent="0.3">
      <c r="A47" s="3"/>
      <c r="B47" s="38"/>
      <c r="C47" s="29" t="s">
        <v>73</v>
      </c>
      <c r="D47" s="44">
        <f t="shared" ref="D47:L47" si="2">SUM(D6:D46)</f>
        <v>11</v>
      </c>
      <c r="E47" s="45">
        <f t="shared" si="2"/>
        <v>3</v>
      </c>
      <c r="F47" s="11">
        <f t="shared" si="2"/>
        <v>37</v>
      </c>
      <c r="G47" s="12">
        <f t="shared" si="2"/>
        <v>3</v>
      </c>
      <c r="H47" s="11">
        <f t="shared" si="2"/>
        <v>14</v>
      </c>
      <c r="I47" s="12">
        <f t="shared" si="2"/>
        <v>10</v>
      </c>
      <c r="J47" s="11">
        <f t="shared" si="2"/>
        <v>9</v>
      </c>
      <c r="K47" s="12">
        <f t="shared" si="2"/>
        <v>10</v>
      </c>
      <c r="L47" s="46">
        <f t="shared" si="2"/>
        <v>6</v>
      </c>
      <c r="M47" s="47">
        <f t="shared" si="0"/>
        <v>103</v>
      </c>
      <c r="N47" s="48">
        <f t="shared" si="1"/>
        <v>0.75</v>
      </c>
      <c r="O47" s="49">
        <f>SUM(O6:O46)</f>
        <v>7</v>
      </c>
      <c r="P47" s="49">
        <f>SUM(P6:P46)</f>
        <v>4</v>
      </c>
      <c r="Q47" s="50">
        <f>SUM(Q6:Q46)</f>
        <v>1763</v>
      </c>
    </row>
    <row r="48" spans="1:17" ht="15.75" thickTop="1" x14ac:dyDescent="0.25">
      <c r="A48" s="3"/>
      <c r="B48" s="38"/>
      <c r="C48" s="51" t="s">
        <v>74</v>
      </c>
      <c r="D48" s="52">
        <f t="shared" ref="D48:M48" si="3">SUM((D49-D50)/ABS(D50))</f>
        <v>1</v>
      </c>
      <c r="E48" s="53" t="e">
        <f t="shared" si="3"/>
        <v>#DIV/0!</v>
      </c>
      <c r="F48" s="53" t="e">
        <f t="shared" si="3"/>
        <v>#DIV/0!</v>
      </c>
      <c r="G48" s="53" t="e">
        <f t="shared" si="3"/>
        <v>#DIV/0!</v>
      </c>
      <c r="H48" s="53" t="e">
        <f t="shared" si="3"/>
        <v>#DIV/0!</v>
      </c>
      <c r="I48" s="53">
        <f t="shared" si="3"/>
        <v>-0.33333333333333331</v>
      </c>
      <c r="J48" s="53" t="e">
        <f t="shared" si="3"/>
        <v>#DIV/0!</v>
      </c>
      <c r="K48" s="53" t="e">
        <f t="shared" si="3"/>
        <v>#DIV/0!</v>
      </c>
      <c r="L48" s="53" t="e">
        <f t="shared" si="3"/>
        <v>#DIV/0!</v>
      </c>
      <c r="M48" s="54">
        <f t="shared" si="3"/>
        <v>0.75</v>
      </c>
      <c r="N48" s="55"/>
      <c r="O48" s="56"/>
      <c r="P48" s="57"/>
      <c r="Q48" s="58"/>
    </row>
    <row r="49" spans="1:17" x14ac:dyDescent="0.25">
      <c r="A49" s="3"/>
      <c r="B49" s="38"/>
      <c r="C49" s="51" t="s">
        <v>81</v>
      </c>
      <c r="D49" s="59">
        <v>2</v>
      </c>
      <c r="E49" s="60">
        <v>0</v>
      </c>
      <c r="F49" s="60">
        <v>0</v>
      </c>
      <c r="G49" s="60">
        <v>1</v>
      </c>
      <c r="H49" s="60">
        <v>2</v>
      </c>
      <c r="I49" s="60">
        <v>2</v>
      </c>
      <c r="J49" s="60">
        <v>0</v>
      </c>
      <c r="K49" s="60">
        <v>0</v>
      </c>
      <c r="L49" s="60">
        <v>0</v>
      </c>
      <c r="M49" s="61">
        <f>SUM(D49:L49)</f>
        <v>7</v>
      </c>
      <c r="N49" s="62"/>
      <c r="O49" s="63"/>
      <c r="P49" s="64"/>
      <c r="Q49" s="20"/>
    </row>
    <row r="50" spans="1:17" ht="15.75" thickBot="1" x14ac:dyDescent="0.3">
      <c r="A50" s="3"/>
      <c r="B50" s="38"/>
      <c r="C50" s="51" t="s">
        <v>75</v>
      </c>
      <c r="D50" s="65">
        <v>1</v>
      </c>
      <c r="E50" s="16">
        <v>0</v>
      </c>
      <c r="F50" s="16">
        <v>0</v>
      </c>
      <c r="G50" s="16">
        <v>0</v>
      </c>
      <c r="H50" s="16">
        <v>0</v>
      </c>
      <c r="I50" s="16">
        <v>3</v>
      </c>
      <c r="J50" s="16">
        <v>0</v>
      </c>
      <c r="K50" s="16">
        <v>0</v>
      </c>
      <c r="L50" s="16">
        <v>0</v>
      </c>
      <c r="M50" s="66">
        <f>SUM(D50:L50)</f>
        <v>4</v>
      </c>
      <c r="N50" s="67"/>
      <c r="O50" s="68"/>
      <c r="P50" s="9"/>
      <c r="Q50" s="69"/>
    </row>
    <row r="51" spans="1:17" s="83" customFormat="1" ht="16.5" thickTop="1" thickBot="1" x14ac:dyDescent="0.3">
      <c r="A51" s="70"/>
      <c r="B51" s="71"/>
      <c r="C51" s="72" t="s">
        <v>76</v>
      </c>
      <c r="D51" s="73">
        <v>205</v>
      </c>
      <c r="E51" s="74">
        <v>41</v>
      </c>
      <c r="F51" s="75">
        <v>205</v>
      </c>
      <c r="G51" s="76">
        <v>82</v>
      </c>
      <c r="H51" s="75">
        <v>205</v>
      </c>
      <c r="I51" s="76">
        <v>574</v>
      </c>
      <c r="J51" s="75">
        <v>82</v>
      </c>
      <c r="K51" s="76">
        <v>123</v>
      </c>
      <c r="L51" s="77">
        <v>246</v>
      </c>
      <c r="M51" s="78">
        <f>SUM(D51:L51)</f>
        <v>1763</v>
      </c>
      <c r="N51" s="79"/>
      <c r="O51" s="80"/>
      <c r="P51" s="81"/>
      <c r="Q51" s="82"/>
    </row>
    <row r="52" spans="1:17" ht="15.75" thickTop="1" x14ac:dyDescent="0.25"/>
    <row r="53" spans="1:17" x14ac:dyDescent="0.25">
      <c r="A53" s="3"/>
      <c r="B53" s="38"/>
      <c r="C53" s="29"/>
      <c r="D53" s="84"/>
      <c r="E53" s="85"/>
      <c r="F53" s="86"/>
      <c r="G53" s="87"/>
      <c r="H53" s="86"/>
      <c r="I53" s="87"/>
      <c r="J53" s="86"/>
      <c r="K53" s="87"/>
      <c r="L53" s="88"/>
      <c r="M53" s="64">
        <f>SUM(D53:L53)</f>
        <v>0</v>
      </c>
      <c r="N53" s="89"/>
      <c r="O53" s="89"/>
      <c r="P53" s="6"/>
      <c r="Q53" s="29"/>
    </row>
    <row r="54" spans="1:17" hidden="1" x14ac:dyDescent="0.25">
      <c r="A54" s="3"/>
      <c r="B54" s="38"/>
      <c r="C54" s="29" t="s">
        <v>77</v>
      </c>
      <c r="D54" s="84">
        <v>121</v>
      </c>
      <c r="E54" s="85">
        <v>19</v>
      </c>
      <c r="F54" s="86">
        <v>197</v>
      </c>
      <c r="G54" s="87">
        <v>53</v>
      </c>
      <c r="H54" s="86">
        <v>126</v>
      </c>
      <c r="I54" s="87">
        <v>326</v>
      </c>
      <c r="J54" s="86">
        <v>42</v>
      </c>
      <c r="K54" s="87">
        <v>62</v>
      </c>
      <c r="L54" s="88">
        <v>132</v>
      </c>
      <c r="M54" s="64">
        <f>SUM(D54:L54)</f>
        <v>1078</v>
      </c>
      <c r="N54" s="89"/>
      <c r="O54" s="89"/>
      <c r="P54" s="6"/>
      <c r="Q54" s="29"/>
    </row>
    <row r="55" spans="1:17" hidden="1" x14ac:dyDescent="0.25">
      <c r="A55" s="3"/>
      <c r="B55" s="38"/>
      <c r="C55" s="29" t="s">
        <v>78</v>
      </c>
      <c r="D55" s="84">
        <v>121</v>
      </c>
      <c r="E55" s="85">
        <v>19</v>
      </c>
      <c r="F55" s="86">
        <v>197</v>
      </c>
      <c r="G55" s="87">
        <v>54</v>
      </c>
      <c r="H55" s="86">
        <v>128</v>
      </c>
      <c r="I55" s="87">
        <v>321</v>
      </c>
      <c r="J55" s="86">
        <v>43</v>
      </c>
      <c r="K55" s="87">
        <v>65</v>
      </c>
      <c r="L55" s="88">
        <v>130</v>
      </c>
      <c r="M55" s="64">
        <f>SUM(D55:L55)</f>
        <v>1078</v>
      </c>
      <c r="N55" s="89"/>
      <c r="O55" s="89"/>
      <c r="P55" s="6"/>
      <c r="Q55" s="29"/>
    </row>
    <row r="56" spans="1:17" x14ac:dyDescent="0.25">
      <c r="B56" s="90" t="s">
        <v>79</v>
      </c>
    </row>
    <row r="58" spans="1:17" x14ac:dyDescent="0.25">
      <c r="G58" t="s">
        <v>80</v>
      </c>
    </row>
  </sheetData>
  <mergeCells count="1">
    <mergeCell ref="B2:C2"/>
  </mergeCells>
  <pageMargins left="0.25" right="0.25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5"/>
  <sheetViews>
    <sheetView workbookViewId="0">
      <pane xSplit="3" ySplit="9" topLeftCell="D52" activePane="bottomRight" state="frozen"/>
      <selection pane="topRight" activeCell="D1" sqref="D1"/>
      <selection pane="bottomLeft" activeCell="A8" sqref="A8"/>
      <selection pane="bottomRight" activeCell="F3" sqref="F3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6" width="12.7109375" customWidth="1"/>
    <col min="17" max="17" width="12.7109375" style="107" customWidth="1"/>
    <col min="18" max="18" width="12.7109375" customWidth="1"/>
  </cols>
  <sheetData>
    <row r="1" spans="1:18" x14ac:dyDescent="0.25">
      <c r="A1" s="94"/>
      <c r="B1" s="1" t="s">
        <v>0</v>
      </c>
    </row>
    <row r="2" spans="1:18" ht="31.5" customHeight="1" x14ac:dyDescent="0.25">
      <c r="B2" s="149" t="s">
        <v>127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14"/>
    </row>
    <row r="3" spans="1:18" x14ac:dyDescent="0.25">
      <c r="B3" s="139" t="s">
        <v>128</v>
      </c>
      <c r="C3" s="122">
        <v>42180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14"/>
    </row>
    <row r="4" spans="1:18" hidden="1" x14ac:dyDescent="0.25">
      <c r="B4" s="139"/>
      <c r="C4" s="95">
        <f>C3-DATE(YEAR(C3),1,0)</f>
        <v>176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14"/>
    </row>
    <row r="5" spans="1:18" x14ac:dyDescent="0.25">
      <c r="B5" s="139"/>
      <c r="C5" s="9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14"/>
    </row>
    <row r="6" spans="1:18" x14ac:dyDescent="0.25">
      <c r="B6" s="139"/>
      <c r="C6" s="140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114"/>
    </row>
    <row r="7" spans="1:18" x14ac:dyDescent="0.25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14"/>
    </row>
    <row r="8" spans="1:18" x14ac:dyDescent="0.25">
      <c r="A8" s="3"/>
      <c r="B8" s="3"/>
      <c r="C8" s="3" t="s">
        <v>1</v>
      </c>
      <c r="D8" s="4" t="s">
        <v>2</v>
      </c>
      <c r="E8" s="5" t="s">
        <v>3</v>
      </c>
      <c r="F8" s="4" t="s">
        <v>2</v>
      </c>
      <c r="G8" s="5" t="s">
        <v>4</v>
      </c>
      <c r="H8" s="4" t="s">
        <v>2</v>
      </c>
      <c r="I8" s="5" t="s">
        <v>5</v>
      </c>
      <c r="J8" s="4" t="s">
        <v>4</v>
      </c>
      <c r="K8" s="5" t="s">
        <v>6</v>
      </c>
      <c r="L8" s="4" t="s">
        <v>7</v>
      </c>
      <c r="M8" s="6" t="s">
        <v>8</v>
      </c>
      <c r="N8" s="7"/>
      <c r="O8" s="8">
        <v>2015</v>
      </c>
      <c r="P8" s="8">
        <v>2014</v>
      </c>
      <c r="Q8" s="115"/>
      <c r="R8" s="9" t="s">
        <v>9</v>
      </c>
    </row>
    <row r="9" spans="1:18" ht="30.75" customHeight="1" thickBot="1" x14ac:dyDescent="0.3">
      <c r="A9" s="10"/>
      <c r="B9" s="10" t="s">
        <v>10</v>
      </c>
      <c r="C9" s="10" t="s">
        <v>11</v>
      </c>
      <c r="D9" s="11" t="s">
        <v>12</v>
      </c>
      <c r="E9" s="12" t="s">
        <v>13</v>
      </c>
      <c r="F9" s="11" t="s">
        <v>14</v>
      </c>
      <c r="G9" s="13" t="s">
        <v>15</v>
      </c>
      <c r="H9" s="11" t="s">
        <v>16</v>
      </c>
      <c r="I9" s="12" t="s">
        <v>17</v>
      </c>
      <c r="J9" s="11" t="s">
        <v>18</v>
      </c>
      <c r="K9" s="12" t="s">
        <v>19</v>
      </c>
      <c r="L9" s="11" t="s">
        <v>20</v>
      </c>
      <c r="M9" s="14" t="s">
        <v>21</v>
      </c>
      <c r="N9" s="15" t="s">
        <v>22</v>
      </c>
      <c r="O9" s="16" t="s">
        <v>23</v>
      </c>
      <c r="P9" s="16" t="s">
        <v>23</v>
      </c>
      <c r="Q9" s="116" t="s">
        <v>126</v>
      </c>
      <c r="R9" s="17" t="s">
        <v>24</v>
      </c>
    </row>
    <row r="10" spans="1:18" ht="15.75" thickTop="1" x14ac:dyDescent="0.25">
      <c r="A10" s="18">
        <v>1</v>
      </c>
      <c r="B10" s="19" t="s">
        <v>25</v>
      </c>
      <c r="C10" s="29" t="s">
        <v>141</v>
      </c>
      <c r="D10" s="30">
        <v>1</v>
      </c>
      <c r="E10" s="31"/>
      <c r="F10" s="32">
        <v>5</v>
      </c>
      <c r="G10" s="31">
        <v>1</v>
      </c>
      <c r="H10" s="32"/>
      <c r="I10" s="31">
        <v>1</v>
      </c>
      <c r="J10" s="32"/>
      <c r="K10" s="31"/>
      <c r="L10" s="33"/>
      <c r="M10" s="34">
        <f>SUM(D10:L10)</f>
        <v>8</v>
      </c>
      <c r="N10" s="133"/>
      <c r="O10" s="36">
        <v>7</v>
      </c>
      <c r="P10" s="36"/>
      <c r="Q10" s="117"/>
      <c r="R10" s="37">
        <v>43</v>
      </c>
    </row>
    <row r="11" spans="1:18" x14ac:dyDescent="0.25">
      <c r="A11" s="3">
        <v>2</v>
      </c>
      <c r="B11" s="19" t="s">
        <v>25</v>
      </c>
      <c r="C11" s="29" t="s">
        <v>27</v>
      </c>
      <c r="D11" s="30">
        <v>3</v>
      </c>
      <c r="E11" s="31"/>
      <c r="F11" s="32">
        <v>4</v>
      </c>
      <c r="G11" s="31">
        <v>2</v>
      </c>
      <c r="H11" s="32">
        <v>5</v>
      </c>
      <c r="I11" s="31">
        <v>5</v>
      </c>
      <c r="J11" s="32"/>
      <c r="K11" s="31">
        <v>4</v>
      </c>
      <c r="L11" s="33">
        <v>3</v>
      </c>
      <c r="M11" s="34">
        <f t="shared" ref="M11:M25" si="0">SUM(D11:L11)</f>
        <v>26</v>
      </c>
      <c r="N11" s="35">
        <f t="shared" ref="N11:N21" si="1">SUM(O11-P11)/ABS(P11)</f>
        <v>-0.3235294117647059</v>
      </c>
      <c r="O11" s="36">
        <v>23</v>
      </c>
      <c r="P11" s="36">
        <v>34</v>
      </c>
      <c r="Q11" s="117">
        <f>SUM(O11-((43/352)*C4))/ABS((43/352)*C4)</f>
        <v>6.9767441860465115E-2</v>
      </c>
      <c r="R11" s="37">
        <v>43</v>
      </c>
    </row>
    <row r="12" spans="1:18" x14ac:dyDescent="0.25">
      <c r="A12" s="18">
        <v>3</v>
      </c>
      <c r="B12" s="19" t="s">
        <v>25</v>
      </c>
      <c r="C12" s="29" t="s">
        <v>140</v>
      </c>
      <c r="D12" s="30"/>
      <c r="E12" s="31"/>
      <c r="F12" s="32"/>
      <c r="G12" s="31"/>
      <c r="H12" s="32"/>
      <c r="I12" s="31"/>
      <c r="J12" s="32"/>
      <c r="K12" s="31"/>
      <c r="L12" s="33"/>
      <c r="M12" s="34">
        <f t="shared" si="0"/>
        <v>0</v>
      </c>
      <c r="N12" s="35"/>
      <c r="O12" s="36"/>
      <c r="P12" s="36"/>
      <c r="Q12" s="117"/>
      <c r="R12" s="37">
        <v>43</v>
      </c>
    </row>
    <row r="13" spans="1:18" x14ac:dyDescent="0.25">
      <c r="A13" s="3">
        <v>4</v>
      </c>
      <c r="B13" s="38" t="s">
        <v>25</v>
      </c>
      <c r="C13" s="29" t="s">
        <v>28</v>
      </c>
      <c r="D13" s="30">
        <v>1</v>
      </c>
      <c r="E13" s="31"/>
      <c r="F13" s="32"/>
      <c r="G13" s="31">
        <v>1</v>
      </c>
      <c r="H13" s="32"/>
      <c r="I13" s="31">
        <v>2</v>
      </c>
      <c r="J13" s="32"/>
      <c r="K13" s="31">
        <v>2</v>
      </c>
      <c r="L13" s="33"/>
      <c r="M13" s="34">
        <f t="shared" si="0"/>
        <v>6</v>
      </c>
      <c r="N13" s="35">
        <f t="shared" si="1"/>
        <v>-0.6</v>
      </c>
      <c r="O13" s="36">
        <v>6</v>
      </c>
      <c r="P13" s="36">
        <v>15</v>
      </c>
      <c r="Q13" s="117">
        <f>SUM((O13-((43/352)*C4))/ABS((43/352)*C4))</f>
        <v>-0.72093023255813948</v>
      </c>
      <c r="R13" s="37">
        <v>43</v>
      </c>
    </row>
    <row r="14" spans="1:18" x14ac:dyDescent="0.25">
      <c r="A14" s="18">
        <v>5</v>
      </c>
      <c r="B14" s="38" t="s">
        <v>30</v>
      </c>
      <c r="C14" s="29" t="s">
        <v>31</v>
      </c>
      <c r="D14" s="30">
        <v>2</v>
      </c>
      <c r="E14" s="31"/>
      <c r="F14" s="32">
        <v>8</v>
      </c>
      <c r="G14" s="31"/>
      <c r="H14" s="32">
        <v>6</v>
      </c>
      <c r="I14" s="31">
        <v>10</v>
      </c>
      <c r="J14" s="32">
        <v>2</v>
      </c>
      <c r="K14" s="31">
        <v>1</v>
      </c>
      <c r="L14" s="33">
        <v>4</v>
      </c>
      <c r="M14" s="34">
        <f t="shared" si="0"/>
        <v>33</v>
      </c>
      <c r="N14" s="35">
        <f t="shared" si="1"/>
        <v>0.20833333333333334</v>
      </c>
      <c r="O14" s="36">
        <v>29</v>
      </c>
      <c r="P14" s="36">
        <v>24</v>
      </c>
      <c r="Q14" s="117">
        <f>SUM((O14-((43/352)*C4))/ABS((43/352)*C4))</f>
        <v>0.34883720930232559</v>
      </c>
      <c r="R14" s="37">
        <v>43</v>
      </c>
    </row>
    <row r="15" spans="1:18" x14ac:dyDescent="0.25">
      <c r="A15" s="3">
        <v>6</v>
      </c>
      <c r="B15" s="38" t="s">
        <v>30</v>
      </c>
      <c r="C15" s="29" t="s">
        <v>32</v>
      </c>
      <c r="D15" s="30">
        <v>1</v>
      </c>
      <c r="E15" s="31"/>
      <c r="F15" s="32">
        <v>7</v>
      </c>
      <c r="G15" s="31">
        <v>1</v>
      </c>
      <c r="H15" s="32">
        <v>1</v>
      </c>
      <c r="I15" s="31">
        <v>4</v>
      </c>
      <c r="J15" s="32">
        <v>1</v>
      </c>
      <c r="K15" s="31"/>
      <c r="L15" s="33">
        <v>2</v>
      </c>
      <c r="M15" s="34">
        <f t="shared" si="0"/>
        <v>17</v>
      </c>
      <c r="N15" s="35">
        <f t="shared" si="1"/>
        <v>0.7</v>
      </c>
      <c r="O15" s="36">
        <v>17</v>
      </c>
      <c r="P15" s="36">
        <v>10</v>
      </c>
      <c r="Q15" s="117">
        <f>SUM((O15-((43/352)*C4))/ABS((43/352)*C4))</f>
        <v>-0.20930232558139536</v>
      </c>
      <c r="R15" s="37">
        <v>43</v>
      </c>
    </row>
    <row r="16" spans="1:18" x14ac:dyDescent="0.25">
      <c r="A16" s="18">
        <v>7</v>
      </c>
      <c r="B16" s="38" t="s">
        <v>30</v>
      </c>
      <c r="C16" s="29" t="s">
        <v>33</v>
      </c>
      <c r="D16" s="30">
        <v>1</v>
      </c>
      <c r="E16" s="31">
        <v>1</v>
      </c>
      <c r="F16" s="32">
        <v>2</v>
      </c>
      <c r="G16" s="31"/>
      <c r="H16" s="32"/>
      <c r="I16" s="31">
        <v>4</v>
      </c>
      <c r="J16" s="32"/>
      <c r="K16" s="31">
        <v>1</v>
      </c>
      <c r="L16" s="33">
        <v>2</v>
      </c>
      <c r="M16" s="34">
        <f t="shared" si="0"/>
        <v>11</v>
      </c>
      <c r="N16" s="35">
        <f t="shared" si="1"/>
        <v>-0.21428571428571427</v>
      </c>
      <c r="O16" s="36">
        <v>11</v>
      </c>
      <c r="P16" s="36">
        <v>14</v>
      </c>
      <c r="Q16" s="117">
        <f>SUM((O16-((43/352)*C4))/ABS((43/352)*C4))</f>
        <v>-0.48837209302325579</v>
      </c>
      <c r="R16" s="37">
        <v>43</v>
      </c>
    </row>
    <row r="17" spans="1:18" x14ac:dyDescent="0.25">
      <c r="A17" s="3">
        <v>8</v>
      </c>
      <c r="B17" s="38" t="s">
        <v>30</v>
      </c>
      <c r="C17" s="29" t="s">
        <v>34</v>
      </c>
      <c r="D17" s="30">
        <v>2</v>
      </c>
      <c r="E17" s="31"/>
      <c r="F17" s="32">
        <v>5</v>
      </c>
      <c r="G17" s="31"/>
      <c r="H17" s="32">
        <v>2</v>
      </c>
      <c r="I17" s="31">
        <v>1</v>
      </c>
      <c r="J17" s="32"/>
      <c r="K17" s="31"/>
      <c r="L17" s="33"/>
      <c r="M17" s="34">
        <f t="shared" si="0"/>
        <v>10</v>
      </c>
      <c r="N17" s="35">
        <f t="shared" si="1"/>
        <v>-0.23076923076923078</v>
      </c>
      <c r="O17" s="36">
        <v>10</v>
      </c>
      <c r="P17" s="36">
        <v>13</v>
      </c>
      <c r="Q17" s="117">
        <f>SUM(O17-((43/352)*C4))/ABS((43/352)*C4)</f>
        <v>-0.53488372093023251</v>
      </c>
      <c r="R17" s="37">
        <v>43</v>
      </c>
    </row>
    <row r="18" spans="1:18" x14ac:dyDescent="0.25">
      <c r="A18" s="18">
        <v>9</v>
      </c>
      <c r="B18" s="38" t="s">
        <v>30</v>
      </c>
      <c r="C18" s="29" t="s">
        <v>29</v>
      </c>
      <c r="D18" s="30">
        <v>1</v>
      </c>
      <c r="E18" s="31">
        <v>1</v>
      </c>
      <c r="F18" s="32"/>
      <c r="G18" s="31"/>
      <c r="H18" s="32"/>
      <c r="I18" s="31">
        <v>5</v>
      </c>
      <c r="J18" s="32"/>
      <c r="K18" s="31">
        <v>2</v>
      </c>
      <c r="L18" s="33">
        <v>1</v>
      </c>
      <c r="M18" s="34">
        <f t="shared" si="0"/>
        <v>10</v>
      </c>
      <c r="N18" s="35">
        <f t="shared" si="1"/>
        <v>-0.2857142857142857</v>
      </c>
      <c r="O18" s="36">
        <v>10</v>
      </c>
      <c r="P18" s="36">
        <v>14</v>
      </c>
      <c r="Q18" s="117">
        <f>SUM((O18-((43/352)*C4))/ABS((43/352)*C4))</f>
        <v>-0.53488372093023251</v>
      </c>
      <c r="R18" s="37">
        <v>43</v>
      </c>
    </row>
    <row r="19" spans="1:18" x14ac:dyDescent="0.25">
      <c r="A19" s="3">
        <v>10</v>
      </c>
      <c r="B19" s="38" t="s">
        <v>30</v>
      </c>
      <c r="C19" s="29" t="s">
        <v>36</v>
      </c>
      <c r="D19" s="30">
        <v>3</v>
      </c>
      <c r="E19" s="31">
        <v>1</v>
      </c>
      <c r="F19" s="32">
        <v>5</v>
      </c>
      <c r="G19" s="31"/>
      <c r="H19" s="32">
        <v>4</v>
      </c>
      <c r="I19" s="31">
        <v>3</v>
      </c>
      <c r="J19" s="32">
        <v>1</v>
      </c>
      <c r="K19" s="31">
        <v>2</v>
      </c>
      <c r="L19" s="33">
        <v>1</v>
      </c>
      <c r="M19" s="34">
        <f t="shared" si="0"/>
        <v>20</v>
      </c>
      <c r="N19" s="35">
        <f t="shared" si="1"/>
        <v>0.1111111111111111</v>
      </c>
      <c r="O19" s="36">
        <v>20</v>
      </c>
      <c r="P19" s="36">
        <v>18</v>
      </c>
      <c r="Q19" s="117">
        <f>SUM((O19-((43/352)*C4))/ABS((43/352)*C4))</f>
        <v>-6.9767441860465115E-2</v>
      </c>
      <c r="R19" s="37">
        <v>43</v>
      </c>
    </row>
    <row r="20" spans="1:18" x14ac:dyDescent="0.25">
      <c r="A20" s="18">
        <v>11</v>
      </c>
      <c r="B20" s="38" t="s">
        <v>30</v>
      </c>
      <c r="C20" s="29" t="s">
        <v>71</v>
      </c>
      <c r="D20" s="30"/>
      <c r="E20" s="31"/>
      <c r="F20" s="32">
        <v>4</v>
      </c>
      <c r="G20" s="31"/>
      <c r="H20" s="32"/>
      <c r="I20" s="31"/>
      <c r="J20" s="32"/>
      <c r="K20" s="31"/>
      <c r="L20" s="33"/>
      <c r="M20" s="34">
        <f t="shared" si="0"/>
        <v>4</v>
      </c>
      <c r="N20" s="35">
        <f t="shared" si="1"/>
        <v>-0.6</v>
      </c>
      <c r="O20" s="36">
        <v>4</v>
      </c>
      <c r="P20" s="36">
        <v>10</v>
      </c>
      <c r="Q20" s="117">
        <f>SUM((O20-((43/352)*C4))/ABS((43/352)*C4))</f>
        <v>-0.81395348837209303</v>
      </c>
      <c r="R20" s="37">
        <v>43</v>
      </c>
    </row>
    <row r="21" spans="1:18" x14ac:dyDescent="0.25">
      <c r="A21" s="3">
        <v>12</v>
      </c>
      <c r="B21" s="38" t="s">
        <v>30</v>
      </c>
      <c r="C21" s="29" t="s">
        <v>37</v>
      </c>
      <c r="D21" s="39"/>
      <c r="E21" s="31"/>
      <c r="F21" s="32"/>
      <c r="G21" s="31"/>
      <c r="H21" s="32">
        <v>1</v>
      </c>
      <c r="I21" s="31">
        <v>2</v>
      </c>
      <c r="J21" s="32"/>
      <c r="K21" s="31">
        <v>1</v>
      </c>
      <c r="L21" s="33"/>
      <c r="M21" s="34">
        <f t="shared" si="0"/>
        <v>4</v>
      </c>
      <c r="N21" s="35">
        <f t="shared" si="1"/>
        <v>-0.66666666666666663</v>
      </c>
      <c r="O21" s="36">
        <v>4</v>
      </c>
      <c r="P21" s="36">
        <v>12</v>
      </c>
      <c r="Q21" s="117">
        <f>SUM((O21-((43/352)*C4))/ABS((43/352)*C4))</f>
        <v>-0.81395348837209303</v>
      </c>
      <c r="R21" s="37">
        <v>43</v>
      </c>
    </row>
    <row r="22" spans="1:18" x14ac:dyDescent="0.25">
      <c r="A22" s="18">
        <v>13</v>
      </c>
      <c r="B22" s="38" t="s">
        <v>38</v>
      </c>
      <c r="C22" s="29" t="s">
        <v>39</v>
      </c>
      <c r="D22" s="30">
        <v>5</v>
      </c>
      <c r="E22" s="31">
        <v>1</v>
      </c>
      <c r="F22" s="32">
        <v>5</v>
      </c>
      <c r="G22" s="31">
        <v>1</v>
      </c>
      <c r="H22" s="32">
        <v>6</v>
      </c>
      <c r="I22" s="31">
        <v>5</v>
      </c>
      <c r="J22" s="32">
        <v>7</v>
      </c>
      <c r="K22" s="31">
        <v>2</v>
      </c>
      <c r="L22" s="33">
        <v>4</v>
      </c>
      <c r="M22" s="34">
        <f t="shared" si="0"/>
        <v>36</v>
      </c>
      <c r="N22" s="35"/>
      <c r="O22" s="36">
        <v>36</v>
      </c>
      <c r="P22" s="36">
        <v>0</v>
      </c>
      <c r="Q22" s="117">
        <f>SUM((O22-((43/352)*C4))/ABS((43/352)*C4))</f>
        <v>0.67441860465116277</v>
      </c>
      <c r="R22" s="37">
        <v>43</v>
      </c>
    </row>
    <row r="23" spans="1:18" x14ac:dyDescent="0.25">
      <c r="A23" s="3">
        <v>14</v>
      </c>
      <c r="B23" s="38" t="s">
        <v>38</v>
      </c>
      <c r="C23" s="29" t="s">
        <v>121</v>
      </c>
      <c r="D23" s="30">
        <v>2</v>
      </c>
      <c r="E23" s="31"/>
      <c r="F23" s="32">
        <v>5</v>
      </c>
      <c r="G23" s="31">
        <v>3</v>
      </c>
      <c r="H23" s="32">
        <v>1</v>
      </c>
      <c r="I23" s="31">
        <v>5</v>
      </c>
      <c r="J23" s="32">
        <v>1</v>
      </c>
      <c r="K23" s="31">
        <v>2</v>
      </c>
      <c r="L23" s="33">
        <v>2</v>
      </c>
      <c r="M23" s="34">
        <f t="shared" si="0"/>
        <v>21</v>
      </c>
      <c r="N23" s="35"/>
      <c r="O23" s="36">
        <v>14</v>
      </c>
      <c r="P23" s="36">
        <v>0</v>
      </c>
      <c r="Q23" s="117">
        <f>SUM((O23-((43/352)*C4))/ABS((43/352)*C4))</f>
        <v>-0.34883720930232559</v>
      </c>
      <c r="R23" s="37">
        <v>43</v>
      </c>
    </row>
    <row r="24" spans="1:18" x14ac:dyDescent="0.25">
      <c r="A24" s="18">
        <v>15</v>
      </c>
      <c r="B24" s="38" t="s">
        <v>38</v>
      </c>
      <c r="C24" s="29" t="s">
        <v>40</v>
      </c>
      <c r="D24" s="30">
        <v>4</v>
      </c>
      <c r="E24" s="31"/>
      <c r="F24" s="32">
        <v>8</v>
      </c>
      <c r="G24" s="31"/>
      <c r="H24" s="32">
        <v>5</v>
      </c>
      <c r="I24" s="31">
        <v>12</v>
      </c>
      <c r="J24" s="32">
        <v>2</v>
      </c>
      <c r="K24" s="31">
        <v>3</v>
      </c>
      <c r="L24" s="33">
        <v>4</v>
      </c>
      <c r="M24" s="34">
        <f t="shared" si="0"/>
        <v>38</v>
      </c>
      <c r="N24" s="35"/>
      <c r="O24" s="36">
        <v>36</v>
      </c>
      <c r="P24" s="36">
        <v>0</v>
      </c>
      <c r="Q24" s="117">
        <f>SUM((O24-((43/352)*C4))/ABS((43/352)*C4))</f>
        <v>0.67441860465116277</v>
      </c>
      <c r="R24" s="37">
        <v>43</v>
      </c>
    </row>
    <row r="25" spans="1:18" x14ac:dyDescent="0.25">
      <c r="A25" s="3">
        <v>16</v>
      </c>
      <c r="B25" s="38" t="s">
        <v>38</v>
      </c>
      <c r="C25" s="29" t="s">
        <v>129</v>
      </c>
      <c r="D25" s="30"/>
      <c r="E25" s="31"/>
      <c r="F25" s="32"/>
      <c r="G25" s="31"/>
      <c r="H25" s="32"/>
      <c r="I25" s="31"/>
      <c r="J25" s="32"/>
      <c r="K25" s="31"/>
      <c r="L25" s="33"/>
      <c r="M25" s="34">
        <f t="shared" si="0"/>
        <v>0</v>
      </c>
      <c r="N25" s="35"/>
      <c r="O25" s="36">
        <v>0</v>
      </c>
      <c r="P25" s="36">
        <v>0</v>
      </c>
      <c r="Q25" s="117">
        <f>SUM((O25-((43/352)*C4))/ABS((43/352)*C4))</f>
        <v>-1</v>
      </c>
      <c r="R25" s="37">
        <v>43</v>
      </c>
    </row>
    <row r="26" spans="1:18" x14ac:dyDescent="0.25">
      <c r="A26" s="18">
        <v>17</v>
      </c>
      <c r="B26" s="38" t="s">
        <v>38</v>
      </c>
      <c r="C26" s="29" t="s">
        <v>41</v>
      </c>
      <c r="D26" s="30">
        <v>1</v>
      </c>
      <c r="E26" s="31"/>
      <c r="F26" s="32">
        <v>5</v>
      </c>
      <c r="G26" s="31"/>
      <c r="H26" s="32">
        <v>5</v>
      </c>
      <c r="I26" s="31">
        <v>7</v>
      </c>
      <c r="J26" s="32">
        <v>2</v>
      </c>
      <c r="K26" s="31">
        <v>2</v>
      </c>
      <c r="L26" s="33"/>
      <c r="M26" s="34">
        <f t="shared" ref="M26:M60" si="2">SUM(D26:L26)</f>
        <v>22</v>
      </c>
      <c r="N26" s="35">
        <f t="shared" ref="N26:N53" si="3">SUM(O26-P26)/ABS(P26)</f>
        <v>0.21428571428571427</v>
      </c>
      <c r="O26" s="36">
        <v>17</v>
      </c>
      <c r="P26" s="36">
        <v>14</v>
      </c>
      <c r="Q26" s="117">
        <f>SUM((O26-((43/352)*C4))/ABS((43/352)*C4))</f>
        <v>-0.20930232558139536</v>
      </c>
      <c r="R26" s="37">
        <v>43</v>
      </c>
    </row>
    <row r="27" spans="1:18" x14ac:dyDescent="0.25">
      <c r="A27" s="3">
        <v>18</v>
      </c>
      <c r="B27" s="38" t="s">
        <v>42</v>
      </c>
      <c r="C27" s="29" t="s">
        <v>43</v>
      </c>
      <c r="D27" s="30">
        <v>4</v>
      </c>
      <c r="E27" s="31">
        <v>1</v>
      </c>
      <c r="F27" s="32"/>
      <c r="G27" s="31"/>
      <c r="H27" s="32">
        <v>1</v>
      </c>
      <c r="I27" s="31">
        <v>8</v>
      </c>
      <c r="J27" s="32"/>
      <c r="K27" s="31"/>
      <c r="L27" s="33">
        <v>3</v>
      </c>
      <c r="M27" s="34">
        <f t="shared" si="2"/>
        <v>17</v>
      </c>
      <c r="N27" s="35">
        <f t="shared" si="3"/>
        <v>-0.11764705882352941</v>
      </c>
      <c r="O27" s="36">
        <v>15</v>
      </c>
      <c r="P27" s="36">
        <v>17</v>
      </c>
      <c r="Q27" s="117">
        <f>SUM((O27-((43/352)*C4))/ABS((43/352)*C4))</f>
        <v>-0.30232558139534882</v>
      </c>
      <c r="R27" s="37">
        <v>43</v>
      </c>
    </row>
    <row r="28" spans="1:18" x14ac:dyDescent="0.25">
      <c r="A28" s="18">
        <v>19</v>
      </c>
      <c r="B28" s="38" t="s">
        <v>42</v>
      </c>
      <c r="C28" s="29" t="s">
        <v>44</v>
      </c>
      <c r="D28" s="30"/>
      <c r="E28" s="31"/>
      <c r="F28" s="32"/>
      <c r="G28" s="31"/>
      <c r="H28" s="32"/>
      <c r="I28" s="31">
        <v>4</v>
      </c>
      <c r="J28" s="32">
        <v>2</v>
      </c>
      <c r="K28" s="31"/>
      <c r="L28" s="33"/>
      <c r="M28" s="34">
        <f t="shared" si="2"/>
        <v>6</v>
      </c>
      <c r="N28" s="35">
        <f t="shared" si="3"/>
        <v>-0.8125</v>
      </c>
      <c r="O28" s="36">
        <v>6</v>
      </c>
      <c r="P28" s="36">
        <v>32</v>
      </c>
      <c r="Q28" s="117">
        <f>SUM((O28-((43/352)*C4))/ABS((43/352)*C4))</f>
        <v>-0.72093023255813948</v>
      </c>
      <c r="R28" s="37">
        <v>43</v>
      </c>
    </row>
    <row r="29" spans="1:18" x14ac:dyDescent="0.25">
      <c r="A29" s="3">
        <v>20</v>
      </c>
      <c r="B29" s="38" t="s">
        <v>42</v>
      </c>
      <c r="C29" s="29" t="s">
        <v>139</v>
      </c>
      <c r="D29" s="30"/>
      <c r="E29" s="31"/>
      <c r="F29" s="32"/>
      <c r="G29" s="31"/>
      <c r="H29" s="32"/>
      <c r="I29" s="31"/>
      <c r="J29" s="32"/>
      <c r="K29" s="31"/>
      <c r="L29" s="33"/>
      <c r="M29" s="34">
        <f t="shared" si="2"/>
        <v>0</v>
      </c>
      <c r="N29" s="35"/>
      <c r="O29" s="36"/>
      <c r="P29" s="36"/>
      <c r="Q29" s="117"/>
      <c r="R29" s="37">
        <v>43</v>
      </c>
    </row>
    <row r="30" spans="1:18" x14ac:dyDescent="0.25">
      <c r="A30" s="18">
        <v>21</v>
      </c>
      <c r="B30" s="38" t="s">
        <v>42</v>
      </c>
      <c r="C30" s="29" t="s">
        <v>145</v>
      </c>
      <c r="D30" s="30"/>
      <c r="E30" s="31"/>
      <c r="F30" s="32"/>
      <c r="G30" s="31"/>
      <c r="H30" s="32"/>
      <c r="I30" s="31"/>
      <c r="J30" s="32"/>
      <c r="K30" s="31"/>
      <c r="L30" s="33"/>
      <c r="M30" s="34">
        <f t="shared" si="2"/>
        <v>0</v>
      </c>
      <c r="N30" s="35"/>
      <c r="O30" s="36"/>
      <c r="P30" s="36"/>
      <c r="Q30" s="117"/>
      <c r="R30" s="37">
        <v>43</v>
      </c>
    </row>
    <row r="31" spans="1:18" x14ac:dyDescent="0.25">
      <c r="A31" s="3">
        <v>22</v>
      </c>
      <c r="B31" s="38" t="s">
        <v>42</v>
      </c>
      <c r="C31" s="29" t="s">
        <v>45</v>
      </c>
      <c r="D31" s="30"/>
      <c r="E31" s="31"/>
      <c r="F31" s="32"/>
      <c r="G31" s="31"/>
      <c r="H31" s="32"/>
      <c r="I31" s="31">
        <v>3</v>
      </c>
      <c r="J31" s="32"/>
      <c r="K31" s="31"/>
      <c r="L31" s="33">
        <v>3</v>
      </c>
      <c r="M31" s="34">
        <f t="shared" si="2"/>
        <v>6</v>
      </c>
      <c r="N31" s="35">
        <f t="shared" si="3"/>
        <v>-0.66666666666666663</v>
      </c>
      <c r="O31" s="36">
        <v>6</v>
      </c>
      <c r="P31" s="36">
        <v>18</v>
      </c>
      <c r="Q31" s="117">
        <f>SUM((O31-((43/352)*C4))/ABS((43/352)*C4))</f>
        <v>-0.72093023255813948</v>
      </c>
      <c r="R31" s="37">
        <v>43</v>
      </c>
    </row>
    <row r="32" spans="1:18" x14ac:dyDescent="0.25">
      <c r="A32" s="18">
        <v>23</v>
      </c>
      <c r="B32" s="38" t="s">
        <v>42</v>
      </c>
      <c r="C32" s="29" t="s">
        <v>35</v>
      </c>
      <c r="D32" s="30">
        <v>1</v>
      </c>
      <c r="E32" s="31">
        <v>1</v>
      </c>
      <c r="F32" s="32">
        <v>7</v>
      </c>
      <c r="G32" s="31"/>
      <c r="H32" s="32">
        <v>5</v>
      </c>
      <c r="I32" s="31">
        <v>8</v>
      </c>
      <c r="J32" s="32">
        <v>2</v>
      </c>
      <c r="K32" s="31">
        <v>2</v>
      </c>
      <c r="L32" s="33">
        <v>5</v>
      </c>
      <c r="M32" s="34">
        <f t="shared" si="2"/>
        <v>31</v>
      </c>
      <c r="N32" s="35"/>
      <c r="O32" s="36">
        <v>19</v>
      </c>
      <c r="P32" s="36">
        <v>0</v>
      </c>
      <c r="Q32" s="117">
        <f>SUM((O32-((43/352)*C4))/ABS((43/352)*C4))</f>
        <v>-0.11627906976744186</v>
      </c>
      <c r="R32" s="37">
        <v>43</v>
      </c>
    </row>
    <row r="33" spans="1:18" x14ac:dyDescent="0.25">
      <c r="A33" s="3">
        <v>24</v>
      </c>
      <c r="B33" s="38" t="s">
        <v>42</v>
      </c>
      <c r="C33" s="29" t="s">
        <v>124</v>
      </c>
      <c r="D33" s="30">
        <v>2</v>
      </c>
      <c r="E33" s="31">
        <v>1</v>
      </c>
      <c r="F33" s="32"/>
      <c r="G33" s="31"/>
      <c r="H33" s="32">
        <v>4</v>
      </c>
      <c r="I33" s="31">
        <v>8</v>
      </c>
      <c r="J33" s="32">
        <v>2</v>
      </c>
      <c r="K33" s="31">
        <v>2</v>
      </c>
      <c r="L33" s="33">
        <v>2</v>
      </c>
      <c r="M33" s="34">
        <f t="shared" si="2"/>
        <v>21</v>
      </c>
      <c r="N33" s="35"/>
      <c r="O33" s="36">
        <v>19</v>
      </c>
      <c r="P33" s="36"/>
      <c r="Q33" s="117">
        <f>SUM((O33-((43/352)*C4))/ABS((43/352)*C4))</f>
        <v>-0.11627906976744186</v>
      </c>
      <c r="R33" s="37">
        <v>43</v>
      </c>
    </row>
    <row r="34" spans="1:18" x14ac:dyDescent="0.25">
      <c r="A34" s="18">
        <v>25</v>
      </c>
      <c r="B34" s="38" t="s">
        <v>42</v>
      </c>
      <c r="C34" s="29" t="s">
        <v>46</v>
      </c>
      <c r="D34" s="30">
        <v>1</v>
      </c>
      <c r="E34" s="31"/>
      <c r="F34" s="32">
        <v>6</v>
      </c>
      <c r="G34" s="31"/>
      <c r="H34" s="32">
        <v>3</v>
      </c>
      <c r="I34" s="31"/>
      <c r="J34" s="32">
        <v>2</v>
      </c>
      <c r="K34" s="31">
        <v>3</v>
      </c>
      <c r="L34" s="33"/>
      <c r="M34" s="34">
        <f t="shared" si="2"/>
        <v>15</v>
      </c>
      <c r="N34" s="35">
        <f t="shared" si="3"/>
        <v>0</v>
      </c>
      <c r="O34" s="36">
        <v>12</v>
      </c>
      <c r="P34" s="36">
        <v>12</v>
      </c>
      <c r="Q34" s="117">
        <f>SUM((O34-((43/352)*C4))/ABS((43/352)*C4))</f>
        <v>-0.44186046511627908</v>
      </c>
      <c r="R34" s="37">
        <v>43</v>
      </c>
    </row>
    <row r="35" spans="1:18" x14ac:dyDescent="0.25">
      <c r="A35" s="3">
        <v>26</v>
      </c>
      <c r="B35" s="38" t="s">
        <v>48</v>
      </c>
      <c r="C35" s="29" t="s">
        <v>132</v>
      </c>
      <c r="D35" s="30"/>
      <c r="E35" s="31"/>
      <c r="F35" s="32"/>
      <c r="G35" s="31">
        <v>2</v>
      </c>
      <c r="H35" s="32"/>
      <c r="I35" s="31"/>
      <c r="J35" s="32"/>
      <c r="K35" s="31"/>
      <c r="L35" s="33"/>
      <c r="M35" s="34">
        <f t="shared" si="2"/>
        <v>2</v>
      </c>
      <c r="N35" s="35"/>
      <c r="O35" s="36">
        <v>2</v>
      </c>
      <c r="P35" s="36"/>
      <c r="Q35" s="117"/>
      <c r="R35" s="37">
        <v>43</v>
      </c>
    </row>
    <row r="36" spans="1:18" x14ac:dyDescent="0.25">
      <c r="A36" s="18">
        <v>27</v>
      </c>
      <c r="B36" s="38" t="s">
        <v>48</v>
      </c>
      <c r="C36" s="29" t="s">
        <v>49</v>
      </c>
      <c r="D36" s="30">
        <v>1</v>
      </c>
      <c r="E36" s="31"/>
      <c r="F36" s="32"/>
      <c r="G36" s="31">
        <v>2</v>
      </c>
      <c r="H36" s="32">
        <v>2</v>
      </c>
      <c r="I36" s="31">
        <v>4</v>
      </c>
      <c r="J36" s="32"/>
      <c r="K36" s="31"/>
      <c r="L36" s="33">
        <v>1</v>
      </c>
      <c r="M36" s="34">
        <f t="shared" si="2"/>
        <v>10</v>
      </c>
      <c r="N36" s="35">
        <f t="shared" si="3"/>
        <v>-0.23076923076923078</v>
      </c>
      <c r="O36" s="36">
        <v>10</v>
      </c>
      <c r="P36" s="36">
        <v>13</v>
      </c>
      <c r="Q36" s="117">
        <f>SUM((O36-((43/352)*C4))/ABS((43/352)*C4))</f>
        <v>-0.53488372093023251</v>
      </c>
      <c r="R36" s="37">
        <v>43</v>
      </c>
    </row>
    <row r="37" spans="1:18" x14ac:dyDescent="0.25">
      <c r="A37" s="3">
        <v>28</v>
      </c>
      <c r="B37" s="38" t="s">
        <v>50</v>
      </c>
      <c r="C37" s="29" t="s">
        <v>51</v>
      </c>
      <c r="D37" s="30"/>
      <c r="E37" s="31"/>
      <c r="F37" s="32"/>
      <c r="G37" s="31"/>
      <c r="H37" s="32"/>
      <c r="I37" s="31">
        <v>1</v>
      </c>
      <c r="J37" s="32"/>
      <c r="K37" s="31"/>
      <c r="L37" s="33">
        <v>1</v>
      </c>
      <c r="M37" s="34">
        <f t="shared" si="2"/>
        <v>2</v>
      </c>
      <c r="N37" s="35">
        <f t="shared" si="3"/>
        <v>0</v>
      </c>
      <c r="O37" s="36">
        <v>2</v>
      </c>
      <c r="P37" s="36">
        <v>2</v>
      </c>
      <c r="Q37" s="117">
        <f>SUM((O37-((43/352)*C4))/ABS((43/352)*C4))</f>
        <v>-0.90697674418604646</v>
      </c>
      <c r="R37" s="37">
        <v>43</v>
      </c>
    </row>
    <row r="38" spans="1:18" x14ac:dyDescent="0.25">
      <c r="A38" s="18">
        <v>29</v>
      </c>
      <c r="B38" s="38" t="s">
        <v>50</v>
      </c>
      <c r="C38" s="29" t="s">
        <v>52</v>
      </c>
      <c r="D38" s="30">
        <v>2</v>
      </c>
      <c r="E38" s="31"/>
      <c r="F38" s="32">
        <v>7</v>
      </c>
      <c r="G38" s="31"/>
      <c r="H38" s="32">
        <v>2</v>
      </c>
      <c r="I38" s="31">
        <v>3</v>
      </c>
      <c r="J38" s="32"/>
      <c r="K38" s="31"/>
      <c r="L38" s="33">
        <v>4</v>
      </c>
      <c r="M38" s="34">
        <f t="shared" si="2"/>
        <v>18</v>
      </c>
      <c r="N38" s="35"/>
      <c r="O38" s="36">
        <v>18</v>
      </c>
      <c r="P38" s="36">
        <v>0</v>
      </c>
      <c r="Q38" s="117">
        <f>SUM((O38-((43/352)*C4))/ABS((43/352)*C4))</f>
        <v>-0.16279069767441862</v>
      </c>
      <c r="R38" s="37">
        <v>43</v>
      </c>
    </row>
    <row r="39" spans="1:18" x14ac:dyDescent="0.25">
      <c r="A39" s="3">
        <v>30</v>
      </c>
      <c r="B39" s="38" t="s">
        <v>50</v>
      </c>
      <c r="C39" s="29" t="s">
        <v>53</v>
      </c>
      <c r="D39" s="30">
        <v>3</v>
      </c>
      <c r="E39" s="31"/>
      <c r="F39" s="32"/>
      <c r="G39" s="31"/>
      <c r="H39" s="32">
        <v>2</v>
      </c>
      <c r="I39" s="31">
        <v>2</v>
      </c>
      <c r="J39" s="32"/>
      <c r="K39" s="31"/>
      <c r="L39" s="33">
        <v>4</v>
      </c>
      <c r="M39" s="34">
        <f t="shared" si="2"/>
        <v>11</v>
      </c>
      <c r="N39" s="35">
        <f t="shared" si="3"/>
        <v>-0.54545454545454541</v>
      </c>
      <c r="O39" s="36">
        <v>10</v>
      </c>
      <c r="P39" s="36">
        <v>22</v>
      </c>
      <c r="Q39" s="117">
        <f>SUM((O39-((43/352)*C4))/ABS((43/352)*C4))</f>
        <v>-0.53488372093023251</v>
      </c>
      <c r="R39" s="37">
        <v>43</v>
      </c>
    </row>
    <row r="40" spans="1:18" x14ac:dyDescent="0.25">
      <c r="A40" s="18">
        <v>31</v>
      </c>
      <c r="B40" s="38" t="s">
        <v>50</v>
      </c>
      <c r="C40" s="29" t="s">
        <v>54</v>
      </c>
      <c r="D40" s="30">
        <v>1</v>
      </c>
      <c r="E40" s="31"/>
      <c r="F40" s="32">
        <v>1</v>
      </c>
      <c r="G40" s="31"/>
      <c r="H40" s="32">
        <v>1</v>
      </c>
      <c r="I40" s="31"/>
      <c r="J40" s="32">
        <v>2</v>
      </c>
      <c r="K40" s="31">
        <v>2</v>
      </c>
      <c r="L40" s="33"/>
      <c r="M40" s="34">
        <f t="shared" si="2"/>
        <v>7</v>
      </c>
      <c r="N40" s="35">
        <f t="shared" si="3"/>
        <v>-0.375</v>
      </c>
      <c r="O40" s="36">
        <v>5</v>
      </c>
      <c r="P40" s="36">
        <v>8</v>
      </c>
      <c r="Q40" s="117">
        <f>SUM((O40-((43/352)*C4))/ABS((43/352)*C4))</f>
        <v>-0.76744186046511631</v>
      </c>
      <c r="R40" s="37">
        <v>43</v>
      </c>
    </row>
    <row r="41" spans="1:18" x14ac:dyDescent="0.25">
      <c r="A41" s="3">
        <v>32</v>
      </c>
      <c r="B41" s="38" t="s">
        <v>50</v>
      </c>
      <c r="C41" s="29" t="s">
        <v>55</v>
      </c>
      <c r="D41" s="30">
        <v>3</v>
      </c>
      <c r="E41" s="31"/>
      <c r="F41" s="32"/>
      <c r="G41" s="31"/>
      <c r="H41" s="32">
        <v>4</v>
      </c>
      <c r="I41" s="31">
        <v>10</v>
      </c>
      <c r="J41" s="32">
        <v>1</v>
      </c>
      <c r="K41" s="31"/>
      <c r="L41" s="33">
        <v>3</v>
      </c>
      <c r="M41" s="34">
        <f t="shared" si="2"/>
        <v>21</v>
      </c>
      <c r="N41" s="35">
        <f t="shared" si="3"/>
        <v>-0.22222222222222221</v>
      </c>
      <c r="O41" s="36">
        <v>21</v>
      </c>
      <c r="P41" s="36">
        <v>27</v>
      </c>
      <c r="Q41" s="117">
        <f>SUM((O41-((43/352)*C4))/ABS((43/352)*C4))</f>
        <v>-2.3255813953488372E-2</v>
      </c>
      <c r="R41" s="37">
        <v>43</v>
      </c>
    </row>
    <row r="42" spans="1:18" x14ac:dyDescent="0.25">
      <c r="A42" s="18">
        <v>33</v>
      </c>
      <c r="B42" s="38" t="s">
        <v>50</v>
      </c>
      <c r="C42" s="29" t="s">
        <v>56</v>
      </c>
      <c r="D42" s="30">
        <v>1</v>
      </c>
      <c r="E42" s="31"/>
      <c r="F42" s="32">
        <v>5</v>
      </c>
      <c r="G42" s="31"/>
      <c r="H42" s="32"/>
      <c r="I42" s="31">
        <v>2</v>
      </c>
      <c r="J42" s="32"/>
      <c r="K42" s="31"/>
      <c r="L42" s="33">
        <v>3</v>
      </c>
      <c r="M42" s="34">
        <f t="shared" si="2"/>
        <v>11</v>
      </c>
      <c r="N42" s="35"/>
      <c r="O42" s="36">
        <v>11</v>
      </c>
      <c r="P42" s="36">
        <v>0</v>
      </c>
      <c r="Q42" s="117">
        <f>SUM((O42-((43/352)*C4))/ABS((43/352)*C4))</f>
        <v>-0.48837209302325579</v>
      </c>
      <c r="R42" s="37">
        <v>43</v>
      </c>
    </row>
    <row r="43" spans="1:18" x14ac:dyDescent="0.25">
      <c r="A43" s="3">
        <v>34</v>
      </c>
      <c r="B43" s="38" t="s">
        <v>50</v>
      </c>
      <c r="C43" s="29" t="s">
        <v>57</v>
      </c>
      <c r="D43" s="30">
        <v>3</v>
      </c>
      <c r="E43" s="31"/>
      <c r="F43" s="32">
        <v>8</v>
      </c>
      <c r="G43" s="31">
        <v>1</v>
      </c>
      <c r="H43" s="32">
        <v>7</v>
      </c>
      <c r="I43" s="31">
        <v>4</v>
      </c>
      <c r="J43" s="32"/>
      <c r="K43" s="31">
        <v>5</v>
      </c>
      <c r="L43" s="33">
        <v>2</v>
      </c>
      <c r="M43" s="34">
        <f t="shared" si="2"/>
        <v>30</v>
      </c>
      <c r="N43" s="35">
        <f t="shared" si="3"/>
        <v>-0.15789473684210525</v>
      </c>
      <c r="O43" s="36">
        <v>16</v>
      </c>
      <c r="P43" s="36">
        <v>19</v>
      </c>
      <c r="Q43" s="117">
        <f>SUM((O43-((43/352)*C4))/ABS((43/352)*C4))</f>
        <v>-0.2558139534883721</v>
      </c>
      <c r="R43" s="37">
        <v>43</v>
      </c>
    </row>
    <row r="44" spans="1:18" x14ac:dyDescent="0.25">
      <c r="A44" s="18">
        <v>35</v>
      </c>
      <c r="B44" s="38" t="s">
        <v>50</v>
      </c>
      <c r="C44" s="29" t="s">
        <v>147</v>
      </c>
      <c r="D44" s="30">
        <v>2</v>
      </c>
      <c r="E44" s="31"/>
      <c r="F44" s="32"/>
      <c r="G44" s="31"/>
      <c r="H44" s="32">
        <v>2</v>
      </c>
      <c r="I44" s="31">
        <v>5</v>
      </c>
      <c r="J44" s="32"/>
      <c r="K44" s="31">
        <v>2</v>
      </c>
      <c r="L44" s="33"/>
      <c r="M44" s="34">
        <f t="shared" si="2"/>
        <v>11</v>
      </c>
      <c r="N44" s="35">
        <f t="shared" si="3"/>
        <v>0.5714285714285714</v>
      </c>
      <c r="O44" s="36">
        <v>11</v>
      </c>
      <c r="P44" s="36">
        <v>7</v>
      </c>
      <c r="Q44" s="117">
        <f>SUM((O44-((43/352)*C4))/ABS((43/352)*C4))</f>
        <v>-0.48837209302325579</v>
      </c>
      <c r="R44" s="37">
        <v>43</v>
      </c>
    </row>
    <row r="45" spans="1:18" x14ac:dyDescent="0.25">
      <c r="A45" s="3">
        <v>36</v>
      </c>
      <c r="B45" s="38" t="s">
        <v>50</v>
      </c>
      <c r="C45" s="29" t="s">
        <v>59</v>
      </c>
      <c r="D45" s="30">
        <v>6</v>
      </c>
      <c r="E45" s="31"/>
      <c r="F45" s="32">
        <v>5</v>
      </c>
      <c r="G45" s="31">
        <v>2</v>
      </c>
      <c r="H45" s="32">
        <v>2</v>
      </c>
      <c r="I45" s="31">
        <v>3</v>
      </c>
      <c r="J45" s="32">
        <v>2</v>
      </c>
      <c r="K45" s="31">
        <v>1</v>
      </c>
      <c r="L45" s="33">
        <v>2</v>
      </c>
      <c r="M45" s="34">
        <f t="shared" si="2"/>
        <v>23</v>
      </c>
      <c r="N45" s="35">
        <f t="shared" si="3"/>
        <v>-0.17857142857142858</v>
      </c>
      <c r="O45" s="36">
        <v>23</v>
      </c>
      <c r="P45" s="36">
        <v>28</v>
      </c>
      <c r="Q45" s="117">
        <f>SUM((O45-((43/352)*C4))/ABS((43/352)*C4))</f>
        <v>6.9767441860465115E-2</v>
      </c>
      <c r="R45" s="37">
        <v>43</v>
      </c>
    </row>
    <row r="46" spans="1:18" x14ac:dyDescent="0.25">
      <c r="A46" s="18">
        <v>37</v>
      </c>
      <c r="B46" s="38" t="s">
        <v>50</v>
      </c>
      <c r="C46" s="29" t="s">
        <v>60</v>
      </c>
      <c r="D46" s="30">
        <v>4</v>
      </c>
      <c r="E46" s="31">
        <v>1</v>
      </c>
      <c r="F46" s="32"/>
      <c r="G46" s="31"/>
      <c r="H46" s="32">
        <v>5</v>
      </c>
      <c r="I46" s="31">
        <v>4</v>
      </c>
      <c r="J46" s="32"/>
      <c r="K46" s="31"/>
      <c r="L46" s="33">
        <v>2</v>
      </c>
      <c r="M46" s="34">
        <f t="shared" si="2"/>
        <v>16</v>
      </c>
      <c r="N46" s="35">
        <f t="shared" si="3"/>
        <v>-0.27272727272727271</v>
      </c>
      <c r="O46" s="36">
        <v>16</v>
      </c>
      <c r="P46" s="36">
        <v>22</v>
      </c>
      <c r="Q46" s="117">
        <f>SUM((O46-((43/352)*C4))/ABS((43/352)*C4))</f>
        <v>-0.2558139534883721</v>
      </c>
      <c r="R46" s="37">
        <v>43</v>
      </c>
    </row>
    <row r="47" spans="1:18" x14ac:dyDescent="0.25">
      <c r="A47" s="3">
        <v>38</v>
      </c>
      <c r="B47" s="38" t="s">
        <v>50</v>
      </c>
      <c r="C47" s="29" t="s">
        <v>61</v>
      </c>
      <c r="D47" s="30">
        <v>5</v>
      </c>
      <c r="E47" s="31"/>
      <c r="F47" s="32">
        <v>5</v>
      </c>
      <c r="G47" s="31"/>
      <c r="H47" s="32">
        <v>3</v>
      </c>
      <c r="I47" s="31">
        <v>9</v>
      </c>
      <c r="J47" s="32">
        <v>1</v>
      </c>
      <c r="K47" s="31">
        <v>2</v>
      </c>
      <c r="L47" s="33">
        <v>3</v>
      </c>
      <c r="M47" s="34">
        <f t="shared" si="2"/>
        <v>28</v>
      </c>
      <c r="N47" s="35">
        <f t="shared" si="3"/>
        <v>0.125</v>
      </c>
      <c r="O47" s="36">
        <v>27</v>
      </c>
      <c r="P47" s="36">
        <v>24</v>
      </c>
      <c r="Q47" s="117">
        <f>SUM((O47-((43/352)*C4))/ABS((43/352)*C4))</f>
        <v>0.2558139534883721</v>
      </c>
      <c r="R47" s="37">
        <v>43</v>
      </c>
    </row>
    <row r="48" spans="1:18" x14ac:dyDescent="0.25">
      <c r="A48" s="18">
        <v>39</v>
      </c>
      <c r="B48" s="38" t="s">
        <v>50</v>
      </c>
      <c r="C48" s="29" t="s">
        <v>142</v>
      </c>
      <c r="D48" s="30"/>
      <c r="E48" s="31"/>
      <c r="F48" s="32"/>
      <c r="G48" s="31"/>
      <c r="H48" s="32"/>
      <c r="I48" s="31"/>
      <c r="J48" s="32"/>
      <c r="K48" s="31"/>
      <c r="L48" s="33"/>
      <c r="M48" s="34">
        <f t="shared" si="2"/>
        <v>0</v>
      </c>
      <c r="N48" s="35"/>
      <c r="O48" s="36"/>
      <c r="P48" s="36"/>
      <c r="Q48" s="117"/>
      <c r="R48" s="37">
        <v>43</v>
      </c>
    </row>
    <row r="49" spans="1:18" x14ac:dyDescent="0.25">
      <c r="A49" s="3">
        <v>40</v>
      </c>
      <c r="B49" s="38" t="s">
        <v>50</v>
      </c>
      <c r="C49" s="29" t="s">
        <v>143</v>
      </c>
      <c r="D49" s="30"/>
      <c r="E49" s="31"/>
      <c r="F49" s="32"/>
      <c r="G49" s="31"/>
      <c r="H49" s="32"/>
      <c r="I49" s="31"/>
      <c r="J49" s="32"/>
      <c r="K49" s="31"/>
      <c r="L49" s="33"/>
      <c r="M49" s="34">
        <f t="shared" si="2"/>
        <v>0</v>
      </c>
      <c r="N49" s="35"/>
      <c r="O49" s="36"/>
      <c r="P49" s="36"/>
      <c r="Q49" s="117"/>
      <c r="R49" s="37">
        <v>43</v>
      </c>
    </row>
    <row r="50" spans="1:18" x14ac:dyDescent="0.25">
      <c r="A50" s="18">
        <v>41</v>
      </c>
      <c r="B50" s="38" t="s">
        <v>62</v>
      </c>
      <c r="C50" s="29" t="s">
        <v>63</v>
      </c>
      <c r="D50" s="30">
        <v>2</v>
      </c>
      <c r="E50" s="31"/>
      <c r="F50" s="32">
        <v>5</v>
      </c>
      <c r="G50" s="31"/>
      <c r="H50" s="32">
        <v>3</v>
      </c>
      <c r="I50" s="31">
        <v>3</v>
      </c>
      <c r="J50" s="32"/>
      <c r="K50" s="31"/>
      <c r="L50" s="33">
        <v>1</v>
      </c>
      <c r="M50" s="34">
        <f t="shared" si="2"/>
        <v>14</v>
      </c>
      <c r="N50" s="35">
        <f t="shared" si="3"/>
        <v>-0.17647058823529413</v>
      </c>
      <c r="O50" s="36">
        <v>14</v>
      </c>
      <c r="P50" s="36">
        <v>17</v>
      </c>
      <c r="Q50" s="117">
        <f>SUM((O50-((43/352)*C4))/ABS((43/352)*C4))</f>
        <v>-0.34883720930232559</v>
      </c>
      <c r="R50" s="37">
        <v>43</v>
      </c>
    </row>
    <row r="51" spans="1:18" x14ac:dyDescent="0.25">
      <c r="A51" s="3">
        <v>42</v>
      </c>
      <c r="B51" s="38" t="s">
        <v>62</v>
      </c>
      <c r="C51" s="29" t="s">
        <v>64</v>
      </c>
      <c r="D51" s="30">
        <v>2</v>
      </c>
      <c r="E51" s="31"/>
      <c r="F51" s="32">
        <v>2</v>
      </c>
      <c r="G51" s="31"/>
      <c r="H51" s="32">
        <v>3</v>
      </c>
      <c r="I51" s="31">
        <v>11</v>
      </c>
      <c r="J51" s="32">
        <v>1</v>
      </c>
      <c r="K51" s="31">
        <v>1</v>
      </c>
      <c r="L51" s="33">
        <v>2</v>
      </c>
      <c r="M51" s="34">
        <f t="shared" si="2"/>
        <v>22</v>
      </c>
      <c r="N51" s="35">
        <f t="shared" si="3"/>
        <v>0.90909090909090906</v>
      </c>
      <c r="O51" s="36">
        <v>21</v>
      </c>
      <c r="P51" s="36">
        <v>11</v>
      </c>
      <c r="Q51" s="117">
        <f>SUM((O51-((43/352)*C4))/ABS((43/352)*C4))</f>
        <v>-2.3255813953488372E-2</v>
      </c>
      <c r="R51" s="37">
        <v>43</v>
      </c>
    </row>
    <row r="52" spans="1:18" x14ac:dyDescent="0.25">
      <c r="A52" s="18">
        <v>43</v>
      </c>
      <c r="B52" s="38" t="s">
        <v>62</v>
      </c>
      <c r="C52" s="29" t="s">
        <v>144</v>
      </c>
      <c r="D52" s="30"/>
      <c r="E52" s="31"/>
      <c r="F52" s="32"/>
      <c r="G52" s="31"/>
      <c r="H52" s="32"/>
      <c r="I52" s="31"/>
      <c r="J52" s="32"/>
      <c r="K52" s="31"/>
      <c r="L52" s="33"/>
      <c r="M52" s="34"/>
      <c r="N52" s="35"/>
      <c r="O52" s="36"/>
      <c r="P52" s="36"/>
      <c r="Q52" s="117"/>
      <c r="R52" s="37">
        <v>43</v>
      </c>
    </row>
    <row r="53" spans="1:18" x14ac:dyDescent="0.25">
      <c r="A53" s="3">
        <v>44</v>
      </c>
      <c r="B53" s="38" t="s">
        <v>62</v>
      </c>
      <c r="C53" s="29" t="s">
        <v>65</v>
      </c>
      <c r="D53" s="30">
        <v>1</v>
      </c>
      <c r="E53" s="31"/>
      <c r="F53" s="32">
        <v>5</v>
      </c>
      <c r="G53" s="31"/>
      <c r="H53" s="32">
        <v>2</v>
      </c>
      <c r="I53" s="31">
        <v>6</v>
      </c>
      <c r="J53" s="32"/>
      <c r="K53" s="31">
        <v>2</v>
      </c>
      <c r="L53" s="33">
        <v>1</v>
      </c>
      <c r="M53" s="34">
        <f t="shared" si="2"/>
        <v>17</v>
      </c>
      <c r="N53" s="35">
        <f t="shared" si="3"/>
        <v>9.0909090909090912E-2</v>
      </c>
      <c r="O53" s="36">
        <v>12</v>
      </c>
      <c r="P53" s="36">
        <v>11</v>
      </c>
      <c r="Q53" s="117">
        <f>SUM((O53-((43/352)*C4))/ABS((43/352)*C4))</f>
        <v>-0.44186046511627908</v>
      </c>
      <c r="R53" s="37">
        <v>43</v>
      </c>
    </row>
    <row r="54" spans="1:18" x14ac:dyDescent="0.25">
      <c r="A54" s="18">
        <v>45</v>
      </c>
      <c r="B54" s="38" t="s">
        <v>62</v>
      </c>
      <c r="C54" s="29" t="s">
        <v>91</v>
      </c>
      <c r="D54" s="30">
        <v>3</v>
      </c>
      <c r="E54" s="31">
        <v>1</v>
      </c>
      <c r="F54" s="32">
        <v>10</v>
      </c>
      <c r="G54" s="31">
        <v>2</v>
      </c>
      <c r="H54" s="32">
        <v>4</v>
      </c>
      <c r="I54" s="31">
        <v>12</v>
      </c>
      <c r="J54" s="32">
        <v>1</v>
      </c>
      <c r="K54" s="31">
        <v>3</v>
      </c>
      <c r="L54" s="33">
        <v>3</v>
      </c>
      <c r="M54" s="34">
        <f t="shared" si="2"/>
        <v>39</v>
      </c>
      <c r="N54" s="35"/>
      <c r="O54" s="36">
        <v>38</v>
      </c>
      <c r="P54" s="36"/>
      <c r="Q54" s="117">
        <f>SUM((O54-((43/352)*C4))/ABS((43/352)*C4))</f>
        <v>0.76744186046511631</v>
      </c>
      <c r="R54" s="37">
        <v>43</v>
      </c>
    </row>
    <row r="55" spans="1:18" x14ac:dyDescent="0.25">
      <c r="A55" s="3">
        <v>46</v>
      </c>
      <c r="B55" s="38" t="s">
        <v>62</v>
      </c>
      <c r="C55" s="29" t="s">
        <v>66</v>
      </c>
      <c r="D55" s="30">
        <v>3</v>
      </c>
      <c r="E55" s="31"/>
      <c r="F55" s="32">
        <v>4</v>
      </c>
      <c r="G55" s="31"/>
      <c r="H55" s="32">
        <v>2</v>
      </c>
      <c r="I55" s="31">
        <v>1</v>
      </c>
      <c r="J55" s="32"/>
      <c r="K55" s="31">
        <v>2</v>
      </c>
      <c r="L55" s="33">
        <v>3</v>
      </c>
      <c r="M55" s="34">
        <f t="shared" si="2"/>
        <v>15</v>
      </c>
      <c r="N55" s="35">
        <f t="shared" ref="N55:N61" si="4">SUM(O55-P55)/ABS(P55)</f>
        <v>-0.125</v>
      </c>
      <c r="O55" s="36">
        <v>14</v>
      </c>
      <c r="P55" s="36">
        <v>16</v>
      </c>
      <c r="Q55" s="117">
        <f>SUM((O55-((43/352)*C4))/ABS((43/352)*C4))</f>
        <v>-0.34883720930232559</v>
      </c>
      <c r="R55" s="37">
        <v>43</v>
      </c>
    </row>
    <row r="56" spans="1:18" x14ac:dyDescent="0.25">
      <c r="A56" s="18">
        <v>47</v>
      </c>
      <c r="B56" s="38" t="s">
        <v>62</v>
      </c>
      <c r="C56" s="29" t="s">
        <v>67</v>
      </c>
      <c r="D56" s="40"/>
      <c r="E56" s="41">
        <v>1</v>
      </c>
      <c r="F56" s="42"/>
      <c r="G56" s="41"/>
      <c r="H56" s="42">
        <v>1</v>
      </c>
      <c r="I56" s="41">
        <v>7</v>
      </c>
      <c r="J56" s="42">
        <v>2</v>
      </c>
      <c r="K56" s="41"/>
      <c r="L56" s="43">
        <v>1</v>
      </c>
      <c r="M56" s="34">
        <f t="shared" si="2"/>
        <v>12</v>
      </c>
      <c r="N56" s="35">
        <f t="shared" si="4"/>
        <v>-0.1</v>
      </c>
      <c r="O56" s="36">
        <v>9</v>
      </c>
      <c r="P56" s="36">
        <v>10</v>
      </c>
      <c r="Q56" s="117">
        <f>SUM((O56-((43/352)*C4))/ABS((43/352)*C4))</f>
        <v>-0.58139534883720934</v>
      </c>
      <c r="R56" s="37">
        <v>43</v>
      </c>
    </row>
    <row r="57" spans="1:18" x14ac:dyDescent="0.25">
      <c r="A57" s="3">
        <v>48</v>
      </c>
      <c r="B57" s="38" t="s">
        <v>62</v>
      </c>
      <c r="C57" s="29" t="s">
        <v>68</v>
      </c>
      <c r="D57" s="40">
        <v>2</v>
      </c>
      <c r="E57" s="41">
        <v>1</v>
      </c>
      <c r="F57" s="42">
        <v>7</v>
      </c>
      <c r="G57" s="41">
        <v>1</v>
      </c>
      <c r="H57" s="42">
        <v>2</v>
      </c>
      <c r="I57" s="41">
        <v>5</v>
      </c>
      <c r="J57" s="42">
        <v>1</v>
      </c>
      <c r="K57" s="41"/>
      <c r="L57" s="43">
        <v>4</v>
      </c>
      <c r="M57" s="34">
        <f t="shared" si="2"/>
        <v>23</v>
      </c>
      <c r="N57" s="35">
        <f t="shared" si="4"/>
        <v>0.1</v>
      </c>
      <c r="O57" s="36">
        <v>22</v>
      </c>
      <c r="P57" s="36">
        <v>20</v>
      </c>
      <c r="Q57" s="117">
        <f>SUM((O57-((43/352)*C4))/ABS((43/352)*C4))</f>
        <v>2.3255813953488372E-2</v>
      </c>
      <c r="R57" s="37">
        <v>43</v>
      </c>
    </row>
    <row r="58" spans="1:18" x14ac:dyDescent="0.25">
      <c r="A58" s="18">
        <v>49</v>
      </c>
      <c r="B58" s="38" t="s">
        <v>62</v>
      </c>
      <c r="C58" s="29" t="s">
        <v>69</v>
      </c>
      <c r="D58" s="40"/>
      <c r="E58" s="41"/>
      <c r="F58" s="42"/>
      <c r="G58" s="41"/>
      <c r="H58" s="42"/>
      <c r="I58" s="41">
        <v>1</v>
      </c>
      <c r="J58" s="42"/>
      <c r="K58" s="41"/>
      <c r="L58" s="43"/>
      <c r="M58" s="34">
        <f t="shared" si="2"/>
        <v>1</v>
      </c>
      <c r="N58" s="35"/>
      <c r="O58" s="36">
        <v>1</v>
      </c>
      <c r="P58" s="36">
        <v>0</v>
      </c>
      <c r="Q58" s="117">
        <f>SUM((O58-((43/352)*C4))/ABS((43/352)*C4))</f>
        <v>-0.95348837209302328</v>
      </c>
      <c r="R58" s="37">
        <v>43</v>
      </c>
    </row>
    <row r="59" spans="1:18" x14ac:dyDescent="0.25">
      <c r="A59" s="3">
        <v>50</v>
      </c>
      <c r="B59" s="38" t="s">
        <v>62</v>
      </c>
      <c r="C59" s="29" t="s">
        <v>70</v>
      </c>
      <c r="D59" s="40">
        <v>2</v>
      </c>
      <c r="E59" s="41"/>
      <c r="F59" s="42">
        <v>9</v>
      </c>
      <c r="G59" s="41"/>
      <c r="H59" s="42">
        <v>2</v>
      </c>
      <c r="I59" s="41">
        <v>1</v>
      </c>
      <c r="J59" s="42">
        <v>2</v>
      </c>
      <c r="K59" s="41">
        <v>3</v>
      </c>
      <c r="L59" s="43" t="s">
        <v>80</v>
      </c>
      <c r="M59" s="34">
        <f t="shared" si="2"/>
        <v>19</v>
      </c>
      <c r="N59" s="35">
        <f t="shared" si="4"/>
        <v>-0.34615384615384615</v>
      </c>
      <c r="O59" s="36">
        <v>17</v>
      </c>
      <c r="P59" s="36">
        <v>26</v>
      </c>
      <c r="Q59" s="117">
        <f>SUM((O59-((43/352)*C4))/ABS((43/352)*C4))</f>
        <v>-0.20930232558139536</v>
      </c>
      <c r="R59" s="37">
        <v>43</v>
      </c>
    </row>
    <row r="60" spans="1:18" x14ac:dyDescent="0.25">
      <c r="A60" s="18">
        <v>51</v>
      </c>
      <c r="B60" s="38" t="s">
        <v>62</v>
      </c>
      <c r="C60" s="29" t="s">
        <v>72</v>
      </c>
      <c r="D60" s="40">
        <v>3</v>
      </c>
      <c r="E60" s="41"/>
      <c r="F60" s="42">
        <v>7</v>
      </c>
      <c r="G60" s="41"/>
      <c r="H60" s="42">
        <v>3</v>
      </c>
      <c r="I60" s="41">
        <v>10</v>
      </c>
      <c r="J60" s="42">
        <v>2</v>
      </c>
      <c r="K60" s="41"/>
      <c r="L60" s="43">
        <v>5</v>
      </c>
      <c r="M60" s="34">
        <f t="shared" si="2"/>
        <v>30</v>
      </c>
      <c r="N60" s="35">
        <f t="shared" si="4"/>
        <v>0.25</v>
      </c>
      <c r="O60" s="36">
        <v>30</v>
      </c>
      <c r="P60" s="36">
        <v>24</v>
      </c>
      <c r="Q60" s="117">
        <f>SUM((O60-((43/352)*C4))/ABS((43/352)*C4))</f>
        <v>0.39534883720930231</v>
      </c>
      <c r="R60" s="37">
        <v>43</v>
      </c>
    </row>
    <row r="61" spans="1:18" ht="15.75" thickBot="1" x14ac:dyDescent="0.3">
      <c r="A61" s="3"/>
      <c r="B61" s="38"/>
      <c r="C61" s="29" t="s">
        <v>73</v>
      </c>
      <c r="D61" s="134">
        <f>SUM(D10:D60)</f>
        <v>84</v>
      </c>
      <c r="E61" s="11">
        <f>SUM(E10:E60)</f>
        <v>11</v>
      </c>
      <c r="F61" s="11">
        <f t="shared" ref="F61:L61" si="5">SUM(F10:F60)</f>
        <v>156</v>
      </c>
      <c r="G61" s="12">
        <f t="shared" si="5"/>
        <v>19</v>
      </c>
      <c r="H61" s="11">
        <f t="shared" si="5"/>
        <v>101</v>
      </c>
      <c r="I61" s="12">
        <f t="shared" si="5"/>
        <v>201</v>
      </c>
      <c r="J61" s="11">
        <f t="shared" si="5"/>
        <v>39</v>
      </c>
      <c r="K61" s="12">
        <f t="shared" si="5"/>
        <v>52</v>
      </c>
      <c r="L61" s="46">
        <f t="shared" si="5"/>
        <v>81</v>
      </c>
      <c r="M61" s="47">
        <f t="shared" ref="M61" si="6">SUM(D61:L61)</f>
        <v>744</v>
      </c>
      <c r="N61" s="48">
        <f t="shared" si="4"/>
        <v>0.18971631205673758</v>
      </c>
      <c r="O61" s="49">
        <f>SUM(O10:O60)</f>
        <v>671</v>
      </c>
      <c r="P61" s="49">
        <f>SUM(P11:P60)</f>
        <v>564</v>
      </c>
      <c r="Q61" s="48">
        <f>SUM((O61-((2193/352)*C4))/ABS((2193/352)*C4))</f>
        <v>-0.38805289557683537</v>
      </c>
      <c r="R61" s="50">
        <f>SUM(R10:R60)</f>
        <v>2193</v>
      </c>
    </row>
    <row r="62" spans="1:18" ht="16.5" thickTop="1" thickBot="1" x14ac:dyDescent="0.3">
      <c r="A62" s="3"/>
      <c r="B62" s="38"/>
      <c r="C62" s="51" t="s">
        <v>74</v>
      </c>
      <c r="D62" s="110">
        <f>SUM((D63-D64)/ABS(D64))</f>
        <v>0.39285714285714285</v>
      </c>
      <c r="E62" s="111">
        <f>SUM((E63-E64)/ABS(E64))</f>
        <v>-0.41176470588235292</v>
      </c>
      <c r="F62" s="111">
        <f t="shared" ref="F62:M62" si="7">SUM((F63-F64)/ABS(F64))</f>
        <v>0.43157894736842106</v>
      </c>
      <c r="G62" s="111">
        <f t="shared" si="7"/>
        <v>-0.29166666666666669</v>
      </c>
      <c r="H62" s="111">
        <f t="shared" si="7"/>
        <v>0.34375</v>
      </c>
      <c r="I62" s="111">
        <f t="shared" si="7"/>
        <v>5.3191489361702128E-2</v>
      </c>
      <c r="J62" s="111">
        <f t="shared" si="7"/>
        <v>0</v>
      </c>
      <c r="K62" s="111">
        <f t="shared" si="7"/>
        <v>0.42424242424242425</v>
      </c>
      <c r="L62" s="111">
        <f t="shared" si="7"/>
        <v>0.19047619047619047</v>
      </c>
      <c r="M62" s="112">
        <f t="shared" si="7"/>
        <v>0.18971631205673758</v>
      </c>
      <c r="N62" s="55"/>
      <c r="O62" s="56"/>
      <c r="P62" s="57"/>
      <c r="Q62" s="118"/>
      <c r="R62" s="58"/>
    </row>
    <row r="63" spans="1:18" ht="15.75" thickTop="1" x14ac:dyDescent="0.25">
      <c r="A63" s="3"/>
      <c r="B63" s="38"/>
      <c r="C63" s="51" t="s">
        <v>81</v>
      </c>
      <c r="D63" s="59">
        <v>78</v>
      </c>
      <c r="E63" s="60">
        <v>10</v>
      </c>
      <c r="F63" s="60">
        <v>136</v>
      </c>
      <c r="G63" s="60">
        <v>17</v>
      </c>
      <c r="H63" s="60">
        <v>86</v>
      </c>
      <c r="I63" s="60">
        <v>198</v>
      </c>
      <c r="J63" s="60">
        <v>24</v>
      </c>
      <c r="K63" s="60">
        <v>47</v>
      </c>
      <c r="L63" s="60">
        <v>75</v>
      </c>
      <c r="M63" s="61">
        <f>SUM(D63:L63)</f>
        <v>671</v>
      </c>
      <c r="N63" s="62"/>
      <c r="O63" s="63"/>
      <c r="P63" s="64"/>
      <c r="Q63" s="119"/>
      <c r="R63" s="20"/>
    </row>
    <row r="64" spans="1:18" ht="15.75" thickBot="1" x14ac:dyDescent="0.3">
      <c r="A64" s="3"/>
      <c r="B64" s="38"/>
      <c r="C64" s="51" t="s">
        <v>75</v>
      </c>
      <c r="D64" s="65">
        <v>56</v>
      </c>
      <c r="E64" s="16">
        <v>17</v>
      </c>
      <c r="F64" s="16">
        <v>95</v>
      </c>
      <c r="G64" s="16">
        <v>24</v>
      </c>
      <c r="H64" s="16">
        <v>64</v>
      </c>
      <c r="I64" s="16">
        <v>188</v>
      </c>
      <c r="J64" s="16">
        <v>24</v>
      </c>
      <c r="K64" s="16">
        <v>33</v>
      </c>
      <c r="L64" s="16">
        <v>63</v>
      </c>
      <c r="M64" s="66">
        <f>SUM(D64:L64)</f>
        <v>564</v>
      </c>
      <c r="N64" s="67"/>
      <c r="O64" s="68"/>
      <c r="P64" s="9"/>
      <c r="Q64" s="113"/>
      <c r="R64" s="69"/>
    </row>
    <row r="65" spans="1:19" s="107" customFormat="1" ht="16.5" thickTop="1" thickBot="1" x14ac:dyDescent="0.3">
      <c r="A65" s="96"/>
      <c r="B65" s="97"/>
      <c r="C65" s="98" t="s">
        <v>126</v>
      </c>
      <c r="D65" s="99">
        <f>SUM((D63-((D66/352)*C4))/ABS((D66/352)*C4))</f>
        <v>-0.38823529411764712</v>
      </c>
      <c r="E65" s="100">
        <f>SUM(E63-((E66/352)*C4))/ABS((E66/352)*C4)</f>
        <v>-0.60784313725490191</v>
      </c>
      <c r="F65" s="101">
        <f>SUM(F63-((F66/352)*C4))/ABS((D66/352)*C4)</f>
        <v>6.6666666666666541E-2</v>
      </c>
      <c r="G65" s="101">
        <f>SUM(G63-((G66/352)*C4))/ABS((G66/352)*C4)</f>
        <v>-0.66666666666666663</v>
      </c>
      <c r="H65" s="101">
        <f>SUM(H63-((H66/352)*C4))/ABS((H66/352)*C4)</f>
        <v>-0.32549019607843144</v>
      </c>
      <c r="I65" s="101">
        <f>SUM(I63-((I66/352)*C4))/ABS((I66/352)*C4)</f>
        <v>-0.44537815126050423</v>
      </c>
      <c r="J65" s="101">
        <f>SUM(J63-((J66/352)*C4))/ABS((D66/352)*C4)</f>
        <v>-0.21176470588235291</v>
      </c>
      <c r="K65" s="101">
        <f>SUM(K63-((K66/352)*C4))/ABS((D66/352)*C4)</f>
        <v>-0.23137254901960783</v>
      </c>
      <c r="L65" s="100">
        <f>SUM(L63-((L66/352)*C4))/ABS((L66/352)*C4)</f>
        <v>-0.50980392156862742</v>
      </c>
      <c r="M65" s="102">
        <f>SUM(M63-((M66/352)*C4))/ABS((M66/352)*C4)</f>
        <v>-0.38805289557683537</v>
      </c>
      <c r="N65" s="103"/>
      <c r="O65" s="104"/>
      <c r="P65" s="105"/>
      <c r="Q65" s="113"/>
      <c r="R65" s="106"/>
    </row>
    <row r="66" spans="1:19" s="83" customFormat="1" ht="16.5" thickTop="1" thickBot="1" x14ac:dyDescent="0.3">
      <c r="A66" s="70"/>
      <c r="B66" s="71"/>
      <c r="C66" s="72" t="s">
        <v>76</v>
      </c>
      <c r="D66" s="73">
        <v>255</v>
      </c>
      <c r="E66" s="74">
        <v>51</v>
      </c>
      <c r="F66" s="75">
        <v>255</v>
      </c>
      <c r="G66" s="76">
        <v>102</v>
      </c>
      <c r="H66" s="75">
        <v>255</v>
      </c>
      <c r="I66" s="76">
        <v>714</v>
      </c>
      <c r="J66" s="75">
        <v>102</v>
      </c>
      <c r="K66" s="76">
        <v>153</v>
      </c>
      <c r="L66" s="77">
        <v>306</v>
      </c>
      <c r="M66" s="78">
        <f t="shared" ref="M66:M92" si="8">SUM(D66:L66)</f>
        <v>2193</v>
      </c>
      <c r="N66" s="79"/>
      <c r="O66" s="80"/>
      <c r="P66" s="81"/>
      <c r="Q66" s="120"/>
      <c r="R66" s="82"/>
      <c r="S66" s="83" t="s">
        <v>80</v>
      </c>
    </row>
    <row r="67" spans="1:19" ht="15.75" thickTop="1" x14ac:dyDescent="0.25">
      <c r="A67" s="3"/>
      <c r="B67" s="38"/>
      <c r="C67" s="29" t="s">
        <v>146</v>
      </c>
      <c r="D67" s="84">
        <v>84</v>
      </c>
      <c r="E67" s="85">
        <v>10</v>
      </c>
      <c r="F67" s="86">
        <v>155</v>
      </c>
      <c r="G67" s="87">
        <v>22</v>
      </c>
      <c r="H67" s="86">
        <v>100</v>
      </c>
      <c r="I67" s="87">
        <v>212</v>
      </c>
      <c r="J67" s="86">
        <v>38</v>
      </c>
      <c r="K67" s="87">
        <v>52</v>
      </c>
      <c r="L67" s="88">
        <v>79</v>
      </c>
      <c r="M67" s="64">
        <f t="shared" ref="M67:M75" si="9">SUM(D67:L67)</f>
        <v>752</v>
      </c>
      <c r="N67" s="89"/>
      <c r="O67" s="89"/>
      <c r="P67" s="6"/>
      <c r="Q67" s="121"/>
      <c r="R67" s="29"/>
    </row>
    <row r="68" spans="1:19" x14ac:dyDescent="0.25">
      <c r="A68" s="3"/>
      <c r="B68" s="38"/>
      <c r="C68" s="29" t="s">
        <v>138</v>
      </c>
      <c r="D68" s="84">
        <v>86</v>
      </c>
      <c r="E68" s="85">
        <v>10</v>
      </c>
      <c r="F68" s="86">
        <v>153</v>
      </c>
      <c r="G68" s="87">
        <v>18</v>
      </c>
      <c r="H68" s="86">
        <v>95</v>
      </c>
      <c r="I68" s="87">
        <v>197</v>
      </c>
      <c r="J68" s="86">
        <v>34</v>
      </c>
      <c r="K68" s="87">
        <v>51</v>
      </c>
      <c r="L68" s="88">
        <v>78</v>
      </c>
      <c r="M68" s="64">
        <f t="shared" si="9"/>
        <v>722</v>
      </c>
      <c r="N68" s="89"/>
      <c r="O68" s="89"/>
      <c r="P68" s="6"/>
      <c r="Q68" s="121"/>
      <c r="R68" s="29"/>
    </row>
    <row r="69" spans="1:19" x14ac:dyDescent="0.25">
      <c r="A69" s="3"/>
      <c r="B69" s="38"/>
      <c r="C69" s="29" t="s">
        <v>136</v>
      </c>
      <c r="D69" s="84">
        <v>82</v>
      </c>
      <c r="E69" s="85">
        <v>8</v>
      </c>
      <c r="F69" s="86">
        <v>146</v>
      </c>
      <c r="G69" s="87">
        <v>19</v>
      </c>
      <c r="H69" s="86">
        <v>94</v>
      </c>
      <c r="I69" s="87">
        <v>176</v>
      </c>
      <c r="J69" s="86">
        <v>32</v>
      </c>
      <c r="K69" s="87">
        <v>50</v>
      </c>
      <c r="L69" s="88">
        <v>71</v>
      </c>
      <c r="M69" s="64">
        <f t="shared" si="9"/>
        <v>678</v>
      </c>
      <c r="N69" s="89"/>
      <c r="O69" s="89"/>
      <c r="P69" s="6"/>
      <c r="Q69" s="121"/>
      <c r="R69" s="29"/>
    </row>
    <row r="70" spans="1:19" x14ac:dyDescent="0.25">
      <c r="A70" s="3"/>
      <c r="B70" s="38"/>
      <c r="C70" s="29" t="s">
        <v>135</v>
      </c>
      <c r="D70" s="84">
        <v>74</v>
      </c>
      <c r="E70" s="85">
        <v>7</v>
      </c>
      <c r="F70" s="86">
        <v>151</v>
      </c>
      <c r="G70" s="87">
        <v>18</v>
      </c>
      <c r="H70" s="86">
        <v>96</v>
      </c>
      <c r="I70" s="87">
        <v>170</v>
      </c>
      <c r="J70" s="86">
        <v>28</v>
      </c>
      <c r="K70" s="87">
        <v>50</v>
      </c>
      <c r="L70" s="88">
        <v>71</v>
      </c>
      <c r="M70" s="64">
        <f t="shared" si="9"/>
        <v>665</v>
      </c>
      <c r="N70" s="89"/>
      <c r="O70" s="89"/>
      <c r="P70" s="6"/>
      <c r="Q70" s="121"/>
      <c r="R70" s="29"/>
    </row>
    <row r="71" spans="1:19" x14ac:dyDescent="0.25">
      <c r="A71" s="3"/>
      <c r="B71" s="38"/>
      <c r="C71" s="29" t="s">
        <v>134</v>
      </c>
      <c r="D71" s="84">
        <v>72</v>
      </c>
      <c r="E71" s="85">
        <v>7</v>
      </c>
      <c r="F71" s="86">
        <v>144</v>
      </c>
      <c r="G71" s="87">
        <v>16</v>
      </c>
      <c r="H71" s="86">
        <v>95</v>
      </c>
      <c r="I71" s="87">
        <v>161</v>
      </c>
      <c r="J71" s="86">
        <v>32</v>
      </c>
      <c r="K71" s="87">
        <v>50</v>
      </c>
      <c r="L71" s="88">
        <v>65</v>
      </c>
      <c r="M71" s="64">
        <f t="shared" si="9"/>
        <v>642</v>
      </c>
      <c r="N71" s="89"/>
      <c r="O71" s="89"/>
      <c r="P71" s="6"/>
      <c r="Q71" s="121"/>
      <c r="R71" s="29"/>
    </row>
    <row r="72" spans="1:19" x14ac:dyDescent="0.25">
      <c r="A72" s="3"/>
      <c r="B72" s="38"/>
      <c r="C72" s="29" t="s">
        <v>133</v>
      </c>
      <c r="D72" s="84">
        <v>71</v>
      </c>
      <c r="E72" s="85">
        <v>7</v>
      </c>
      <c r="F72" s="86">
        <v>145</v>
      </c>
      <c r="G72" s="87">
        <v>16</v>
      </c>
      <c r="H72" s="86">
        <v>95</v>
      </c>
      <c r="I72" s="87">
        <v>160</v>
      </c>
      <c r="J72" s="86">
        <v>29</v>
      </c>
      <c r="K72" s="87">
        <v>47</v>
      </c>
      <c r="L72" s="88">
        <v>63</v>
      </c>
      <c r="M72" s="64">
        <f t="shared" si="9"/>
        <v>633</v>
      </c>
      <c r="N72" s="89"/>
      <c r="O72" s="89"/>
      <c r="P72" s="6"/>
      <c r="Q72" s="121"/>
      <c r="R72" s="29"/>
    </row>
    <row r="73" spans="1:19" x14ac:dyDescent="0.25">
      <c r="A73" s="3"/>
      <c r="B73" s="38"/>
      <c r="C73" s="29" t="s">
        <v>131</v>
      </c>
      <c r="D73" s="84">
        <v>67</v>
      </c>
      <c r="E73" s="85">
        <v>7</v>
      </c>
      <c r="F73" s="86">
        <v>136</v>
      </c>
      <c r="G73" s="87">
        <v>9</v>
      </c>
      <c r="H73" s="86">
        <v>90</v>
      </c>
      <c r="I73" s="87">
        <v>154</v>
      </c>
      <c r="J73" s="86">
        <v>25</v>
      </c>
      <c r="K73" s="87">
        <v>48</v>
      </c>
      <c r="L73" s="88">
        <v>69</v>
      </c>
      <c r="M73" s="64">
        <f t="shared" si="9"/>
        <v>605</v>
      </c>
      <c r="N73" s="89"/>
      <c r="O73" s="89"/>
      <c r="P73" s="6"/>
      <c r="Q73" s="121"/>
      <c r="R73" s="29"/>
    </row>
    <row r="74" spans="1:19" x14ac:dyDescent="0.25">
      <c r="A74" s="3"/>
      <c r="B74" s="38"/>
      <c r="C74" s="29" t="s">
        <v>130</v>
      </c>
      <c r="D74" s="84">
        <v>65</v>
      </c>
      <c r="E74" s="85">
        <v>6</v>
      </c>
      <c r="F74" s="86">
        <v>140</v>
      </c>
      <c r="G74" s="87">
        <v>9</v>
      </c>
      <c r="H74" s="86">
        <v>86</v>
      </c>
      <c r="I74" s="87">
        <v>145</v>
      </c>
      <c r="J74" s="86">
        <v>22</v>
      </c>
      <c r="K74" s="87">
        <v>43</v>
      </c>
      <c r="L74" s="88">
        <v>71</v>
      </c>
      <c r="M74" s="64">
        <f t="shared" si="9"/>
        <v>587</v>
      </c>
      <c r="N74" s="89"/>
      <c r="O74" s="89"/>
      <c r="P74" s="6"/>
      <c r="Q74" s="121"/>
      <c r="R74" s="29"/>
    </row>
    <row r="75" spans="1:19" x14ac:dyDescent="0.25">
      <c r="A75" s="3"/>
      <c r="B75" s="38"/>
      <c r="C75" s="29" t="s">
        <v>125</v>
      </c>
      <c r="D75" s="84">
        <v>62</v>
      </c>
      <c r="E75" s="85">
        <v>6</v>
      </c>
      <c r="F75" s="86">
        <v>129</v>
      </c>
      <c r="G75" s="87">
        <v>9</v>
      </c>
      <c r="H75" s="86">
        <v>66</v>
      </c>
      <c r="I75" s="87">
        <v>134</v>
      </c>
      <c r="J75" s="86">
        <v>18</v>
      </c>
      <c r="K75" s="87">
        <v>38</v>
      </c>
      <c r="L75" s="88">
        <v>60</v>
      </c>
      <c r="M75" s="64">
        <f t="shared" si="9"/>
        <v>522</v>
      </c>
      <c r="N75" s="89"/>
      <c r="O75" s="89"/>
      <c r="P75" s="6"/>
      <c r="Q75" s="121"/>
      <c r="R75" s="29"/>
    </row>
    <row r="76" spans="1:19" hidden="1" x14ac:dyDescent="0.25">
      <c r="A76" s="3"/>
      <c r="B76" s="38"/>
      <c r="C76" s="29" t="s">
        <v>123</v>
      </c>
      <c r="D76" s="84">
        <v>61</v>
      </c>
      <c r="E76" s="85">
        <v>6</v>
      </c>
      <c r="F76" s="86">
        <v>123</v>
      </c>
      <c r="G76" s="87">
        <v>9</v>
      </c>
      <c r="H76" s="86">
        <v>64</v>
      </c>
      <c r="I76" s="87">
        <v>131</v>
      </c>
      <c r="J76" s="86">
        <v>18</v>
      </c>
      <c r="K76" s="87">
        <v>38</v>
      </c>
      <c r="L76" s="88">
        <v>60</v>
      </c>
      <c r="M76" s="64">
        <f t="shared" si="8"/>
        <v>510</v>
      </c>
      <c r="N76" s="89"/>
      <c r="O76" s="89"/>
      <c r="P76" s="6"/>
      <c r="Q76" s="121"/>
      <c r="R76" s="29"/>
    </row>
    <row r="77" spans="1:19" hidden="1" x14ac:dyDescent="0.25">
      <c r="A77" s="3"/>
      <c r="B77" s="38"/>
      <c r="C77" s="29" t="s">
        <v>119</v>
      </c>
      <c r="D77" s="84">
        <v>59</v>
      </c>
      <c r="E77" s="85">
        <v>5</v>
      </c>
      <c r="F77" s="86">
        <v>111</v>
      </c>
      <c r="G77" s="87">
        <v>8</v>
      </c>
      <c r="H77" s="86">
        <v>57</v>
      </c>
      <c r="I77" s="87">
        <v>123</v>
      </c>
      <c r="J77" s="86">
        <v>18</v>
      </c>
      <c r="K77" s="87">
        <v>36</v>
      </c>
      <c r="L77" s="88">
        <v>64</v>
      </c>
      <c r="M77" s="64">
        <f t="shared" si="8"/>
        <v>481</v>
      </c>
      <c r="N77" s="89"/>
      <c r="O77" s="89"/>
      <c r="P77" s="6"/>
      <c r="Q77" s="121"/>
      <c r="R77" s="29"/>
    </row>
    <row r="78" spans="1:19" x14ac:dyDescent="0.25">
      <c r="A78" s="3"/>
      <c r="B78" s="38"/>
      <c r="C78" s="29" t="s">
        <v>117</v>
      </c>
      <c r="D78" s="84">
        <v>57</v>
      </c>
      <c r="E78" s="85">
        <v>4</v>
      </c>
      <c r="F78" s="86">
        <v>110</v>
      </c>
      <c r="G78" s="87">
        <v>8</v>
      </c>
      <c r="H78" s="86">
        <v>55</v>
      </c>
      <c r="I78" s="87">
        <v>112</v>
      </c>
      <c r="J78" s="86">
        <v>16</v>
      </c>
      <c r="K78" s="87">
        <v>35</v>
      </c>
      <c r="L78" s="88">
        <v>46</v>
      </c>
      <c r="M78" s="64">
        <f t="shared" si="8"/>
        <v>443</v>
      </c>
      <c r="N78" s="89"/>
      <c r="O78" s="89"/>
      <c r="P78" s="6"/>
      <c r="Q78" s="121"/>
      <c r="R78" s="29"/>
    </row>
    <row r="79" spans="1:19" x14ac:dyDescent="0.25">
      <c r="A79" s="3"/>
      <c r="B79" s="38"/>
      <c r="C79" s="29" t="s">
        <v>106</v>
      </c>
      <c r="D79" s="84">
        <v>56</v>
      </c>
      <c r="E79" s="85">
        <v>4</v>
      </c>
      <c r="F79" s="86">
        <v>110</v>
      </c>
      <c r="G79" s="87">
        <v>8</v>
      </c>
      <c r="H79" s="86">
        <v>54</v>
      </c>
      <c r="I79" s="87">
        <v>108</v>
      </c>
      <c r="J79" s="86">
        <v>16</v>
      </c>
      <c r="K79" s="87">
        <v>37</v>
      </c>
      <c r="L79" s="88">
        <v>47</v>
      </c>
      <c r="M79" s="64">
        <f t="shared" si="8"/>
        <v>440</v>
      </c>
      <c r="N79" s="89"/>
      <c r="O79" s="89"/>
      <c r="P79" s="6"/>
      <c r="Q79" s="121"/>
      <c r="R79" s="29"/>
      <c r="S79" t="s">
        <v>80</v>
      </c>
    </row>
    <row r="80" spans="1:19" hidden="1" x14ac:dyDescent="0.25">
      <c r="A80" s="3"/>
      <c r="B80" s="38"/>
      <c r="C80" s="29" t="s">
        <v>107</v>
      </c>
      <c r="D80" s="84">
        <v>50</v>
      </c>
      <c r="E80" s="85">
        <v>4</v>
      </c>
      <c r="F80" s="86">
        <v>108</v>
      </c>
      <c r="G80" s="87">
        <v>8</v>
      </c>
      <c r="H80" s="86">
        <v>55</v>
      </c>
      <c r="I80" s="87">
        <v>97</v>
      </c>
      <c r="J80" s="86">
        <v>17</v>
      </c>
      <c r="K80" s="87">
        <v>37</v>
      </c>
      <c r="L80" s="88">
        <v>40</v>
      </c>
      <c r="M80" s="64">
        <f t="shared" si="8"/>
        <v>416</v>
      </c>
      <c r="N80" s="89"/>
      <c r="O80" s="89"/>
      <c r="P80" s="6"/>
      <c r="Q80" s="121"/>
      <c r="R80" s="29"/>
    </row>
    <row r="81" spans="1:18" hidden="1" x14ac:dyDescent="0.25">
      <c r="A81" s="3"/>
      <c r="B81" s="38"/>
      <c r="C81" s="29" t="s">
        <v>108</v>
      </c>
      <c r="D81" s="84">
        <v>43</v>
      </c>
      <c r="E81" s="85">
        <v>4</v>
      </c>
      <c r="F81" s="86">
        <v>108</v>
      </c>
      <c r="G81" s="87">
        <v>6</v>
      </c>
      <c r="H81" s="86">
        <v>48</v>
      </c>
      <c r="I81" s="87">
        <v>80</v>
      </c>
      <c r="J81" s="86">
        <v>17</v>
      </c>
      <c r="K81" s="87">
        <v>31</v>
      </c>
      <c r="L81" s="88">
        <v>32</v>
      </c>
      <c r="M81" s="64">
        <f t="shared" si="8"/>
        <v>369</v>
      </c>
      <c r="N81" s="89"/>
      <c r="O81" s="89"/>
      <c r="P81" s="6"/>
      <c r="Q81" s="121"/>
      <c r="R81" s="29"/>
    </row>
    <row r="82" spans="1:18" x14ac:dyDescent="0.25">
      <c r="A82" s="3"/>
      <c r="B82" s="38"/>
      <c r="C82" s="29" t="s">
        <v>109</v>
      </c>
      <c r="D82" s="84">
        <v>34</v>
      </c>
      <c r="E82" s="85">
        <v>4</v>
      </c>
      <c r="F82" s="86">
        <v>109</v>
      </c>
      <c r="G82" s="87">
        <v>8</v>
      </c>
      <c r="H82" s="86">
        <v>48</v>
      </c>
      <c r="I82" s="87">
        <v>69</v>
      </c>
      <c r="J82" s="86">
        <v>17</v>
      </c>
      <c r="K82" s="87">
        <v>28</v>
      </c>
      <c r="L82" s="88">
        <v>25</v>
      </c>
      <c r="M82" s="64">
        <f t="shared" si="8"/>
        <v>342</v>
      </c>
      <c r="N82" s="89"/>
      <c r="O82" s="89"/>
      <c r="P82" s="6"/>
      <c r="Q82" s="121"/>
      <c r="R82" s="29"/>
    </row>
    <row r="83" spans="1:18" x14ac:dyDescent="0.25">
      <c r="A83" s="3"/>
      <c r="B83" s="38"/>
      <c r="C83" s="29" t="s">
        <v>110</v>
      </c>
      <c r="D83" s="84">
        <v>31</v>
      </c>
      <c r="E83" s="85">
        <v>4</v>
      </c>
      <c r="F83" s="86">
        <v>108</v>
      </c>
      <c r="G83" s="87">
        <v>4</v>
      </c>
      <c r="H83" s="86">
        <v>48</v>
      </c>
      <c r="I83" s="87">
        <v>63</v>
      </c>
      <c r="J83" s="86">
        <v>15</v>
      </c>
      <c r="K83" s="87">
        <v>27</v>
      </c>
      <c r="L83" s="88">
        <v>23</v>
      </c>
      <c r="M83" s="64">
        <f t="shared" si="8"/>
        <v>323</v>
      </c>
      <c r="N83" s="89"/>
      <c r="O83" s="89"/>
      <c r="P83" s="6"/>
      <c r="Q83" s="121"/>
      <c r="R83" s="29"/>
    </row>
    <row r="84" spans="1:18" x14ac:dyDescent="0.25">
      <c r="A84" s="3"/>
      <c r="B84" s="38"/>
      <c r="C84" s="29" t="s">
        <v>111</v>
      </c>
      <c r="D84" s="84">
        <v>28</v>
      </c>
      <c r="E84" s="85">
        <v>4</v>
      </c>
      <c r="F84" s="86">
        <v>91</v>
      </c>
      <c r="G84" s="87">
        <v>3</v>
      </c>
      <c r="H84" s="86">
        <v>51</v>
      </c>
      <c r="I84" s="87">
        <v>55</v>
      </c>
      <c r="J84" s="86">
        <v>14</v>
      </c>
      <c r="K84" s="87">
        <v>27</v>
      </c>
      <c r="L84" s="88">
        <v>22</v>
      </c>
      <c r="M84" s="64">
        <f t="shared" si="8"/>
        <v>295</v>
      </c>
      <c r="N84" s="89"/>
      <c r="O84" s="89"/>
      <c r="P84" s="6"/>
      <c r="Q84" s="121"/>
      <c r="R84" s="29"/>
    </row>
    <row r="85" spans="1:18" x14ac:dyDescent="0.25">
      <c r="A85" s="3"/>
      <c r="B85" s="38"/>
      <c r="C85" s="29" t="s">
        <v>112</v>
      </c>
      <c r="D85" s="84">
        <v>26</v>
      </c>
      <c r="E85" s="85">
        <v>4</v>
      </c>
      <c r="F85" s="86">
        <v>89</v>
      </c>
      <c r="G85" s="87">
        <v>4</v>
      </c>
      <c r="H85" s="86">
        <v>51</v>
      </c>
      <c r="I85" s="87">
        <v>51</v>
      </c>
      <c r="J85" s="86">
        <v>12</v>
      </c>
      <c r="K85" s="87">
        <v>26</v>
      </c>
      <c r="L85" s="88">
        <v>20</v>
      </c>
      <c r="M85" s="64">
        <f t="shared" si="8"/>
        <v>283</v>
      </c>
      <c r="N85" s="89"/>
      <c r="O85" s="89"/>
      <c r="P85" s="6"/>
      <c r="Q85" s="121"/>
      <c r="R85" s="29"/>
    </row>
    <row r="86" spans="1:18" x14ac:dyDescent="0.25">
      <c r="A86" s="3"/>
      <c r="B86" s="38"/>
      <c r="C86" s="29" t="s">
        <v>114</v>
      </c>
      <c r="D86" s="84">
        <v>25</v>
      </c>
      <c r="E86" s="85">
        <v>3</v>
      </c>
      <c r="F86" s="86">
        <v>78</v>
      </c>
      <c r="G86" s="87">
        <v>3</v>
      </c>
      <c r="H86" s="86">
        <v>44</v>
      </c>
      <c r="I86" s="87">
        <v>41</v>
      </c>
      <c r="J86" s="86">
        <v>12</v>
      </c>
      <c r="K86" s="87">
        <v>22</v>
      </c>
      <c r="L86" s="88">
        <v>16</v>
      </c>
      <c r="M86" s="64">
        <f t="shared" si="8"/>
        <v>244</v>
      </c>
      <c r="N86" s="89"/>
      <c r="O86" s="89"/>
      <c r="P86" s="6"/>
      <c r="Q86" s="121"/>
      <c r="R86" s="29"/>
    </row>
    <row r="87" spans="1:18" x14ac:dyDescent="0.25">
      <c r="A87" s="3"/>
      <c r="B87" s="38"/>
      <c r="C87" s="29" t="s">
        <v>113</v>
      </c>
      <c r="D87" s="84">
        <v>21</v>
      </c>
      <c r="E87" s="85">
        <v>3</v>
      </c>
      <c r="F87" s="86">
        <v>66</v>
      </c>
      <c r="G87" s="87">
        <v>3</v>
      </c>
      <c r="H87" s="86">
        <v>43</v>
      </c>
      <c r="I87" s="87">
        <v>31</v>
      </c>
      <c r="J87" s="86">
        <v>11</v>
      </c>
      <c r="K87" s="87">
        <v>22</v>
      </c>
      <c r="L87" s="88">
        <v>16</v>
      </c>
      <c r="M87" s="64">
        <f t="shared" si="8"/>
        <v>216</v>
      </c>
      <c r="N87" s="89"/>
      <c r="O87" s="89"/>
      <c r="P87" s="6"/>
      <c r="Q87" s="121"/>
      <c r="R87" s="29"/>
    </row>
    <row r="88" spans="1:18" x14ac:dyDescent="0.25">
      <c r="A88" s="3"/>
      <c r="B88" s="38"/>
      <c r="C88" s="29" t="s">
        <v>116</v>
      </c>
      <c r="D88" s="84">
        <v>16</v>
      </c>
      <c r="E88" s="85">
        <v>3</v>
      </c>
      <c r="F88" s="86">
        <v>49</v>
      </c>
      <c r="G88" s="87">
        <v>3</v>
      </c>
      <c r="H88" s="86">
        <v>25</v>
      </c>
      <c r="I88" s="87">
        <v>22</v>
      </c>
      <c r="J88" s="86">
        <v>11</v>
      </c>
      <c r="K88" s="87">
        <v>20</v>
      </c>
      <c r="L88" s="88">
        <v>12</v>
      </c>
      <c r="M88" s="64">
        <f t="shared" si="8"/>
        <v>161</v>
      </c>
      <c r="N88" s="89"/>
      <c r="O88" s="89"/>
      <c r="P88" s="6"/>
      <c r="Q88" s="121"/>
      <c r="R88" s="29"/>
    </row>
    <row r="89" spans="1:18" x14ac:dyDescent="0.25">
      <c r="A89" s="3"/>
      <c r="B89" s="38"/>
      <c r="C89" s="29" t="s">
        <v>115</v>
      </c>
      <c r="D89" s="84">
        <v>11</v>
      </c>
      <c r="E89" s="85">
        <v>3</v>
      </c>
      <c r="F89" s="86">
        <v>37</v>
      </c>
      <c r="G89" s="87">
        <v>3</v>
      </c>
      <c r="H89" s="86">
        <v>14</v>
      </c>
      <c r="I89" s="87">
        <v>10</v>
      </c>
      <c r="J89" s="86">
        <v>9</v>
      </c>
      <c r="K89" s="87">
        <v>10</v>
      </c>
      <c r="L89" s="88">
        <v>6</v>
      </c>
      <c r="M89" s="64">
        <f t="shared" si="8"/>
        <v>103</v>
      </c>
      <c r="N89" s="89"/>
      <c r="O89" s="89"/>
      <c r="P89" s="6"/>
      <c r="Q89" s="121"/>
      <c r="R89" s="29"/>
    </row>
    <row r="90" spans="1:18" x14ac:dyDescent="0.25">
      <c r="A90" s="3"/>
      <c r="B90" s="38"/>
      <c r="C90" s="29"/>
      <c r="D90" s="84"/>
      <c r="E90" s="85"/>
      <c r="F90" s="86"/>
      <c r="G90" s="87"/>
      <c r="H90" s="86"/>
      <c r="I90" s="87"/>
      <c r="J90" s="86"/>
      <c r="K90" s="87"/>
      <c r="L90" s="88"/>
      <c r="M90" s="64"/>
      <c r="N90" s="89"/>
      <c r="O90" s="89"/>
      <c r="P90" s="6"/>
      <c r="Q90" s="121"/>
      <c r="R90" s="29"/>
    </row>
    <row r="91" spans="1:18" hidden="1" x14ac:dyDescent="0.25">
      <c r="A91" s="3"/>
      <c r="B91" s="38"/>
      <c r="C91" s="29" t="s">
        <v>77</v>
      </c>
      <c r="D91" s="84">
        <v>121</v>
      </c>
      <c r="E91" s="85">
        <v>19</v>
      </c>
      <c r="F91" s="86">
        <v>197</v>
      </c>
      <c r="G91" s="87">
        <v>53</v>
      </c>
      <c r="H91" s="86">
        <v>126</v>
      </c>
      <c r="I91" s="87">
        <v>326</v>
      </c>
      <c r="J91" s="86">
        <v>42</v>
      </c>
      <c r="K91" s="87">
        <v>62</v>
      </c>
      <c r="L91" s="88">
        <v>132</v>
      </c>
      <c r="M91" s="64">
        <f t="shared" si="8"/>
        <v>1078</v>
      </c>
      <c r="N91" s="89"/>
      <c r="O91" s="89"/>
      <c r="P91" s="6"/>
      <c r="Q91" s="121"/>
      <c r="R91" s="29"/>
    </row>
    <row r="92" spans="1:18" hidden="1" x14ac:dyDescent="0.25">
      <c r="A92" s="3"/>
      <c r="B92" s="38"/>
      <c r="C92" s="29" t="s">
        <v>78</v>
      </c>
      <c r="D92" s="84">
        <v>121</v>
      </c>
      <c r="E92" s="85">
        <v>19</v>
      </c>
      <c r="F92" s="86">
        <v>197</v>
      </c>
      <c r="G92" s="87">
        <v>54</v>
      </c>
      <c r="H92" s="86">
        <v>128</v>
      </c>
      <c r="I92" s="87">
        <v>321</v>
      </c>
      <c r="J92" s="86">
        <v>43</v>
      </c>
      <c r="K92" s="87">
        <v>65</v>
      </c>
      <c r="L92" s="88">
        <v>130</v>
      </c>
      <c r="M92" s="64">
        <f t="shared" si="8"/>
        <v>1078</v>
      </c>
      <c r="N92" s="89"/>
      <c r="O92" s="89"/>
      <c r="P92" s="6"/>
      <c r="Q92" s="121"/>
      <c r="R92" s="29"/>
    </row>
    <row r="93" spans="1:18" x14ac:dyDescent="0.25">
      <c r="B93" s="90" t="s">
        <v>79</v>
      </c>
    </row>
    <row r="95" spans="1:18" x14ac:dyDescent="0.25">
      <c r="G95" t="s">
        <v>80</v>
      </c>
    </row>
  </sheetData>
  <mergeCells count="1">
    <mergeCell ref="B2:C2"/>
  </mergeCells>
  <pageMargins left="0.25" right="0.25" top="0.75" bottom="0.75" header="0.3" footer="0.3"/>
  <pageSetup scale="4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2"/>
  <sheetViews>
    <sheetView tabSelected="1" workbookViewId="0">
      <pane xSplit="3" ySplit="9" topLeftCell="D43" activePane="bottomRight" state="frozen"/>
      <selection pane="topRight" activeCell="D1" sqref="D1"/>
      <selection pane="bottomLeft" activeCell="A8" sqref="A8"/>
      <selection pane="bottomRight" activeCell="F59" sqref="F59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6" width="12.7109375" customWidth="1"/>
    <col min="17" max="17" width="12.7109375" style="107" customWidth="1"/>
    <col min="18" max="18" width="12.7109375" customWidth="1"/>
  </cols>
  <sheetData>
    <row r="1" spans="1:18" x14ac:dyDescent="0.25">
      <c r="A1" s="94"/>
      <c r="B1" s="1" t="s">
        <v>0</v>
      </c>
    </row>
    <row r="2" spans="1:18" ht="31.5" customHeight="1" x14ac:dyDescent="0.25">
      <c r="B2" s="149" t="s">
        <v>127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14"/>
    </row>
    <row r="3" spans="1:18" x14ac:dyDescent="0.25">
      <c r="B3" s="147" t="s">
        <v>128</v>
      </c>
      <c r="C3" s="122">
        <v>42222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14"/>
    </row>
    <row r="4" spans="1:18" hidden="1" x14ac:dyDescent="0.25">
      <c r="B4" s="147"/>
      <c r="C4" s="95">
        <f>C3-DATE(YEAR(C3),1,0)</f>
        <v>218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14"/>
    </row>
    <row r="5" spans="1:18" x14ac:dyDescent="0.25">
      <c r="B5" s="147"/>
      <c r="C5" s="9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14"/>
    </row>
    <row r="6" spans="1:18" x14ac:dyDescent="0.25">
      <c r="B6" s="147"/>
      <c r="C6" s="148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114"/>
    </row>
    <row r="7" spans="1:18" x14ac:dyDescent="0.25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14"/>
    </row>
    <row r="8" spans="1:18" x14ac:dyDescent="0.25">
      <c r="A8" s="3"/>
      <c r="B8" s="3"/>
      <c r="C8" s="3" t="s">
        <v>1</v>
      </c>
      <c r="D8" s="4" t="s">
        <v>2</v>
      </c>
      <c r="E8" s="5" t="s">
        <v>3</v>
      </c>
      <c r="F8" s="4" t="s">
        <v>2</v>
      </c>
      <c r="G8" s="5" t="s">
        <v>4</v>
      </c>
      <c r="H8" s="4" t="s">
        <v>2</v>
      </c>
      <c r="I8" s="5" t="s">
        <v>5</v>
      </c>
      <c r="J8" s="4" t="s">
        <v>4</v>
      </c>
      <c r="K8" s="5" t="s">
        <v>6</v>
      </c>
      <c r="L8" s="4" t="s">
        <v>7</v>
      </c>
      <c r="M8" s="6" t="s">
        <v>8</v>
      </c>
      <c r="N8" s="7"/>
      <c r="O8" s="8">
        <v>2015</v>
      </c>
      <c r="P8" s="8">
        <v>2014</v>
      </c>
      <c r="Q8" s="115"/>
      <c r="R8" s="9" t="s">
        <v>9</v>
      </c>
    </row>
    <row r="9" spans="1:18" ht="30.75" customHeight="1" thickBot="1" x14ac:dyDescent="0.3">
      <c r="A9" s="10"/>
      <c r="B9" s="10" t="s">
        <v>10</v>
      </c>
      <c r="C9" s="10" t="s">
        <v>11</v>
      </c>
      <c r="D9" s="11" t="s">
        <v>12</v>
      </c>
      <c r="E9" s="12" t="s">
        <v>13</v>
      </c>
      <c r="F9" s="11" t="s">
        <v>14</v>
      </c>
      <c r="G9" s="13" t="s">
        <v>15</v>
      </c>
      <c r="H9" s="11" t="s">
        <v>16</v>
      </c>
      <c r="I9" s="12" t="s">
        <v>17</v>
      </c>
      <c r="J9" s="11" t="s">
        <v>18</v>
      </c>
      <c r="K9" s="12" t="s">
        <v>19</v>
      </c>
      <c r="L9" s="11" t="s">
        <v>20</v>
      </c>
      <c r="M9" s="14" t="s">
        <v>21</v>
      </c>
      <c r="N9" s="15" t="s">
        <v>22</v>
      </c>
      <c r="O9" s="16" t="s">
        <v>23</v>
      </c>
      <c r="P9" s="16" t="s">
        <v>23</v>
      </c>
      <c r="Q9" s="116" t="s">
        <v>126</v>
      </c>
      <c r="R9" s="17" t="s">
        <v>24</v>
      </c>
    </row>
    <row r="10" spans="1:18" ht="15.75" thickTop="1" x14ac:dyDescent="0.25">
      <c r="A10" s="18">
        <v>1</v>
      </c>
      <c r="B10" s="19" t="s">
        <v>25</v>
      </c>
      <c r="C10" s="29" t="s">
        <v>141</v>
      </c>
      <c r="D10" s="30">
        <v>1</v>
      </c>
      <c r="E10" s="31"/>
      <c r="F10" s="32">
        <v>5</v>
      </c>
      <c r="G10" s="31">
        <v>1</v>
      </c>
      <c r="H10" s="32"/>
      <c r="I10" s="31">
        <v>1</v>
      </c>
      <c r="J10" s="32"/>
      <c r="K10" s="31"/>
      <c r="L10" s="33"/>
      <c r="M10" s="34">
        <f>SUM(D10:L10)</f>
        <v>8</v>
      </c>
      <c r="N10" s="133"/>
      <c r="O10" s="36">
        <v>7</v>
      </c>
      <c r="P10" s="36"/>
      <c r="Q10" s="117">
        <f>SUM(O10-((43/352)*C4))/ABS((43/352)*C4)</f>
        <v>-0.73714529549818653</v>
      </c>
      <c r="R10" s="37">
        <v>43</v>
      </c>
    </row>
    <row r="11" spans="1:18" x14ac:dyDescent="0.25">
      <c r="A11" s="3">
        <v>2</v>
      </c>
      <c r="B11" s="19" t="s">
        <v>25</v>
      </c>
      <c r="C11" s="29" t="s">
        <v>27</v>
      </c>
      <c r="D11" s="30">
        <v>3</v>
      </c>
      <c r="E11" s="31"/>
      <c r="F11" s="32">
        <v>9</v>
      </c>
      <c r="G11" s="31">
        <v>2</v>
      </c>
      <c r="H11" s="32">
        <v>5</v>
      </c>
      <c r="I11" s="31">
        <v>5</v>
      </c>
      <c r="J11" s="32"/>
      <c r="K11" s="31">
        <v>6</v>
      </c>
      <c r="L11" s="33">
        <v>3</v>
      </c>
      <c r="M11" s="34">
        <f t="shared" ref="M11:M61" si="0">SUM(D11:L11)</f>
        <v>33</v>
      </c>
      <c r="N11" s="35">
        <f t="shared" ref="N11:N22" si="1">SUM(O11-P11)/ABS(P11)</f>
        <v>-0.27777777777777779</v>
      </c>
      <c r="O11" s="36">
        <v>26</v>
      </c>
      <c r="P11" s="36">
        <v>36</v>
      </c>
      <c r="Q11" s="117">
        <f>SUM(O11-((43/352)*C4))/ABS((43/352)*C4)</f>
        <v>-2.3682526136121259E-2</v>
      </c>
      <c r="R11" s="37">
        <v>43</v>
      </c>
    </row>
    <row r="12" spans="1:18" x14ac:dyDescent="0.25">
      <c r="A12" s="18">
        <v>3</v>
      </c>
      <c r="B12" s="19" t="s">
        <v>25</v>
      </c>
      <c r="C12" s="29" t="s">
        <v>140</v>
      </c>
      <c r="D12" s="30"/>
      <c r="E12" s="31"/>
      <c r="F12" s="32"/>
      <c r="G12" s="31"/>
      <c r="H12" s="32"/>
      <c r="I12" s="31"/>
      <c r="J12" s="32"/>
      <c r="K12" s="31"/>
      <c r="L12" s="33"/>
      <c r="M12" s="34">
        <f t="shared" si="0"/>
        <v>0</v>
      </c>
      <c r="N12" s="35"/>
      <c r="O12" s="36"/>
      <c r="P12" s="36"/>
      <c r="Q12" s="117">
        <f>SUM(O12-((43/352)*C4))/ABS((43/352)*C4)</f>
        <v>-1</v>
      </c>
      <c r="R12" s="37">
        <v>43</v>
      </c>
    </row>
    <row r="13" spans="1:18" x14ac:dyDescent="0.25">
      <c r="A13" s="18">
        <v>4</v>
      </c>
      <c r="B13" s="38" t="s">
        <v>25</v>
      </c>
      <c r="C13" s="29" t="s">
        <v>28</v>
      </c>
      <c r="D13" s="30">
        <v>1</v>
      </c>
      <c r="E13" s="31"/>
      <c r="F13" s="32">
        <v>5</v>
      </c>
      <c r="G13" s="31">
        <v>1</v>
      </c>
      <c r="H13" s="32">
        <v>3</v>
      </c>
      <c r="I13" s="31">
        <v>2</v>
      </c>
      <c r="J13" s="32"/>
      <c r="K13" s="31">
        <v>2</v>
      </c>
      <c r="L13" s="33"/>
      <c r="M13" s="34">
        <f t="shared" si="0"/>
        <v>14</v>
      </c>
      <c r="N13" s="35">
        <f t="shared" si="1"/>
        <v>-0.6470588235294118</v>
      </c>
      <c r="O13" s="36">
        <v>6</v>
      </c>
      <c r="P13" s="36">
        <v>17</v>
      </c>
      <c r="Q13" s="117">
        <f>SUM((O13-((43/352)*C4))/ABS((43/352)*C4))</f>
        <v>-0.77469596756987413</v>
      </c>
      <c r="R13" s="37">
        <v>43</v>
      </c>
    </row>
    <row r="14" spans="1:18" x14ac:dyDescent="0.25">
      <c r="A14" s="3">
        <v>5</v>
      </c>
      <c r="B14" s="38" t="s">
        <v>30</v>
      </c>
      <c r="C14" s="29" t="s">
        <v>31</v>
      </c>
      <c r="D14" s="30">
        <v>2</v>
      </c>
      <c r="E14" s="31"/>
      <c r="F14" s="32">
        <v>7</v>
      </c>
      <c r="G14" s="31"/>
      <c r="H14" s="32">
        <v>7</v>
      </c>
      <c r="I14" s="31">
        <v>10</v>
      </c>
      <c r="J14" s="32">
        <v>2</v>
      </c>
      <c r="K14" s="31">
        <v>1</v>
      </c>
      <c r="L14" s="33">
        <v>5</v>
      </c>
      <c r="M14" s="34">
        <f t="shared" si="0"/>
        <v>34</v>
      </c>
      <c r="N14" s="35">
        <f t="shared" si="1"/>
        <v>0.18518518518518517</v>
      </c>
      <c r="O14" s="36">
        <v>32</v>
      </c>
      <c r="P14" s="36">
        <v>27</v>
      </c>
      <c r="Q14" s="117">
        <f>SUM((O14-((43/352)*C4))/ABS((43/352)*C4))</f>
        <v>0.2016215062940046</v>
      </c>
      <c r="R14" s="37">
        <v>43</v>
      </c>
    </row>
    <row r="15" spans="1:18" x14ac:dyDescent="0.25">
      <c r="A15" s="18">
        <v>6</v>
      </c>
      <c r="B15" s="38" t="s">
        <v>30</v>
      </c>
      <c r="C15" s="29" t="s">
        <v>32</v>
      </c>
      <c r="D15" s="30">
        <v>1</v>
      </c>
      <c r="E15" s="31"/>
      <c r="F15" s="32">
        <v>7</v>
      </c>
      <c r="G15" s="31">
        <v>1</v>
      </c>
      <c r="H15" s="32">
        <v>1</v>
      </c>
      <c r="I15" s="31">
        <v>5</v>
      </c>
      <c r="J15" s="32">
        <v>1</v>
      </c>
      <c r="K15" s="31"/>
      <c r="L15" s="33">
        <v>2</v>
      </c>
      <c r="M15" s="34">
        <f t="shared" si="0"/>
        <v>18</v>
      </c>
      <c r="N15" s="35">
        <f t="shared" si="1"/>
        <v>0.38461538461538464</v>
      </c>
      <c r="O15" s="36">
        <v>18</v>
      </c>
      <c r="P15" s="36">
        <v>13</v>
      </c>
      <c r="Q15" s="117">
        <f>SUM((O15-((43/352)*C4))/ABS((43/352)*C4))</f>
        <v>-0.3240879027096224</v>
      </c>
      <c r="R15" s="37">
        <v>43</v>
      </c>
    </row>
    <row r="16" spans="1:18" x14ac:dyDescent="0.25">
      <c r="A16" s="18">
        <v>7</v>
      </c>
      <c r="B16" s="38" t="s">
        <v>30</v>
      </c>
      <c r="C16" s="29" t="s">
        <v>33</v>
      </c>
      <c r="D16" s="30">
        <v>1</v>
      </c>
      <c r="E16" s="31">
        <v>1</v>
      </c>
      <c r="F16" s="32">
        <v>2</v>
      </c>
      <c r="G16" s="31"/>
      <c r="H16" s="32"/>
      <c r="I16" s="31">
        <v>6</v>
      </c>
      <c r="J16" s="32"/>
      <c r="K16" s="31">
        <v>1</v>
      </c>
      <c r="L16" s="33">
        <v>2</v>
      </c>
      <c r="M16" s="34">
        <f t="shared" si="0"/>
        <v>13</v>
      </c>
      <c r="N16" s="35">
        <f t="shared" si="1"/>
        <v>-0.13333333333333333</v>
      </c>
      <c r="O16" s="36">
        <v>13</v>
      </c>
      <c r="P16" s="36">
        <v>15</v>
      </c>
      <c r="Q16" s="117">
        <f>SUM((O16-((43/352)*C4))/ABS((43/352)*C4))</f>
        <v>-0.51184126306806066</v>
      </c>
      <c r="R16" s="37">
        <v>43</v>
      </c>
    </row>
    <row r="17" spans="1:18" x14ac:dyDescent="0.25">
      <c r="A17" s="3">
        <v>8</v>
      </c>
      <c r="B17" s="38" t="s">
        <v>30</v>
      </c>
      <c r="C17" s="29" t="s">
        <v>34</v>
      </c>
      <c r="D17" s="30">
        <v>2</v>
      </c>
      <c r="E17" s="31"/>
      <c r="F17" s="32">
        <v>5</v>
      </c>
      <c r="G17" s="31"/>
      <c r="H17" s="32">
        <v>4</v>
      </c>
      <c r="I17" s="31">
        <v>5</v>
      </c>
      <c r="J17" s="32"/>
      <c r="K17" s="31"/>
      <c r="L17" s="33">
        <v>3</v>
      </c>
      <c r="M17" s="34">
        <f t="shared" si="0"/>
        <v>19</v>
      </c>
      <c r="N17" s="35">
        <f t="shared" si="1"/>
        <v>7.6923076923076927E-2</v>
      </c>
      <c r="O17" s="36">
        <v>14</v>
      </c>
      <c r="P17" s="36">
        <v>13</v>
      </c>
      <c r="Q17" s="117">
        <f>SUM(O17-((43/352)*C4))/ABS((43/352)*C4)</f>
        <v>-0.474290590996373</v>
      </c>
      <c r="R17" s="37">
        <v>43</v>
      </c>
    </row>
    <row r="18" spans="1:18" x14ac:dyDescent="0.25">
      <c r="A18" s="18">
        <v>9</v>
      </c>
      <c r="B18" s="38" t="s">
        <v>30</v>
      </c>
      <c r="C18" s="29" t="s">
        <v>29</v>
      </c>
      <c r="D18" s="30">
        <v>1</v>
      </c>
      <c r="E18" s="31">
        <v>1</v>
      </c>
      <c r="F18" s="32">
        <v>5</v>
      </c>
      <c r="G18" s="31"/>
      <c r="H18" s="32">
        <v>3</v>
      </c>
      <c r="I18" s="31">
        <v>6</v>
      </c>
      <c r="J18" s="32"/>
      <c r="K18" s="31">
        <v>2</v>
      </c>
      <c r="L18" s="33">
        <v>1</v>
      </c>
      <c r="M18" s="34">
        <f t="shared" si="0"/>
        <v>19</v>
      </c>
      <c r="N18" s="35">
        <f t="shared" si="1"/>
        <v>-0.26666666666666666</v>
      </c>
      <c r="O18" s="36">
        <v>11</v>
      </c>
      <c r="P18" s="36">
        <v>15</v>
      </c>
      <c r="Q18" s="117">
        <f>SUM((O18-((43/352)*C4))/ABS((43/352)*C4))</f>
        <v>-0.58694260721143587</v>
      </c>
      <c r="R18" s="37">
        <v>43</v>
      </c>
    </row>
    <row r="19" spans="1:18" x14ac:dyDescent="0.25">
      <c r="A19" s="18">
        <v>10</v>
      </c>
      <c r="B19" s="38" t="s">
        <v>30</v>
      </c>
      <c r="C19" s="29" t="s">
        <v>36</v>
      </c>
      <c r="D19" s="30">
        <v>4</v>
      </c>
      <c r="E19" s="31">
        <v>1</v>
      </c>
      <c r="F19" s="32">
        <v>5</v>
      </c>
      <c r="G19" s="31"/>
      <c r="H19" s="32">
        <v>5</v>
      </c>
      <c r="I19" s="31">
        <v>4</v>
      </c>
      <c r="J19" s="32">
        <v>1</v>
      </c>
      <c r="K19" s="31">
        <v>2</v>
      </c>
      <c r="L19" s="33">
        <v>1</v>
      </c>
      <c r="M19" s="34">
        <f t="shared" si="0"/>
        <v>23</v>
      </c>
      <c r="N19" s="35">
        <f t="shared" si="1"/>
        <v>5.2631578947368418E-2</v>
      </c>
      <c r="O19" s="36">
        <v>20</v>
      </c>
      <c r="P19" s="36">
        <v>19</v>
      </c>
      <c r="Q19" s="117">
        <f>SUM((O19-((43/352)*C4))/ABS((43/352)*C4))</f>
        <v>-0.24898655856624713</v>
      </c>
      <c r="R19" s="37">
        <v>43</v>
      </c>
    </row>
    <row r="20" spans="1:18" x14ac:dyDescent="0.25">
      <c r="A20" s="3">
        <v>11</v>
      </c>
      <c r="B20" s="38" t="s">
        <v>30</v>
      </c>
      <c r="C20" s="29" t="s">
        <v>71</v>
      </c>
      <c r="D20" s="30"/>
      <c r="E20" s="31"/>
      <c r="F20" s="32">
        <v>4</v>
      </c>
      <c r="G20" s="31"/>
      <c r="H20" s="32"/>
      <c r="I20" s="31"/>
      <c r="J20" s="32"/>
      <c r="K20" s="31"/>
      <c r="L20" s="33"/>
      <c r="M20" s="34">
        <f t="shared" si="0"/>
        <v>4</v>
      </c>
      <c r="N20" s="35">
        <f t="shared" si="1"/>
        <v>-0.6</v>
      </c>
      <c r="O20" s="36">
        <v>4</v>
      </c>
      <c r="P20" s="36">
        <v>10</v>
      </c>
      <c r="Q20" s="117">
        <f>SUM((O20-((43/352)*C4))/ABS((43/352)*C4))</f>
        <v>-0.84979731171324946</v>
      </c>
      <c r="R20" s="37">
        <v>43</v>
      </c>
    </row>
    <row r="21" spans="1:18" x14ac:dyDescent="0.25">
      <c r="A21" s="18">
        <v>12</v>
      </c>
      <c r="B21" s="38" t="s">
        <v>30</v>
      </c>
      <c r="C21" s="29" t="s">
        <v>37</v>
      </c>
      <c r="D21" s="39"/>
      <c r="E21" s="31"/>
      <c r="F21" s="32"/>
      <c r="G21" s="31"/>
      <c r="H21" s="32">
        <v>1</v>
      </c>
      <c r="I21" s="31">
        <v>2</v>
      </c>
      <c r="J21" s="32"/>
      <c r="K21" s="31">
        <v>1</v>
      </c>
      <c r="L21" s="33"/>
      <c r="M21" s="34">
        <f t="shared" si="0"/>
        <v>4</v>
      </c>
      <c r="N21" s="35">
        <f t="shared" si="1"/>
        <v>-0.69230769230769229</v>
      </c>
      <c r="O21" s="36">
        <v>4</v>
      </c>
      <c r="P21" s="36">
        <v>13</v>
      </c>
      <c r="Q21" s="117">
        <f>SUM((O21-((43/352)*C4))/ABS((43/352)*C4))</f>
        <v>-0.84979731171324946</v>
      </c>
      <c r="R21" s="37">
        <v>43</v>
      </c>
    </row>
    <row r="22" spans="1:18" x14ac:dyDescent="0.25">
      <c r="A22" s="18">
        <v>13</v>
      </c>
      <c r="B22" s="38" t="s">
        <v>38</v>
      </c>
      <c r="C22" s="29" t="s">
        <v>39</v>
      </c>
      <c r="D22" s="30">
        <v>5</v>
      </c>
      <c r="E22" s="31">
        <v>1</v>
      </c>
      <c r="F22" s="32">
        <v>5</v>
      </c>
      <c r="G22" s="31">
        <v>1</v>
      </c>
      <c r="H22" s="32">
        <v>6</v>
      </c>
      <c r="I22" s="31">
        <v>6</v>
      </c>
      <c r="J22" s="32">
        <v>7</v>
      </c>
      <c r="K22" s="31">
        <v>2</v>
      </c>
      <c r="L22" s="33">
        <v>4</v>
      </c>
      <c r="M22" s="34">
        <f t="shared" si="0"/>
        <v>37</v>
      </c>
      <c r="N22" s="35">
        <f t="shared" si="1"/>
        <v>11.333333333333334</v>
      </c>
      <c r="O22" s="36">
        <v>37</v>
      </c>
      <c r="P22" s="36">
        <v>3</v>
      </c>
      <c r="Q22" s="117">
        <f>SUM((O22-((43/352)*C4))/ABS((43/352)*C4))</f>
        <v>0.38937486665244281</v>
      </c>
      <c r="R22" s="37">
        <v>43</v>
      </c>
    </row>
    <row r="23" spans="1:18" x14ac:dyDescent="0.25">
      <c r="A23" s="3">
        <v>14</v>
      </c>
      <c r="B23" s="38" t="s">
        <v>38</v>
      </c>
      <c r="C23" s="29" t="s">
        <v>121</v>
      </c>
      <c r="D23" s="30">
        <v>3</v>
      </c>
      <c r="E23" s="31"/>
      <c r="F23" s="32">
        <v>5</v>
      </c>
      <c r="G23" s="31">
        <v>3</v>
      </c>
      <c r="H23" s="32">
        <v>2</v>
      </c>
      <c r="I23" s="31">
        <v>5</v>
      </c>
      <c r="J23" s="32">
        <v>1</v>
      </c>
      <c r="K23" s="31">
        <v>2</v>
      </c>
      <c r="L23" s="33">
        <v>2</v>
      </c>
      <c r="M23" s="34">
        <f t="shared" si="0"/>
        <v>23</v>
      </c>
      <c r="N23" s="35"/>
      <c r="O23" s="36">
        <v>16</v>
      </c>
      <c r="P23" s="36">
        <v>0</v>
      </c>
      <c r="Q23" s="117">
        <f>SUM((O23-((43/352)*C4))/ABS((43/352)*C4))</f>
        <v>-0.39918924685299767</v>
      </c>
      <c r="R23" s="37">
        <v>43</v>
      </c>
    </row>
    <row r="24" spans="1:18" x14ac:dyDescent="0.25">
      <c r="A24" s="18">
        <v>15</v>
      </c>
      <c r="B24" s="38" t="s">
        <v>38</v>
      </c>
      <c r="C24" s="29" t="s">
        <v>40</v>
      </c>
      <c r="D24" s="30">
        <v>4</v>
      </c>
      <c r="E24" s="31">
        <v>1</v>
      </c>
      <c r="F24" s="32">
        <v>9</v>
      </c>
      <c r="G24" s="31"/>
      <c r="H24" s="32">
        <v>5</v>
      </c>
      <c r="I24" s="31">
        <v>11</v>
      </c>
      <c r="J24" s="32">
        <v>2</v>
      </c>
      <c r="K24" s="31">
        <v>3</v>
      </c>
      <c r="L24" s="33">
        <v>4</v>
      </c>
      <c r="M24" s="34">
        <f t="shared" si="0"/>
        <v>39</v>
      </c>
      <c r="N24" s="35"/>
      <c r="O24" s="36">
        <v>35</v>
      </c>
      <c r="P24" s="36">
        <v>0</v>
      </c>
      <c r="Q24" s="117">
        <f>SUM((O24-((43/352)*C4))/ABS((43/352)*C4))</f>
        <v>0.31427352250906754</v>
      </c>
      <c r="R24" s="37">
        <v>43</v>
      </c>
    </row>
    <row r="25" spans="1:18" x14ac:dyDescent="0.25">
      <c r="A25" s="18">
        <v>16</v>
      </c>
      <c r="B25" s="38" t="s">
        <v>38</v>
      </c>
      <c r="C25" s="29" t="s">
        <v>129</v>
      </c>
      <c r="D25" s="30"/>
      <c r="E25" s="31"/>
      <c r="F25" s="32"/>
      <c r="G25" s="31"/>
      <c r="H25" s="32"/>
      <c r="I25" s="31"/>
      <c r="J25" s="32"/>
      <c r="K25" s="31"/>
      <c r="L25" s="33"/>
      <c r="M25" s="34">
        <f t="shared" si="0"/>
        <v>0</v>
      </c>
      <c r="N25" s="35"/>
      <c r="O25" s="36">
        <v>0</v>
      </c>
      <c r="P25" s="36">
        <v>0</v>
      </c>
      <c r="Q25" s="117">
        <f>SUM((O25-((43/352)*C4))/ABS((43/352)*C4))</f>
        <v>-1</v>
      </c>
      <c r="R25" s="37">
        <v>43</v>
      </c>
    </row>
    <row r="26" spans="1:18" x14ac:dyDescent="0.25">
      <c r="A26" s="3">
        <v>17</v>
      </c>
      <c r="B26" s="38" t="s">
        <v>38</v>
      </c>
      <c r="C26" s="29" t="s">
        <v>41</v>
      </c>
      <c r="D26" s="30">
        <v>1</v>
      </c>
      <c r="E26" s="31"/>
      <c r="F26" s="32">
        <v>5</v>
      </c>
      <c r="G26" s="31"/>
      <c r="H26" s="32">
        <v>6</v>
      </c>
      <c r="I26" s="31">
        <v>7</v>
      </c>
      <c r="J26" s="32">
        <v>2</v>
      </c>
      <c r="K26" s="31">
        <v>2</v>
      </c>
      <c r="L26" s="33"/>
      <c r="M26" s="34">
        <f t="shared" si="0"/>
        <v>23</v>
      </c>
      <c r="N26" s="35">
        <f t="shared" ref="N26:N54" si="2">SUM(O26-P26)/ABS(P26)</f>
        <v>0.6428571428571429</v>
      </c>
      <c r="O26" s="36">
        <v>23</v>
      </c>
      <c r="P26" s="36">
        <v>14</v>
      </c>
      <c r="Q26" s="117">
        <f>SUM((O26-((43/352)*C4))/ABS((43/352)*C4))</f>
        <v>-0.1363345423511842</v>
      </c>
      <c r="R26" s="37">
        <v>43</v>
      </c>
    </row>
    <row r="27" spans="1:18" x14ac:dyDescent="0.25">
      <c r="A27" s="18">
        <v>18</v>
      </c>
      <c r="B27" s="38" t="s">
        <v>42</v>
      </c>
      <c r="C27" s="29" t="s">
        <v>43</v>
      </c>
      <c r="D27" s="30">
        <v>4</v>
      </c>
      <c r="E27" s="31">
        <v>1</v>
      </c>
      <c r="F27" s="32">
        <v>5</v>
      </c>
      <c r="G27" s="31"/>
      <c r="H27" s="32">
        <v>1</v>
      </c>
      <c r="I27" s="31">
        <v>9</v>
      </c>
      <c r="J27" s="32"/>
      <c r="K27" s="31">
        <v>1</v>
      </c>
      <c r="L27" s="33">
        <v>3</v>
      </c>
      <c r="M27" s="34">
        <f t="shared" si="0"/>
        <v>24</v>
      </c>
      <c r="N27" s="35">
        <f t="shared" si="2"/>
        <v>5.8823529411764705E-2</v>
      </c>
      <c r="O27" s="36">
        <v>18</v>
      </c>
      <c r="P27" s="36">
        <v>17</v>
      </c>
      <c r="Q27" s="117">
        <f>SUM((O27-((43/352)*C4))/ABS((43/352)*C4))</f>
        <v>-0.3240879027096224</v>
      </c>
      <c r="R27" s="37">
        <v>43</v>
      </c>
    </row>
    <row r="28" spans="1:18" x14ac:dyDescent="0.25">
      <c r="A28" s="18">
        <v>19</v>
      </c>
      <c r="B28" s="38" t="s">
        <v>42</v>
      </c>
      <c r="C28" s="29" t="s">
        <v>44</v>
      </c>
      <c r="D28" s="30"/>
      <c r="E28" s="31"/>
      <c r="F28" s="32"/>
      <c r="G28" s="31"/>
      <c r="H28" s="32"/>
      <c r="I28" s="31">
        <v>7</v>
      </c>
      <c r="J28" s="32">
        <v>2</v>
      </c>
      <c r="K28" s="31"/>
      <c r="L28" s="33"/>
      <c r="M28" s="34">
        <f t="shared" si="0"/>
        <v>9</v>
      </c>
      <c r="N28" s="35">
        <f t="shared" si="2"/>
        <v>-0.71875</v>
      </c>
      <c r="O28" s="36">
        <v>9</v>
      </c>
      <c r="P28" s="36">
        <v>32</v>
      </c>
      <c r="Q28" s="117">
        <f>SUM((O28-((43/352)*C4))/ABS((43/352)*C4))</f>
        <v>-0.6620439513548112</v>
      </c>
      <c r="R28" s="37">
        <v>43</v>
      </c>
    </row>
    <row r="29" spans="1:18" x14ac:dyDescent="0.25">
      <c r="A29" s="3">
        <v>20</v>
      </c>
      <c r="B29" s="38" t="s">
        <v>42</v>
      </c>
      <c r="C29" s="29" t="s">
        <v>139</v>
      </c>
      <c r="D29" s="30"/>
      <c r="E29" s="31"/>
      <c r="F29" s="32"/>
      <c r="G29" s="31"/>
      <c r="H29" s="32"/>
      <c r="I29" s="31"/>
      <c r="J29" s="32"/>
      <c r="K29" s="31"/>
      <c r="L29" s="33"/>
      <c r="M29" s="34">
        <f t="shared" si="0"/>
        <v>0</v>
      </c>
      <c r="N29" s="35"/>
      <c r="O29" s="36"/>
      <c r="P29" s="36"/>
      <c r="Q29" s="117">
        <f>SUM((O29-((43/352)*C4))/ABS((43/352)*C4))</f>
        <v>-1</v>
      </c>
      <c r="R29" s="37">
        <v>43</v>
      </c>
    </row>
    <row r="30" spans="1:18" x14ac:dyDescent="0.25">
      <c r="A30" s="18">
        <v>21</v>
      </c>
      <c r="B30" s="38" t="s">
        <v>42</v>
      </c>
      <c r="C30" s="29" t="s">
        <v>145</v>
      </c>
      <c r="D30" s="30"/>
      <c r="E30" s="31"/>
      <c r="F30" s="32">
        <v>3</v>
      </c>
      <c r="G30" s="31"/>
      <c r="H30" s="32"/>
      <c r="I30" s="31"/>
      <c r="J30" s="32"/>
      <c r="K30" s="31"/>
      <c r="L30" s="33"/>
      <c r="M30" s="34">
        <f t="shared" si="0"/>
        <v>3</v>
      </c>
      <c r="N30" s="35"/>
      <c r="O30" s="36">
        <v>1</v>
      </c>
      <c r="P30" s="36"/>
      <c r="Q30" s="117">
        <f>SUM((O30-((43/352)*C4))/ABS((43/352)*C4))</f>
        <v>-0.96244932792831239</v>
      </c>
      <c r="R30" s="37">
        <v>43</v>
      </c>
    </row>
    <row r="31" spans="1:18" x14ac:dyDescent="0.25">
      <c r="A31" s="18">
        <v>22</v>
      </c>
      <c r="B31" s="38" t="s">
        <v>42</v>
      </c>
      <c r="C31" s="29" t="s">
        <v>45</v>
      </c>
      <c r="D31" s="30"/>
      <c r="E31" s="31"/>
      <c r="F31" s="32"/>
      <c r="G31" s="31"/>
      <c r="H31" s="32"/>
      <c r="I31" s="31">
        <v>6</v>
      </c>
      <c r="J31" s="32"/>
      <c r="K31" s="31"/>
      <c r="L31" s="33">
        <v>3</v>
      </c>
      <c r="M31" s="34">
        <f t="shared" si="0"/>
        <v>9</v>
      </c>
      <c r="N31" s="35">
        <f t="shared" si="2"/>
        <v>-0.5</v>
      </c>
      <c r="O31" s="36">
        <v>9</v>
      </c>
      <c r="P31" s="36">
        <v>18</v>
      </c>
      <c r="Q31" s="117">
        <f>SUM((O31-((43/352)*C4))/ABS((43/352)*C4))</f>
        <v>-0.6620439513548112</v>
      </c>
      <c r="R31" s="37">
        <v>43</v>
      </c>
    </row>
    <row r="32" spans="1:18" x14ac:dyDescent="0.25">
      <c r="A32" s="3">
        <v>23</v>
      </c>
      <c r="B32" s="38" t="s">
        <v>42</v>
      </c>
      <c r="C32" s="29" t="s">
        <v>150</v>
      </c>
      <c r="D32" s="30">
        <v>2</v>
      </c>
      <c r="E32" s="31"/>
      <c r="F32" s="32"/>
      <c r="G32" s="31"/>
      <c r="H32" s="32">
        <v>3</v>
      </c>
      <c r="I32" s="31">
        <v>4</v>
      </c>
      <c r="J32" s="32"/>
      <c r="K32" s="31">
        <v>3</v>
      </c>
      <c r="L32" s="33">
        <v>1</v>
      </c>
      <c r="M32" s="34">
        <f t="shared" si="0"/>
        <v>13</v>
      </c>
      <c r="N32" s="35"/>
      <c r="O32" s="36">
        <v>4</v>
      </c>
      <c r="P32" s="36"/>
      <c r="Q32" s="117">
        <f>SUM((O32-((43/352)*C4))/ABS((43/352)*C4))</f>
        <v>-0.84979731171324946</v>
      </c>
      <c r="R32" s="37">
        <v>43</v>
      </c>
    </row>
    <row r="33" spans="1:18" x14ac:dyDescent="0.25">
      <c r="A33" s="18">
        <v>24</v>
      </c>
      <c r="B33" s="38" t="s">
        <v>42</v>
      </c>
      <c r="C33" s="29" t="s">
        <v>35</v>
      </c>
      <c r="D33" s="30">
        <v>2</v>
      </c>
      <c r="E33" s="31">
        <v>1</v>
      </c>
      <c r="F33" s="32">
        <v>7</v>
      </c>
      <c r="G33" s="31"/>
      <c r="H33" s="32">
        <v>5</v>
      </c>
      <c r="I33" s="31">
        <v>8</v>
      </c>
      <c r="J33" s="32">
        <v>2</v>
      </c>
      <c r="K33" s="31">
        <v>2</v>
      </c>
      <c r="L33" s="33">
        <v>5</v>
      </c>
      <c r="M33" s="34">
        <f t="shared" si="0"/>
        <v>32</v>
      </c>
      <c r="N33" s="35"/>
      <c r="O33" s="36">
        <v>23</v>
      </c>
      <c r="P33" s="36">
        <v>0</v>
      </c>
      <c r="Q33" s="117">
        <f>SUM((O33-((43/352)*C4))/ABS((43/352)*C4))</f>
        <v>-0.1363345423511842</v>
      </c>
      <c r="R33" s="37">
        <v>43</v>
      </c>
    </row>
    <row r="34" spans="1:18" x14ac:dyDescent="0.25">
      <c r="A34" s="18">
        <v>25</v>
      </c>
      <c r="B34" s="38" t="s">
        <v>42</v>
      </c>
      <c r="C34" s="29" t="s">
        <v>124</v>
      </c>
      <c r="D34" s="30">
        <v>3</v>
      </c>
      <c r="E34" s="31">
        <v>1</v>
      </c>
      <c r="F34" s="32">
        <v>5</v>
      </c>
      <c r="G34" s="31"/>
      <c r="H34" s="32">
        <v>6</v>
      </c>
      <c r="I34" s="31">
        <v>14</v>
      </c>
      <c r="J34" s="32">
        <v>1</v>
      </c>
      <c r="K34" s="31">
        <v>2</v>
      </c>
      <c r="L34" s="33">
        <v>2</v>
      </c>
      <c r="M34" s="34">
        <f t="shared" si="0"/>
        <v>34</v>
      </c>
      <c r="N34" s="35"/>
      <c r="O34" s="36">
        <v>22</v>
      </c>
      <c r="P34" s="36"/>
      <c r="Q34" s="117">
        <f>SUM((O34-((43/352)*C4))/ABS((43/352)*C4))</f>
        <v>-0.17388521442287183</v>
      </c>
      <c r="R34" s="37">
        <v>43</v>
      </c>
    </row>
    <row r="35" spans="1:18" x14ac:dyDescent="0.25">
      <c r="A35" s="3">
        <v>26</v>
      </c>
      <c r="B35" s="38" t="s">
        <v>42</v>
      </c>
      <c r="C35" s="29" t="s">
        <v>46</v>
      </c>
      <c r="D35" s="30">
        <v>1</v>
      </c>
      <c r="E35" s="31"/>
      <c r="F35" s="32">
        <v>8</v>
      </c>
      <c r="G35" s="31"/>
      <c r="H35" s="32">
        <v>3</v>
      </c>
      <c r="I35" s="31">
        <v>3</v>
      </c>
      <c r="J35" s="32"/>
      <c r="K35" s="31">
        <v>3</v>
      </c>
      <c r="L35" s="33"/>
      <c r="M35" s="34">
        <f t="shared" si="0"/>
        <v>18</v>
      </c>
      <c r="N35" s="35">
        <f t="shared" si="2"/>
        <v>-0.1111111111111111</v>
      </c>
      <c r="O35" s="36">
        <v>16</v>
      </c>
      <c r="P35" s="36">
        <v>18</v>
      </c>
      <c r="Q35" s="117">
        <f>SUM((O35-((43/352)*C4))/ABS((43/352)*C4))</f>
        <v>-0.39918924685299767</v>
      </c>
      <c r="R35" s="37">
        <v>43</v>
      </c>
    </row>
    <row r="36" spans="1:18" x14ac:dyDescent="0.25">
      <c r="A36" s="18">
        <v>27</v>
      </c>
      <c r="B36" s="38" t="s">
        <v>48</v>
      </c>
      <c r="C36" s="29" t="s">
        <v>132</v>
      </c>
      <c r="D36" s="30">
        <v>1</v>
      </c>
      <c r="E36" s="31"/>
      <c r="F36" s="32"/>
      <c r="G36" s="31">
        <v>2</v>
      </c>
      <c r="H36" s="32"/>
      <c r="I36" s="31"/>
      <c r="J36" s="32"/>
      <c r="K36" s="31"/>
      <c r="L36" s="33"/>
      <c r="M36" s="34">
        <f t="shared" si="0"/>
        <v>3</v>
      </c>
      <c r="N36" s="35"/>
      <c r="O36" s="36">
        <v>2</v>
      </c>
      <c r="P36" s="36"/>
      <c r="Q36" s="117">
        <f>SUM((O36-((43/352)*C4))/ABS((43/352)*C4))</f>
        <v>-0.92489865585662467</v>
      </c>
      <c r="R36" s="37">
        <v>43</v>
      </c>
    </row>
    <row r="37" spans="1:18" x14ac:dyDescent="0.25">
      <c r="A37" s="18">
        <v>28</v>
      </c>
      <c r="B37" s="38" t="s">
        <v>48</v>
      </c>
      <c r="C37" s="29" t="s">
        <v>49</v>
      </c>
      <c r="D37" s="30">
        <v>2</v>
      </c>
      <c r="E37" s="31"/>
      <c r="F37" s="32">
        <v>6</v>
      </c>
      <c r="G37" s="31">
        <v>2</v>
      </c>
      <c r="H37" s="32">
        <v>5</v>
      </c>
      <c r="I37" s="31">
        <v>4</v>
      </c>
      <c r="J37" s="32"/>
      <c r="K37" s="31"/>
      <c r="L37" s="33">
        <v>1</v>
      </c>
      <c r="M37" s="34">
        <f t="shared" si="0"/>
        <v>20</v>
      </c>
      <c r="N37" s="35">
        <f t="shared" si="2"/>
        <v>-0.26666666666666666</v>
      </c>
      <c r="O37" s="36">
        <v>11</v>
      </c>
      <c r="P37" s="36">
        <v>15</v>
      </c>
      <c r="Q37" s="117">
        <f>SUM((O37-((43/352)*C4))/ABS((43/352)*C4))</f>
        <v>-0.58694260721143587</v>
      </c>
      <c r="R37" s="37">
        <v>43</v>
      </c>
    </row>
    <row r="38" spans="1:18" x14ac:dyDescent="0.25">
      <c r="A38" s="3">
        <v>29</v>
      </c>
      <c r="B38" s="38" t="s">
        <v>50</v>
      </c>
      <c r="C38" s="29" t="s">
        <v>51</v>
      </c>
      <c r="D38" s="30"/>
      <c r="E38" s="31"/>
      <c r="F38" s="32"/>
      <c r="G38" s="31"/>
      <c r="H38" s="32"/>
      <c r="I38" s="31">
        <v>1</v>
      </c>
      <c r="J38" s="32"/>
      <c r="K38" s="31"/>
      <c r="L38" s="33">
        <v>1</v>
      </c>
      <c r="M38" s="34">
        <f t="shared" si="0"/>
        <v>2</v>
      </c>
      <c r="N38" s="35">
        <f t="shared" si="2"/>
        <v>0</v>
      </c>
      <c r="O38" s="36">
        <v>2</v>
      </c>
      <c r="P38" s="36">
        <v>2</v>
      </c>
      <c r="Q38" s="117">
        <f>SUM((O38-((43/352)*C4))/ABS((43/352)*C4))</f>
        <v>-0.92489865585662467</v>
      </c>
      <c r="R38" s="37">
        <v>43</v>
      </c>
    </row>
    <row r="39" spans="1:18" x14ac:dyDescent="0.25">
      <c r="A39" s="18">
        <v>30</v>
      </c>
      <c r="B39" s="38" t="s">
        <v>50</v>
      </c>
      <c r="C39" s="29" t="s">
        <v>52</v>
      </c>
      <c r="D39" s="30">
        <v>2</v>
      </c>
      <c r="E39" s="31"/>
      <c r="F39" s="32">
        <v>7</v>
      </c>
      <c r="G39" s="31"/>
      <c r="H39" s="32">
        <v>2</v>
      </c>
      <c r="I39" s="31">
        <v>3</v>
      </c>
      <c r="J39" s="32"/>
      <c r="K39" s="31"/>
      <c r="L39" s="33">
        <v>4</v>
      </c>
      <c r="M39" s="34">
        <f t="shared" si="0"/>
        <v>18</v>
      </c>
      <c r="N39" s="35"/>
      <c r="O39" s="36">
        <v>18</v>
      </c>
      <c r="P39" s="36">
        <v>0</v>
      </c>
      <c r="Q39" s="117">
        <f>SUM((O39-((43/352)*C4))/ABS((43/352)*C4))</f>
        <v>-0.3240879027096224</v>
      </c>
      <c r="R39" s="37">
        <v>43</v>
      </c>
    </row>
    <row r="40" spans="1:18" x14ac:dyDescent="0.25">
      <c r="A40" s="18">
        <v>31</v>
      </c>
      <c r="B40" s="38" t="s">
        <v>50</v>
      </c>
      <c r="C40" s="29" t="s">
        <v>53</v>
      </c>
      <c r="D40" s="30">
        <v>3</v>
      </c>
      <c r="E40" s="31"/>
      <c r="F40" s="32"/>
      <c r="G40" s="31"/>
      <c r="H40" s="32">
        <v>4</v>
      </c>
      <c r="I40" s="31">
        <v>5</v>
      </c>
      <c r="J40" s="32"/>
      <c r="K40" s="31"/>
      <c r="L40" s="33">
        <v>4</v>
      </c>
      <c r="M40" s="34">
        <f t="shared" si="0"/>
        <v>16</v>
      </c>
      <c r="N40" s="35">
        <f t="shared" si="2"/>
        <v>-0.44</v>
      </c>
      <c r="O40" s="36">
        <v>14</v>
      </c>
      <c r="P40" s="36">
        <v>25</v>
      </c>
      <c r="Q40" s="117">
        <f>SUM((O40-((43/352)*C4))/ABS((43/352)*C4))</f>
        <v>-0.474290590996373</v>
      </c>
      <c r="R40" s="37">
        <v>43</v>
      </c>
    </row>
    <row r="41" spans="1:18" x14ac:dyDescent="0.25">
      <c r="A41" s="3">
        <v>32</v>
      </c>
      <c r="B41" s="38" t="s">
        <v>50</v>
      </c>
      <c r="C41" s="29" t="s">
        <v>154</v>
      </c>
      <c r="D41" s="30"/>
      <c r="E41" s="31"/>
      <c r="F41" s="32"/>
      <c r="G41" s="31"/>
      <c r="H41" s="32"/>
      <c r="I41" s="31"/>
      <c r="J41" s="32"/>
      <c r="K41" s="31"/>
      <c r="L41" s="33"/>
      <c r="M41" s="34"/>
      <c r="N41" s="35"/>
      <c r="O41" s="36"/>
      <c r="P41" s="36"/>
      <c r="Q41" s="117"/>
      <c r="R41" s="37">
        <v>43</v>
      </c>
    </row>
    <row r="42" spans="1:18" x14ac:dyDescent="0.25">
      <c r="A42" s="18">
        <v>33</v>
      </c>
      <c r="B42" s="38" t="s">
        <v>50</v>
      </c>
      <c r="C42" s="29" t="s">
        <v>54</v>
      </c>
      <c r="D42" s="30">
        <v>1</v>
      </c>
      <c r="E42" s="31"/>
      <c r="F42" s="32">
        <v>1</v>
      </c>
      <c r="G42" s="31"/>
      <c r="H42" s="32">
        <v>3</v>
      </c>
      <c r="I42" s="31"/>
      <c r="J42" s="32">
        <v>2</v>
      </c>
      <c r="K42" s="31">
        <v>2</v>
      </c>
      <c r="L42" s="33">
        <v>2</v>
      </c>
      <c r="M42" s="34">
        <f t="shared" si="0"/>
        <v>11</v>
      </c>
      <c r="N42" s="35">
        <f t="shared" si="2"/>
        <v>-0.5</v>
      </c>
      <c r="O42" s="36">
        <v>5</v>
      </c>
      <c r="P42" s="36">
        <v>10</v>
      </c>
      <c r="Q42" s="117">
        <f>SUM((O42-((43/352)*C4))/ABS((43/352)*C4))</f>
        <v>-0.81224663964156174</v>
      </c>
      <c r="R42" s="37">
        <v>43</v>
      </c>
    </row>
    <row r="43" spans="1:18" x14ac:dyDescent="0.25">
      <c r="A43" s="18">
        <v>34</v>
      </c>
      <c r="B43" s="38" t="s">
        <v>50</v>
      </c>
      <c r="C43" s="29" t="s">
        <v>55</v>
      </c>
      <c r="D43" s="30">
        <v>3</v>
      </c>
      <c r="E43" s="31"/>
      <c r="F43" s="32">
        <v>5</v>
      </c>
      <c r="G43" s="31"/>
      <c r="H43" s="32">
        <v>4</v>
      </c>
      <c r="I43" s="31">
        <v>12</v>
      </c>
      <c r="J43" s="32">
        <v>1</v>
      </c>
      <c r="K43" s="31"/>
      <c r="L43" s="33">
        <v>3</v>
      </c>
      <c r="M43" s="34">
        <f t="shared" si="0"/>
        <v>28</v>
      </c>
      <c r="N43" s="35">
        <f t="shared" si="2"/>
        <v>-0.20689655172413793</v>
      </c>
      <c r="O43" s="36">
        <v>23</v>
      </c>
      <c r="P43" s="36">
        <v>29</v>
      </c>
      <c r="Q43" s="117">
        <f>SUM((O43-((43/352)*C4))/ABS((43/352)*C4))</f>
        <v>-0.1363345423511842</v>
      </c>
      <c r="R43" s="37">
        <v>43</v>
      </c>
    </row>
    <row r="44" spans="1:18" x14ac:dyDescent="0.25">
      <c r="A44" s="3">
        <v>35</v>
      </c>
      <c r="B44" s="38" t="s">
        <v>50</v>
      </c>
      <c r="C44" s="29" t="s">
        <v>56</v>
      </c>
      <c r="D44" s="30">
        <v>1</v>
      </c>
      <c r="E44" s="31"/>
      <c r="F44" s="32">
        <v>5</v>
      </c>
      <c r="G44" s="31"/>
      <c r="H44" s="32"/>
      <c r="I44" s="31">
        <v>2</v>
      </c>
      <c r="J44" s="32"/>
      <c r="K44" s="31">
        <v>1</v>
      </c>
      <c r="L44" s="33">
        <v>3</v>
      </c>
      <c r="M44" s="34">
        <f t="shared" si="0"/>
        <v>12</v>
      </c>
      <c r="N44" s="35"/>
      <c r="O44" s="36">
        <v>12</v>
      </c>
      <c r="P44" s="36">
        <v>0</v>
      </c>
      <c r="Q44" s="117">
        <f>SUM((O44-((43/352)*C4))/ABS((43/352)*C4))</f>
        <v>-0.54939193513974827</v>
      </c>
      <c r="R44" s="37">
        <v>43</v>
      </c>
    </row>
    <row r="45" spans="1:18" x14ac:dyDescent="0.25">
      <c r="A45" s="18">
        <v>36</v>
      </c>
      <c r="B45" s="38" t="s">
        <v>50</v>
      </c>
      <c r="C45" s="29" t="s">
        <v>57</v>
      </c>
      <c r="D45" s="30">
        <v>3</v>
      </c>
      <c r="E45" s="31"/>
      <c r="F45" s="32">
        <v>8</v>
      </c>
      <c r="G45" s="31">
        <v>1</v>
      </c>
      <c r="H45" s="32">
        <v>7</v>
      </c>
      <c r="I45" s="31">
        <v>4</v>
      </c>
      <c r="J45" s="32"/>
      <c r="K45" s="31">
        <v>5</v>
      </c>
      <c r="L45" s="33">
        <v>4</v>
      </c>
      <c r="M45" s="34">
        <f t="shared" si="0"/>
        <v>32</v>
      </c>
      <c r="N45" s="35">
        <f t="shared" si="2"/>
        <v>4.7619047619047616E-2</v>
      </c>
      <c r="O45" s="36">
        <v>22</v>
      </c>
      <c r="P45" s="36">
        <v>21</v>
      </c>
      <c r="Q45" s="117">
        <f>SUM((O45-((43/352)*C4))/ABS((43/352)*C4))</f>
        <v>-0.17388521442287183</v>
      </c>
      <c r="R45" s="37">
        <v>43</v>
      </c>
    </row>
    <row r="46" spans="1:18" x14ac:dyDescent="0.25">
      <c r="A46" s="18">
        <v>37</v>
      </c>
      <c r="B46" s="38" t="s">
        <v>50</v>
      </c>
      <c r="C46" s="29" t="s">
        <v>59</v>
      </c>
      <c r="D46" s="30">
        <v>6</v>
      </c>
      <c r="E46" s="31"/>
      <c r="F46" s="32">
        <v>5</v>
      </c>
      <c r="G46" s="31">
        <v>2</v>
      </c>
      <c r="H46" s="32">
        <v>2</v>
      </c>
      <c r="I46" s="31">
        <v>4</v>
      </c>
      <c r="J46" s="32">
        <v>2</v>
      </c>
      <c r="K46" s="31">
        <v>1</v>
      </c>
      <c r="L46" s="33">
        <v>2</v>
      </c>
      <c r="M46" s="34">
        <f t="shared" si="0"/>
        <v>24</v>
      </c>
      <c r="N46" s="35">
        <f t="shared" si="2"/>
        <v>-0.2</v>
      </c>
      <c r="O46" s="36">
        <v>24</v>
      </c>
      <c r="P46" s="36">
        <v>30</v>
      </c>
      <c r="Q46" s="117">
        <f>SUM((O46-((43/352)*C4))/ABS((43/352)*C4))</f>
        <v>-9.8783870279496547E-2</v>
      </c>
      <c r="R46" s="37">
        <v>43</v>
      </c>
    </row>
    <row r="47" spans="1:18" x14ac:dyDescent="0.25">
      <c r="A47" s="3">
        <v>38</v>
      </c>
      <c r="B47" s="38" t="s">
        <v>50</v>
      </c>
      <c r="C47" s="29" t="s">
        <v>60</v>
      </c>
      <c r="D47" s="30">
        <v>3</v>
      </c>
      <c r="E47" s="31">
        <v>1</v>
      </c>
      <c r="F47" s="32"/>
      <c r="G47" s="31"/>
      <c r="H47" s="32">
        <v>5</v>
      </c>
      <c r="I47" s="31">
        <v>4</v>
      </c>
      <c r="J47" s="32">
        <v>1</v>
      </c>
      <c r="K47" s="31"/>
      <c r="L47" s="33">
        <v>2</v>
      </c>
      <c r="M47" s="34">
        <f t="shared" si="0"/>
        <v>16</v>
      </c>
      <c r="N47" s="35">
        <f t="shared" si="2"/>
        <v>-0.30434782608695654</v>
      </c>
      <c r="O47" s="36">
        <v>16</v>
      </c>
      <c r="P47" s="36">
        <v>23</v>
      </c>
      <c r="Q47" s="117">
        <f>SUM((O47-((43/352)*C4))/ABS((43/352)*C4))</f>
        <v>-0.39918924685299767</v>
      </c>
      <c r="R47" s="37">
        <v>43</v>
      </c>
    </row>
    <row r="48" spans="1:18" x14ac:dyDescent="0.25">
      <c r="A48" s="18">
        <v>39</v>
      </c>
      <c r="B48" s="38" t="s">
        <v>50</v>
      </c>
      <c r="C48" s="29" t="s">
        <v>61</v>
      </c>
      <c r="D48" s="30">
        <v>5</v>
      </c>
      <c r="E48" s="31"/>
      <c r="F48" s="32">
        <v>5</v>
      </c>
      <c r="G48" s="31"/>
      <c r="H48" s="32">
        <v>3</v>
      </c>
      <c r="I48" s="31">
        <v>11</v>
      </c>
      <c r="J48" s="32">
        <v>1</v>
      </c>
      <c r="K48" s="31">
        <v>2</v>
      </c>
      <c r="L48" s="33">
        <v>6</v>
      </c>
      <c r="M48" s="34">
        <f t="shared" si="0"/>
        <v>33</v>
      </c>
      <c r="N48" s="35">
        <f t="shared" si="2"/>
        <v>0.15384615384615385</v>
      </c>
      <c r="O48" s="36">
        <v>30</v>
      </c>
      <c r="P48" s="36">
        <v>26</v>
      </c>
      <c r="Q48" s="117">
        <f>SUM((O48-((43/352)*C4))/ABS((43/352)*C4))</f>
        <v>0.12652016215062931</v>
      </c>
      <c r="R48" s="37">
        <v>43</v>
      </c>
    </row>
    <row r="49" spans="1:18" x14ac:dyDescent="0.25">
      <c r="A49" s="18">
        <v>40</v>
      </c>
      <c r="B49" s="38" t="s">
        <v>50</v>
      </c>
      <c r="C49" s="29" t="s">
        <v>142</v>
      </c>
      <c r="D49" s="30"/>
      <c r="E49" s="31"/>
      <c r="F49" s="32"/>
      <c r="G49" s="31"/>
      <c r="H49" s="32"/>
      <c r="I49" s="31"/>
      <c r="J49" s="32"/>
      <c r="K49" s="31"/>
      <c r="L49" s="33"/>
      <c r="M49" s="34">
        <f t="shared" si="0"/>
        <v>0</v>
      </c>
      <c r="N49" s="35"/>
      <c r="O49" s="36"/>
      <c r="P49" s="36"/>
      <c r="Q49" s="117">
        <f>SUM((O49-((43/352)*C4))/ABS((43/352)*C4))</f>
        <v>-1</v>
      </c>
      <c r="R49" s="37">
        <v>43</v>
      </c>
    </row>
    <row r="50" spans="1:18" x14ac:dyDescent="0.25">
      <c r="A50" s="3">
        <v>41</v>
      </c>
      <c r="B50" s="38" t="s">
        <v>50</v>
      </c>
      <c r="C50" s="29" t="s">
        <v>143</v>
      </c>
      <c r="D50" s="30"/>
      <c r="E50" s="31"/>
      <c r="F50" s="32"/>
      <c r="G50" s="31"/>
      <c r="H50" s="32"/>
      <c r="I50" s="31"/>
      <c r="J50" s="32"/>
      <c r="K50" s="31"/>
      <c r="L50" s="33"/>
      <c r="M50" s="34">
        <f t="shared" si="0"/>
        <v>0</v>
      </c>
      <c r="N50" s="35"/>
      <c r="O50" s="36"/>
      <c r="P50" s="36"/>
      <c r="Q50" s="117">
        <f>SUM((O50-((43/352)*C4))/ABS((43/352)*C4))</f>
        <v>-1</v>
      </c>
      <c r="R50" s="37">
        <v>43</v>
      </c>
    </row>
    <row r="51" spans="1:18" x14ac:dyDescent="0.25">
      <c r="A51" s="18">
        <v>42</v>
      </c>
      <c r="B51" s="38" t="s">
        <v>62</v>
      </c>
      <c r="C51" s="29" t="s">
        <v>63</v>
      </c>
      <c r="D51" s="30">
        <v>2</v>
      </c>
      <c r="E51" s="31"/>
      <c r="F51" s="32">
        <v>5</v>
      </c>
      <c r="G51" s="31"/>
      <c r="H51" s="32">
        <v>3</v>
      </c>
      <c r="I51" s="31">
        <v>3</v>
      </c>
      <c r="J51" s="32"/>
      <c r="K51" s="31"/>
      <c r="L51" s="33">
        <v>1</v>
      </c>
      <c r="M51" s="34">
        <f t="shared" si="0"/>
        <v>14</v>
      </c>
      <c r="N51" s="35">
        <f t="shared" si="2"/>
        <v>-0.22222222222222221</v>
      </c>
      <c r="O51" s="36">
        <v>14</v>
      </c>
      <c r="P51" s="36">
        <v>18</v>
      </c>
      <c r="Q51" s="117">
        <f>SUM((O51-((43/352)*C4))/ABS((43/352)*C4))</f>
        <v>-0.474290590996373</v>
      </c>
      <c r="R51" s="37">
        <v>43</v>
      </c>
    </row>
    <row r="52" spans="1:18" x14ac:dyDescent="0.25">
      <c r="A52" s="18">
        <v>43</v>
      </c>
      <c r="B52" s="38" t="s">
        <v>62</v>
      </c>
      <c r="C52" s="29" t="s">
        <v>64</v>
      </c>
      <c r="D52" s="30">
        <v>4</v>
      </c>
      <c r="E52" s="31"/>
      <c r="F52" s="32">
        <v>6</v>
      </c>
      <c r="G52" s="31"/>
      <c r="H52" s="32">
        <v>6</v>
      </c>
      <c r="I52" s="31">
        <v>16</v>
      </c>
      <c r="J52" s="32">
        <v>3</v>
      </c>
      <c r="K52" s="31">
        <v>1</v>
      </c>
      <c r="L52" s="33">
        <v>2</v>
      </c>
      <c r="M52" s="34">
        <f t="shared" si="0"/>
        <v>38</v>
      </c>
      <c r="N52" s="35">
        <f t="shared" si="2"/>
        <v>1.1818181818181819</v>
      </c>
      <c r="O52" s="36">
        <v>24</v>
      </c>
      <c r="P52" s="36">
        <v>11</v>
      </c>
      <c r="Q52" s="117">
        <f>SUM((O52-((43/352)*C4))/ABS((43/352)*C4))</f>
        <v>-9.8783870279496547E-2</v>
      </c>
      <c r="R52" s="37">
        <v>43</v>
      </c>
    </row>
    <row r="53" spans="1:18" x14ac:dyDescent="0.25">
      <c r="A53" s="3">
        <v>44</v>
      </c>
      <c r="B53" s="38" t="s">
        <v>62</v>
      </c>
      <c r="C53" s="29" t="s">
        <v>144</v>
      </c>
      <c r="D53" s="30"/>
      <c r="E53" s="31"/>
      <c r="F53" s="32"/>
      <c r="G53" s="31"/>
      <c r="H53" s="32"/>
      <c r="I53" s="31"/>
      <c r="J53" s="32"/>
      <c r="K53" s="31"/>
      <c r="L53" s="33"/>
      <c r="M53" s="34"/>
      <c r="N53" s="35"/>
      <c r="O53" s="36"/>
      <c r="P53" s="36"/>
      <c r="Q53" s="117">
        <f>SUM((O53-((43/352)*C4))/ABS((43/352)*C4))</f>
        <v>-1</v>
      </c>
      <c r="R53" s="37">
        <v>43</v>
      </c>
    </row>
    <row r="54" spans="1:18" x14ac:dyDescent="0.25">
      <c r="A54" s="18">
        <v>45</v>
      </c>
      <c r="B54" s="38" t="s">
        <v>62</v>
      </c>
      <c r="C54" s="29" t="s">
        <v>65</v>
      </c>
      <c r="D54" s="30">
        <v>2</v>
      </c>
      <c r="E54" s="31"/>
      <c r="F54" s="32">
        <v>5</v>
      </c>
      <c r="G54" s="31">
        <v>1</v>
      </c>
      <c r="H54" s="32">
        <v>2</v>
      </c>
      <c r="I54" s="31">
        <v>9</v>
      </c>
      <c r="J54" s="32"/>
      <c r="K54" s="31">
        <v>2</v>
      </c>
      <c r="L54" s="33">
        <v>1</v>
      </c>
      <c r="M54" s="34">
        <f t="shared" si="0"/>
        <v>22</v>
      </c>
      <c r="N54" s="35">
        <f t="shared" si="2"/>
        <v>-5.5555555555555552E-2</v>
      </c>
      <c r="O54" s="36">
        <v>17</v>
      </c>
      <c r="P54" s="36">
        <v>18</v>
      </c>
      <c r="Q54" s="117">
        <f>SUM((O54-((43/352)*C4))/ABS((43/352)*C4))</f>
        <v>-0.36163857478131006</v>
      </c>
      <c r="R54" s="37">
        <v>43</v>
      </c>
    </row>
    <row r="55" spans="1:18" x14ac:dyDescent="0.25">
      <c r="A55" s="18">
        <v>46</v>
      </c>
      <c r="B55" s="38" t="s">
        <v>62</v>
      </c>
      <c r="C55" s="29" t="s">
        <v>91</v>
      </c>
      <c r="D55" s="30">
        <v>3</v>
      </c>
      <c r="E55" s="31">
        <v>1</v>
      </c>
      <c r="F55" s="32">
        <v>12</v>
      </c>
      <c r="G55" s="31">
        <v>2</v>
      </c>
      <c r="H55" s="32">
        <v>4</v>
      </c>
      <c r="I55" s="31">
        <v>12</v>
      </c>
      <c r="J55" s="32">
        <v>1</v>
      </c>
      <c r="K55" s="31">
        <v>3</v>
      </c>
      <c r="L55" s="33">
        <v>3</v>
      </c>
      <c r="M55" s="34">
        <f t="shared" si="0"/>
        <v>41</v>
      </c>
      <c r="N55" s="35"/>
      <c r="O55" s="36">
        <v>40</v>
      </c>
      <c r="P55" s="36"/>
      <c r="Q55" s="117">
        <f>SUM((O55-((43/352)*C4))/ABS((43/352)*C4))</f>
        <v>0.50202688286750574</v>
      </c>
      <c r="R55" s="37">
        <v>43</v>
      </c>
    </row>
    <row r="56" spans="1:18" x14ac:dyDescent="0.25">
      <c r="A56" s="3">
        <v>47</v>
      </c>
      <c r="B56" s="38" t="s">
        <v>62</v>
      </c>
      <c r="C56" s="29" t="s">
        <v>153</v>
      </c>
      <c r="D56" s="40"/>
      <c r="E56" s="41"/>
      <c r="F56" s="42"/>
      <c r="G56" s="41"/>
      <c r="H56" s="42"/>
      <c r="I56" s="41"/>
      <c r="J56" s="42"/>
      <c r="K56" s="41"/>
      <c r="L56" s="43"/>
      <c r="M56" s="34"/>
      <c r="N56" s="35"/>
      <c r="O56" s="36"/>
      <c r="P56" s="36"/>
      <c r="Q56" s="117"/>
      <c r="R56" s="37">
        <v>43</v>
      </c>
    </row>
    <row r="57" spans="1:18" x14ac:dyDescent="0.25">
      <c r="A57" s="18">
        <v>48</v>
      </c>
      <c r="B57" s="38" t="s">
        <v>62</v>
      </c>
      <c r="C57" s="29" t="s">
        <v>67</v>
      </c>
      <c r="D57" s="40">
        <v>1</v>
      </c>
      <c r="E57" s="41"/>
      <c r="F57" s="42">
        <v>5</v>
      </c>
      <c r="G57" s="41"/>
      <c r="H57" s="42">
        <v>1</v>
      </c>
      <c r="I57" s="41">
        <v>9</v>
      </c>
      <c r="J57" s="42">
        <v>2</v>
      </c>
      <c r="K57" s="41"/>
      <c r="L57" s="43">
        <v>1</v>
      </c>
      <c r="M57" s="34">
        <f t="shared" si="0"/>
        <v>19</v>
      </c>
      <c r="N57" s="35">
        <f t="shared" ref="N57:N62" si="3">SUM(O57-P57)/ABS(P57)</f>
        <v>-9.0909090909090912E-2</v>
      </c>
      <c r="O57" s="36">
        <v>10</v>
      </c>
      <c r="P57" s="36">
        <v>11</v>
      </c>
      <c r="Q57" s="117">
        <f>SUM((O57-((43/352)*C4))/ABS((43/352)*C4))</f>
        <v>-0.62449327928312359</v>
      </c>
      <c r="R57" s="37">
        <v>43</v>
      </c>
    </row>
    <row r="58" spans="1:18" x14ac:dyDescent="0.25">
      <c r="A58" s="18">
        <v>49</v>
      </c>
      <c r="B58" s="38" t="s">
        <v>62</v>
      </c>
      <c r="C58" s="29" t="s">
        <v>68</v>
      </c>
      <c r="D58" s="40">
        <v>3</v>
      </c>
      <c r="E58" s="41">
        <v>1</v>
      </c>
      <c r="F58" s="42">
        <v>7</v>
      </c>
      <c r="G58" s="41">
        <v>1</v>
      </c>
      <c r="H58" s="42">
        <v>2</v>
      </c>
      <c r="I58" s="41">
        <v>7</v>
      </c>
      <c r="J58" s="42">
        <v>1</v>
      </c>
      <c r="K58" s="41"/>
      <c r="L58" s="43">
        <v>6</v>
      </c>
      <c r="M58" s="34">
        <f t="shared" si="0"/>
        <v>28</v>
      </c>
      <c r="N58" s="35">
        <f t="shared" si="3"/>
        <v>0.13043478260869565</v>
      </c>
      <c r="O58" s="36">
        <v>26</v>
      </c>
      <c r="P58" s="36">
        <v>23</v>
      </c>
      <c r="Q58" s="117">
        <f>SUM((O58-((43/352)*C4))/ABS((43/352)*C4))</f>
        <v>-2.3682526136121259E-2</v>
      </c>
      <c r="R58" s="37">
        <v>43</v>
      </c>
    </row>
    <row r="59" spans="1:18" x14ac:dyDescent="0.25">
      <c r="A59" s="3">
        <v>50</v>
      </c>
      <c r="B59" s="38" t="s">
        <v>62</v>
      </c>
      <c r="C59" s="29" t="s">
        <v>69</v>
      </c>
      <c r="D59" s="40"/>
      <c r="E59" s="41"/>
      <c r="F59" s="42"/>
      <c r="G59" s="41"/>
      <c r="H59" s="42"/>
      <c r="I59" s="41">
        <v>1</v>
      </c>
      <c r="J59" s="42"/>
      <c r="K59" s="41"/>
      <c r="L59" s="43"/>
      <c r="M59" s="34">
        <f t="shared" si="0"/>
        <v>1</v>
      </c>
      <c r="N59" s="35"/>
      <c r="O59" s="36">
        <v>1</v>
      </c>
      <c r="P59" s="36">
        <v>0</v>
      </c>
      <c r="Q59" s="117">
        <f>SUM((O59-((43/352)*C4))/ABS((43/352)*C4))</f>
        <v>-0.96244932792831239</v>
      </c>
      <c r="R59" s="37">
        <v>43</v>
      </c>
    </row>
    <row r="60" spans="1:18" x14ac:dyDescent="0.25">
      <c r="A60" s="18">
        <v>51</v>
      </c>
      <c r="B60" s="38" t="s">
        <v>62</v>
      </c>
      <c r="C60" s="29" t="s">
        <v>70</v>
      </c>
      <c r="D60" s="40">
        <v>3</v>
      </c>
      <c r="E60" s="41"/>
      <c r="F60" s="42">
        <v>9</v>
      </c>
      <c r="G60" s="41">
        <v>1</v>
      </c>
      <c r="H60" s="42">
        <v>5</v>
      </c>
      <c r="I60" s="41">
        <v>2</v>
      </c>
      <c r="J60" s="42">
        <v>2</v>
      </c>
      <c r="K60" s="41">
        <v>3</v>
      </c>
      <c r="L60" s="43" t="s">
        <v>80</v>
      </c>
      <c r="M60" s="34">
        <f t="shared" si="0"/>
        <v>25</v>
      </c>
      <c r="N60" s="35">
        <f t="shared" si="3"/>
        <v>-0.23076923076923078</v>
      </c>
      <c r="O60" s="36">
        <v>20</v>
      </c>
      <c r="P60" s="36">
        <v>26</v>
      </c>
      <c r="Q60" s="117">
        <f>SUM((O60-((43/352)*C4))/ABS((43/352)*C4))</f>
        <v>-0.24898655856624713</v>
      </c>
      <c r="R60" s="37">
        <v>43</v>
      </c>
    </row>
    <row r="61" spans="1:18" x14ac:dyDescent="0.25">
      <c r="A61" s="18">
        <v>52</v>
      </c>
      <c r="B61" s="38" t="s">
        <v>62</v>
      </c>
      <c r="C61" s="29" t="s">
        <v>72</v>
      </c>
      <c r="D61" s="40">
        <v>5</v>
      </c>
      <c r="E61" s="41"/>
      <c r="F61" s="42">
        <v>7</v>
      </c>
      <c r="G61" s="41"/>
      <c r="H61" s="42">
        <v>6</v>
      </c>
      <c r="I61" s="41">
        <v>13</v>
      </c>
      <c r="J61" s="42">
        <v>2</v>
      </c>
      <c r="K61" s="41">
        <v>3</v>
      </c>
      <c r="L61" s="43">
        <v>7</v>
      </c>
      <c r="M61" s="34">
        <f t="shared" si="0"/>
        <v>43</v>
      </c>
      <c r="N61" s="35">
        <f t="shared" si="3"/>
        <v>0.36</v>
      </c>
      <c r="O61" s="36">
        <v>34</v>
      </c>
      <c r="P61" s="36">
        <v>25</v>
      </c>
      <c r="Q61" s="117">
        <f>SUM((O61-((43/352)*C4))/ABS((43/352)*C4))</f>
        <v>0.27672285043737987</v>
      </c>
      <c r="R61" s="37">
        <v>43</v>
      </c>
    </row>
    <row r="62" spans="1:18" ht="15.75" thickBot="1" x14ac:dyDescent="0.3">
      <c r="A62" s="3"/>
      <c r="B62" s="38"/>
      <c r="C62" s="29" t="s">
        <v>73</v>
      </c>
      <c r="D62" s="134">
        <f t="shared" ref="D62:L62" si="4">SUM(D10:D61)</f>
        <v>94</v>
      </c>
      <c r="E62" s="12">
        <f t="shared" si="4"/>
        <v>11</v>
      </c>
      <c r="F62" s="11">
        <f t="shared" si="4"/>
        <v>204</v>
      </c>
      <c r="G62" s="12">
        <f t="shared" si="4"/>
        <v>21</v>
      </c>
      <c r="H62" s="11">
        <f t="shared" si="4"/>
        <v>130</v>
      </c>
      <c r="I62" s="12">
        <f t="shared" si="4"/>
        <v>248</v>
      </c>
      <c r="J62" s="11">
        <f t="shared" si="4"/>
        <v>39</v>
      </c>
      <c r="K62" s="12">
        <f t="shared" si="4"/>
        <v>58</v>
      </c>
      <c r="L62" s="46">
        <f t="shared" si="4"/>
        <v>94</v>
      </c>
      <c r="M62" s="47">
        <f t="shared" ref="M62" si="5">SUM(D62:L62)</f>
        <v>899</v>
      </c>
      <c r="N62" s="48">
        <f t="shared" si="3"/>
        <v>0.23608768971332209</v>
      </c>
      <c r="O62" s="49">
        <f>SUM(O10:O61)</f>
        <v>733</v>
      </c>
      <c r="P62" s="49">
        <f>SUM(P11:P61)</f>
        <v>593</v>
      </c>
      <c r="Q62" s="48">
        <f>SUM((O62-((R62/352)*C4))/ABS((R62/352)*C4))</f>
        <v>-0.47067994945101838</v>
      </c>
      <c r="R62" s="50">
        <f>SUM(R10:R61)</f>
        <v>2236</v>
      </c>
    </row>
    <row r="63" spans="1:18" ht="16.5" thickTop="1" thickBot="1" x14ac:dyDescent="0.3">
      <c r="A63" s="3"/>
      <c r="B63" s="38"/>
      <c r="C63" s="51" t="s">
        <v>74</v>
      </c>
      <c r="D63" s="110">
        <f>SUM((D64-D65)/ABS(D65))</f>
        <v>0.31147540983606559</v>
      </c>
      <c r="E63" s="111">
        <f>SUM((E64-E65)/ABS(E65))</f>
        <v>-0.375</v>
      </c>
      <c r="F63" s="111">
        <f t="shared" ref="F63:M63" si="6">SUM((F64-F65)/ABS(F65))</f>
        <v>0.49494949494949497</v>
      </c>
      <c r="G63" s="111">
        <f t="shared" si="6"/>
        <v>-0.32142857142857145</v>
      </c>
      <c r="H63" s="111">
        <f t="shared" si="6"/>
        <v>0.43548387096774194</v>
      </c>
      <c r="I63" s="111">
        <f t="shared" si="6"/>
        <v>0.14705882352941177</v>
      </c>
      <c r="J63" s="111">
        <f t="shared" si="6"/>
        <v>0.16</v>
      </c>
      <c r="K63" s="111">
        <f t="shared" si="6"/>
        <v>0.45454545454545453</v>
      </c>
      <c r="L63" s="111">
        <f t="shared" si="6"/>
        <v>0.16923076923076924</v>
      </c>
      <c r="M63" s="112">
        <f t="shared" si="6"/>
        <v>0.23608768971332209</v>
      </c>
      <c r="N63" s="55"/>
      <c r="O63" s="56"/>
      <c r="P63" s="57"/>
      <c r="Q63" s="118"/>
      <c r="R63" s="58"/>
    </row>
    <row r="64" spans="1:18" ht="15.75" thickTop="1" x14ac:dyDescent="0.25">
      <c r="A64" s="3"/>
      <c r="B64" s="38"/>
      <c r="C64" s="51" t="s">
        <v>81</v>
      </c>
      <c r="D64" s="59">
        <v>80</v>
      </c>
      <c r="E64" s="60">
        <v>10</v>
      </c>
      <c r="F64" s="60">
        <v>148</v>
      </c>
      <c r="G64" s="60">
        <v>19</v>
      </c>
      <c r="H64" s="60">
        <v>89</v>
      </c>
      <c r="I64" s="60">
        <v>234</v>
      </c>
      <c r="J64" s="60">
        <v>29</v>
      </c>
      <c r="K64" s="60">
        <v>48</v>
      </c>
      <c r="L64" s="60">
        <v>76</v>
      </c>
      <c r="M64" s="61">
        <f>SUM(D64:L64)</f>
        <v>733</v>
      </c>
      <c r="N64" s="62"/>
      <c r="O64" s="63"/>
      <c r="P64" s="64"/>
      <c r="Q64" s="119"/>
      <c r="R64" s="20"/>
    </row>
    <row r="65" spans="1:19" ht="15.75" thickBot="1" x14ac:dyDescent="0.3">
      <c r="A65" s="3"/>
      <c r="B65" s="38"/>
      <c r="C65" s="51" t="s">
        <v>75</v>
      </c>
      <c r="D65" s="65">
        <v>61</v>
      </c>
      <c r="E65" s="16">
        <v>16</v>
      </c>
      <c r="F65" s="16">
        <v>99</v>
      </c>
      <c r="G65" s="16">
        <v>28</v>
      </c>
      <c r="H65" s="16">
        <v>62</v>
      </c>
      <c r="I65" s="16">
        <v>204</v>
      </c>
      <c r="J65" s="16">
        <v>25</v>
      </c>
      <c r="K65" s="16">
        <v>33</v>
      </c>
      <c r="L65" s="16">
        <v>65</v>
      </c>
      <c r="M65" s="66">
        <f>SUM(D65:L65)</f>
        <v>593</v>
      </c>
      <c r="N65" s="67"/>
      <c r="O65" s="68"/>
      <c r="P65" s="9"/>
      <c r="Q65" s="113"/>
      <c r="R65" s="69"/>
    </row>
    <row r="66" spans="1:19" s="107" customFormat="1" ht="16.5" thickTop="1" thickBot="1" x14ac:dyDescent="0.3">
      <c r="A66" s="96"/>
      <c r="B66" s="97"/>
      <c r="C66" s="98" t="s">
        <v>126</v>
      </c>
      <c r="D66" s="99">
        <f>SUM((D64-((D67/352)*C4))/ABS((D67/352)*C4))</f>
        <v>-0.50317572335920957</v>
      </c>
      <c r="E66" s="100">
        <f>SUM(E64-((E67/352)*C4))/ABS((E67/352)*C4)</f>
        <v>-0.68948482709950598</v>
      </c>
      <c r="F66" s="101">
        <f>SUM(F64-((F67/352)*C4))/ABS((D67/352)*C4)</f>
        <v>-8.0875088214537802E-2</v>
      </c>
      <c r="G66" s="101">
        <f>SUM(G64-((G67/352)*C4))/ABS((G67/352)*C4)</f>
        <v>-0.70501058574453068</v>
      </c>
      <c r="H66" s="101">
        <f>SUM(H64-((H67/352)*C4))/ABS((H67/352)*C4)</f>
        <v>-0.4472829922371207</v>
      </c>
      <c r="I66" s="101">
        <f>SUM(I64-((I67/352)*C4))/ABS((I67/352)*C4)</f>
        <v>-0.48099606815203144</v>
      </c>
      <c r="J66" s="101">
        <f>SUM(J64-((J67/352)*C4))/ABS((D67/352)*C4)</f>
        <v>-0.21990119971771346</v>
      </c>
      <c r="K66" s="101">
        <f>SUM(K64-((K67/352)*C4))/ABS((D67/352)*C4)</f>
        <v>-0.30190543401552572</v>
      </c>
      <c r="L66" s="100">
        <f>SUM(L64-((L67/352)*C4))/ABS((L67/352)*C4)</f>
        <v>-0.60668078099270761</v>
      </c>
      <c r="M66" s="102">
        <f>SUM(M64-((M67/352)*C4))/ABS((M67/352)*C4)</f>
        <v>-0.47067994945101838</v>
      </c>
      <c r="N66" s="103"/>
      <c r="O66" s="104"/>
      <c r="P66" s="105"/>
      <c r="Q66" s="113"/>
      <c r="R66" s="106"/>
    </row>
    <row r="67" spans="1:19" s="83" customFormat="1" ht="16.5" thickTop="1" thickBot="1" x14ac:dyDescent="0.3">
      <c r="A67" s="70"/>
      <c r="B67" s="71"/>
      <c r="C67" s="72" t="s">
        <v>76</v>
      </c>
      <c r="D67" s="73">
        <v>260</v>
      </c>
      <c r="E67" s="74">
        <v>52</v>
      </c>
      <c r="F67" s="75">
        <v>260</v>
      </c>
      <c r="G67" s="76">
        <v>104</v>
      </c>
      <c r="H67" s="75">
        <v>260</v>
      </c>
      <c r="I67" s="76">
        <v>728</v>
      </c>
      <c r="J67" s="75">
        <v>104</v>
      </c>
      <c r="K67" s="76">
        <v>156</v>
      </c>
      <c r="L67" s="77">
        <v>312</v>
      </c>
      <c r="M67" s="78">
        <f t="shared" ref="M67:M99" si="7">SUM(D67:L67)</f>
        <v>2236</v>
      </c>
      <c r="N67" s="79"/>
      <c r="O67" s="80"/>
      <c r="P67" s="81"/>
      <c r="Q67" s="120"/>
      <c r="R67" s="82"/>
      <c r="S67" s="83" t="s">
        <v>80</v>
      </c>
    </row>
    <row r="68" spans="1:19" ht="15.75" thickTop="1" x14ac:dyDescent="0.25">
      <c r="A68" s="3"/>
      <c r="B68" s="38"/>
      <c r="C68" s="29" t="s">
        <v>156</v>
      </c>
      <c r="D68" s="84">
        <v>92</v>
      </c>
      <c r="E68" s="85">
        <v>11</v>
      </c>
      <c r="F68" s="86">
        <v>196</v>
      </c>
      <c r="G68" s="87">
        <v>20</v>
      </c>
      <c r="H68" s="86">
        <v>122</v>
      </c>
      <c r="I68" s="87">
        <v>229</v>
      </c>
      <c r="J68" s="86">
        <v>37</v>
      </c>
      <c r="K68" s="87">
        <v>54</v>
      </c>
      <c r="L68" s="88">
        <v>92</v>
      </c>
      <c r="M68" s="64">
        <f t="shared" ref="M68" si="8">SUM(D68:L68)</f>
        <v>853</v>
      </c>
      <c r="N68" s="89"/>
      <c r="O68" s="89"/>
      <c r="P68" s="6"/>
      <c r="Q68" s="121"/>
      <c r="R68" s="29"/>
    </row>
    <row r="69" spans="1:19" x14ac:dyDescent="0.25">
      <c r="A69" s="3"/>
      <c r="B69" s="38"/>
      <c r="C69" s="29" t="s">
        <v>155</v>
      </c>
      <c r="D69" s="84">
        <v>92</v>
      </c>
      <c r="E69" s="85">
        <v>11</v>
      </c>
      <c r="F69" s="86">
        <v>200</v>
      </c>
      <c r="G69" s="87">
        <v>19</v>
      </c>
      <c r="H69" s="86">
        <v>116</v>
      </c>
      <c r="I69" s="87">
        <v>222</v>
      </c>
      <c r="J69" s="86">
        <v>36</v>
      </c>
      <c r="K69" s="87">
        <v>54</v>
      </c>
      <c r="L69" s="88">
        <v>84</v>
      </c>
      <c r="M69" s="64">
        <f t="shared" ref="M69:M82" si="9">SUM(D69:L69)</f>
        <v>834</v>
      </c>
      <c r="N69" s="89"/>
      <c r="O69" s="89"/>
      <c r="P69" s="6"/>
      <c r="Q69" s="121"/>
      <c r="R69" s="29"/>
    </row>
    <row r="70" spans="1:19" x14ac:dyDescent="0.25">
      <c r="A70" s="3"/>
      <c r="B70" s="38"/>
      <c r="C70" s="29" t="s">
        <v>152</v>
      </c>
      <c r="D70" s="84">
        <v>95</v>
      </c>
      <c r="E70" s="85">
        <v>11</v>
      </c>
      <c r="F70" s="86">
        <v>174</v>
      </c>
      <c r="G70" s="87">
        <v>19</v>
      </c>
      <c r="H70" s="86">
        <v>104</v>
      </c>
      <c r="I70" s="87">
        <v>219</v>
      </c>
      <c r="J70" s="86">
        <v>36</v>
      </c>
      <c r="K70" s="87">
        <v>55</v>
      </c>
      <c r="L70" s="88">
        <v>82</v>
      </c>
      <c r="M70" s="64">
        <f t="shared" si="9"/>
        <v>795</v>
      </c>
      <c r="N70" s="89"/>
      <c r="O70" s="89"/>
      <c r="P70" s="6"/>
      <c r="Q70" s="121"/>
      <c r="R70" s="29"/>
    </row>
    <row r="71" spans="1:19" x14ac:dyDescent="0.25">
      <c r="A71" s="3"/>
      <c r="B71" s="38"/>
      <c r="C71" s="29" t="s">
        <v>151</v>
      </c>
      <c r="D71" s="84">
        <v>89</v>
      </c>
      <c r="E71" s="85">
        <v>12</v>
      </c>
      <c r="F71" s="86">
        <v>173</v>
      </c>
      <c r="G71" s="87">
        <v>19</v>
      </c>
      <c r="H71" s="86">
        <v>100</v>
      </c>
      <c r="I71" s="87">
        <v>215</v>
      </c>
      <c r="J71" s="86">
        <v>37</v>
      </c>
      <c r="K71" s="87">
        <v>54</v>
      </c>
      <c r="L71" s="88">
        <v>82</v>
      </c>
      <c r="M71" s="64">
        <f t="shared" si="9"/>
        <v>781</v>
      </c>
      <c r="N71" s="89"/>
      <c r="O71" s="89"/>
      <c r="P71" s="6"/>
      <c r="Q71" s="121"/>
      <c r="R71" s="29"/>
    </row>
    <row r="72" spans="1:19" x14ac:dyDescent="0.25">
      <c r="A72" s="3"/>
      <c r="B72" s="38"/>
      <c r="C72" s="29" t="s">
        <v>148</v>
      </c>
      <c r="D72" s="84">
        <v>87</v>
      </c>
      <c r="E72" s="85">
        <v>11</v>
      </c>
      <c r="F72" s="86">
        <v>157</v>
      </c>
      <c r="G72" s="87">
        <v>19</v>
      </c>
      <c r="H72" s="86">
        <v>101</v>
      </c>
      <c r="I72" s="87">
        <v>205</v>
      </c>
      <c r="J72" s="86">
        <v>39</v>
      </c>
      <c r="K72" s="87">
        <v>52</v>
      </c>
      <c r="L72" s="88">
        <v>82</v>
      </c>
      <c r="M72" s="64">
        <f t="shared" si="9"/>
        <v>753</v>
      </c>
      <c r="N72" s="89"/>
      <c r="O72" s="89"/>
      <c r="P72" s="6"/>
      <c r="Q72" s="121"/>
      <c r="R72" s="29"/>
    </row>
    <row r="73" spans="1:19" x14ac:dyDescent="0.25">
      <c r="A73" s="3"/>
      <c r="B73" s="38"/>
      <c r="C73" s="29" t="s">
        <v>149</v>
      </c>
      <c r="D73" s="84">
        <v>84</v>
      </c>
      <c r="E73" s="85">
        <v>11</v>
      </c>
      <c r="F73" s="86">
        <v>156</v>
      </c>
      <c r="G73" s="87">
        <v>19</v>
      </c>
      <c r="H73" s="86">
        <v>101</v>
      </c>
      <c r="I73" s="87">
        <v>201</v>
      </c>
      <c r="J73" s="86">
        <v>39</v>
      </c>
      <c r="K73" s="87">
        <v>52</v>
      </c>
      <c r="L73" s="88">
        <v>81</v>
      </c>
      <c r="M73" s="64">
        <f t="shared" si="9"/>
        <v>744</v>
      </c>
      <c r="N73" s="89"/>
      <c r="O73" s="89"/>
      <c r="P73" s="6"/>
      <c r="Q73" s="121"/>
      <c r="R73" s="29"/>
    </row>
    <row r="74" spans="1:19" x14ac:dyDescent="0.25">
      <c r="A74" s="3"/>
      <c r="B74" s="38"/>
      <c r="C74" s="29" t="s">
        <v>146</v>
      </c>
      <c r="D74" s="84">
        <v>84</v>
      </c>
      <c r="E74" s="85">
        <v>10</v>
      </c>
      <c r="F74" s="86">
        <v>155</v>
      </c>
      <c r="G74" s="87">
        <v>22</v>
      </c>
      <c r="H74" s="86">
        <v>100</v>
      </c>
      <c r="I74" s="87">
        <v>212</v>
      </c>
      <c r="J74" s="86">
        <v>38</v>
      </c>
      <c r="K74" s="87">
        <v>52</v>
      </c>
      <c r="L74" s="88">
        <v>79</v>
      </c>
      <c r="M74" s="64">
        <f t="shared" si="9"/>
        <v>752</v>
      </c>
      <c r="N74" s="89"/>
      <c r="O74" s="89"/>
      <c r="P74" s="6"/>
      <c r="Q74" s="121"/>
      <c r="R74" s="29"/>
    </row>
    <row r="75" spans="1:19" x14ac:dyDescent="0.25">
      <c r="A75" s="3"/>
      <c r="B75" s="38"/>
      <c r="C75" s="29" t="s">
        <v>138</v>
      </c>
      <c r="D75" s="84">
        <v>86</v>
      </c>
      <c r="E75" s="85">
        <v>10</v>
      </c>
      <c r="F75" s="86">
        <v>153</v>
      </c>
      <c r="G75" s="87">
        <v>18</v>
      </c>
      <c r="H75" s="86">
        <v>95</v>
      </c>
      <c r="I75" s="87">
        <v>197</v>
      </c>
      <c r="J75" s="86">
        <v>34</v>
      </c>
      <c r="K75" s="87">
        <v>51</v>
      </c>
      <c r="L75" s="88">
        <v>78</v>
      </c>
      <c r="M75" s="64">
        <f t="shared" si="9"/>
        <v>722</v>
      </c>
      <c r="N75" s="89"/>
      <c r="O75" s="89"/>
      <c r="P75" s="6"/>
      <c r="Q75" s="121"/>
      <c r="R75" s="29"/>
    </row>
    <row r="76" spans="1:19" x14ac:dyDescent="0.25">
      <c r="A76" s="3"/>
      <c r="B76" s="38"/>
      <c r="C76" s="29" t="s">
        <v>136</v>
      </c>
      <c r="D76" s="84">
        <v>82</v>
      </c>
      <c r="E76" s="85">
        <v>8</v>
      </c>
      <c r="F76" s="86">
        <v>146</v>
      </c>
      <c r="G76" s="87">
        <v>19</v>
      </c>
      <c r="H76" s="86">
        <v>94</v>
      </c>
      <c r="I76" s="87">
        <v>176</v>
      </c>
      <c r="J76" s="86">
        <v>32</v>
      </c>
      <c r="K76" s="87">
        <v>50</v>
      </c>
      <c r="L76" s="88">
        <v>71</v>
      </c>
      <c r="M76" s="64">
        <f t="shared" si="9"/>
        <v>678</v>
      </c>
      <c r="N76" s="89"/>
      <c r="O76" s="89"/>
      <c r="P76" s="6"/>
      <c r="Q76" s="121"/>
      <c r="R76" s="29"/>
    </row>
    <row r="77" spans="1:19" x14ac:dyDescent="0.25">
      <c r="A77" s="3"/>
      <c r="B77" s="38"/>
      <c r="C77" s="29" t="s">
        <v>135</v>
      </c>
      <c r="D77" s="84">
        <v>74</v>
      </c>
      <c r="E77" s="85">
        <v>7</v>
      </c>
      <c r="F77" s="86">
        <v>151</v>
      </c>
      <c r="G77" s="87">
        <v>18</v>
      </c>
      <c r="H77" s="86">
        <v>96</v>
      </c>
      <c r="I77" s="87">
        <v>170</v>
      </c>
      <c r="J77" s="86">
        <v>28</v>
      </c>
      <c r="K77" s="87">
        <v>50</v>
      </c>
      <c r="L77" s="88">
        <v>71</v>
      </c>
      <c r="M77" s="64">
        <f t="shared" si="9"/>
        <v>665</v>
      </c>
      <c r="N77" s="89"/>
      <c r="O77" s="89"/>
      <c r="P77" s="6"/>
      <c r="Q77" s="121"/>
      <c r="R77" s="29"/>
    </row>
    <row r="78" spans="1:19" hidden="1" x14ac:dyDescent="0.25">
      <c r="A78" s="3"/>
      <c r="B78" s="38"/>
      <c r="C78" s="29" t="s">
        <v>134</v>
      </c>
      <c r="D78" s="84">
        <v>72</v>
      </c>
      <c r="E78" s="85">
        <v>7</v>
      </c>
      <c r="F78" s="86">
        <v>144</v>
      </c>
      <c r="G78" s="87">
        <v>16</v>
      </c>
      <c r="H78" s="86">
        <v>95</v>
      </c>
      <c r="I78" s="87">
        <v>161</v>
      </c>
      <c r="J78" s="86">
        <v>32</v>
      </c>
      <c r="K78" s="87">
        <v>50</v>
      </c>
      <c r="L78" s="88">
        <v>65</v>
      </c>
      <c r="M78" s="64">
        <f t="shared" si="9"/>
        <v>642</v>
      </c>
      <c r="N78" s="89"/>
      <c r="O78" s="89"/>
      <c r="P78" s="6"/>
      <c r="Q78" s="121"/>
      <c r="R78" s="29"/>
    </row>
    <row r="79" spans="1:19" hidden="1" x14ac:dyDescent="0.25">
      <c r="A79" s="3"/>
      <c r="B79" s="38"/>
      <c r="C79" s="29" t="s">
        <v>133</v>
      </c>
      <c r="D79" s="84">
        <v>71</v>
      </c>
      <c r="E79" s="85">
        <v>7</v>
      </c>
      <c r="F79" s="86">
        <v>145</v>
      </c>
      <c r="G79" s="87">
        <v>16</v>
      </c>
      <c r="H79" s="86">
        <v>95</v>
      </c>
      <c r="I79" s="87">
        <v>160</v>
      </c>
      <c r="J79" s="86">
        <v>29</v>
      </c>
      <c r="K79" s="87">
        <v>47</v>
      </c>
      <c r="L79" s="88">
        <v>63</v>
      </c>
      <c r="M79" s="64">
        <f t="shared" si="9"/>
        <v>633</v>
      </c>
      <c r="N79" s="89"/>
      <c r="O79" s="89"/>
      <c r="P79" s="6"/>
      <c r="Q79" s="121"/>
      <c r="R79" s="29"/>
    </row>
    <row r="80" spans="1:19" x14ac:dyDescent="0.25">
      <c r="A80" s="3"/>
      <c r="B80" s="38"/>
      <c r="C80" s="29" t="s">
        <v>131</v>
      </c>
      <c r="D80" s="84">
        <v>67</v>
      </c>
      <c r="E80" s="85">
        <v>7</v>
      </c>
      <c r="F80" s="86">
        <v>136</v>
      </c>
      <c r="G80" s="87">
        <v>9</v>
      </c>
      <c r="H80" s="86">
        <v>90</v>
      </c>
      <c r="I80" s="87">
        <v>154</v>
      </c>
      <c r="J80" s="86">
        <v>25</v>
      </c>
      <c r="K80" s="87">
        <v>48</v>
      </c>
      <c r="L80" s="88">
        <v>69</v>
      </c>
      <c r="M80" s="64">
        <f t="shared" si="9"/>
        <v>605</v>
      </c>
      <c r="N80" s="89"/>
      <c r="O80" s="89"/>
      <c r="P80" s="6"/>
      <c r="Q80" s="121"/>
      <c r="R80" s="29"/>
    </row>
    <row r="81" spans="1:19" x14ac:dyDescent="0.25">
      <c r="A81" s="3"/>
      <c r="B81" s="38"/>
      <c r="C81" s="29" t="s">
        <v>130</v>
      </c>
      <c r="D81" s="84">
        <v>65</v>
      </c>
      <c r="E81" s="85">
        <v>6</v>
      </c>
      <c r="F81" s="86">
        <v>140</v>
      </c>
      <c r="G81" s="87">
        <v>9</v>
      </c>
      <c r="H81" s="86">
        <v>86</v>
      </c>
      <c r="I81" s="87">
        <v>145</v>
      </c>
      <c r="J81" s="86">
        <v>22</v>
      </c>
      <c r="K81" s="87">
        <v>43</v>
      </c>
      <c r="L81" s="88">
        <v>71</v>
      </c>
      <c r="M81" s="64">
        <f t="shared" si="9"/>
        <v>587</v>
      </c>
      <c r="N81" s="89"/>
      <c r="O81" s="89"/>
      <c r="P81" s="6"/>
      <c r="Q81" s="121"/>
      <c r="R81" s="29"/>
    </row>
    <row r="82" spans="1:19" hidden="1" x14ac:dyDescent="0.25">
      <c r="A82" s="3"/>
      <c r="B82" s="38"/>
      <c r="C82" s="29" t="s">
        <v>125</v>
      </c>
      <c r="D82" s="84">
        <v>62</v>
      </c>
      <c r="E82" s="85">
        <v>6</v>
      </c>
      <c r="F82" s="86">
        <v>129</v>
      </c>
      <c r="G82" s="87">
        <v>9</v>
      </c>
      <c r="H82" s="86">
        <v>66</v>
      </c>
      <c r="I82" s="87">
        <v>134</v>
      </c>
      <c r="J82" s="86">
        <v>18</v>
      </c>
      <c r="K82" s="87">
        <v>38</v>
      </c>
      <c r="L82" s="88">
        <v>60</v>
      </c>
      <c r="M82" s="64">
        <f t="shared" si="9"/>
        <v>522</v>
      </c>
      <c r="N82" s="89"/>
      <c r="O82" s="89"/>
      <c r="P82" s="6"/>
      <c r="Q82" s="121"/>
      <c r="R82" s="29"/>
    </row>
    <row r="83" spans="1:19" hidden="1" x14ac:dyDescent="0.25">
      <c r="A83" s="3"/>
      <c r="B83" s="38"/>
      <c r="C83" s="29" t="s">
        <v>123</v>
      </c>
      <c r="D83" s="84">
        <v>61</v>
      </c>
      <c r="E83" s="85">
        <v>6</v>
      </c>
      <c r="F83" s="86">
        <v>123</v>
      </c>
      <c r="G83" s="87">
        <v>9</v>
      </c>
      <c r="H83" s="86">
        <v>64</v>
      </c>
      <c r="I83" s="87">
        <v>131</v>
      </c>
      <c r="J83" s="86">
        <v>18</v>
      </c>
      <c r="K83" s="87">
        <v>38</v>
      </c>
      <c r="L83" s="88">
        <v>60</v>
      </c>
      <c r="M83" s="64">
        <f t="shared" si="7"/>
        <v>510</v>
      </c>
      <c r="N83" s="89"/>
      <c r="O83" s="89"/>
      <c r="P83" s="6"/>
      <c r="Q83" s="121"/>
      <c r="R83" s="29"/>
    </row>
    <row r="84" spans="1:19" hidden="1" x14ac:dyDescent="0.25">
      <c r="A84" s="3"/>
      <c r="B84" s="38"/>
      <c r="C84" s="29" t="s">
        <v>119</v>
      </c>
      <c r="D84" s="84">
        <v>59</v>
      </c>
      <c r="E84" s="85">
        <v>5</v>
      </c>
      <c r="F84" s="86">
        <v>111</v>
      </c>
      <c r="G84" s="87">
        <v>8</v>
      </c>
      <c r="H84" s="86">
        <v>57</v>
      </c>
      <c r="I84" s="87">
        <v>123</v>
      </c>
      <c r="J84" s="86">
        <v>18</v>
      </c>
      <c r="K84" s="87">
        <v>36</v>
      </c>
      <c r="L84" s="88">
        <v>64</v>
      </c>
      <c r="M84" s="64">
        <f t="shared" si="7"/>
        <v>481</v>
      </c>
      <c r="N84" s="89"/>
      <c r="O84" s="89"/>
      <c r="P84" s="6"/>
      <c r="Q84" s="121"/>
      <c r="R84" s="29"/>
    </row>
    <row r="85" spans="1:19" x14ac:dyDescent="0.25">
      <c r="A85" s="3"/>
      <c r="B85" s="38"/>
      <c r="C85" s="29" t="s">
        <v>117</v>
      </c>
      <c r="D85" s="84">
        <v>57</v>
      </c>
      <c r="E85" s="85">
        <v>4</v>
      </c>
      <c r="F85" s="86">
        <v>110</v>
      </c>
      <c r="G85" s="87">
        <v>8</v>
      </c>
      <c r="H85" s="86">
        <v>55</v>
      </c>
      <c r="I85" s="87">
        <v>112</v>
      </c>
      <c r="J85" s="86">
        <v>16</v>
      </c>
      <c r="K85" s="87">
        <v>35</v>
      </c>
      <c r="L85" s="88">
        <v>46</v>
      </c>
      <c r="M85" s="64">
        <f t="shared" si="7"/>
        <v>443</v>
      </c>
      <c r="N85" s="89"/>
      <c r="O85" s="89"/>
      <c r="P85" s="6"/>
      <c r="Q85" s="121"/>
      <c r="R85" s="29"/>
    </row>
    <row r="86" spans="1:19" x14ac:dyDescent="0.25">
      <c r="A86" s="3"/>
      <c r="B86" s="38"/>
      <c r="C86" s="29" t="s">
        <v>106</v>
      </c>
      <c r="D86" s="84">
        <v>56</v>
      </c>
      <c r="E86" s="85">
        <v>4</v>
      </c>
      <c r="F86" s="86">
        <v>110</v>
      </c>
      <c r="G86" s="87">
        <v>8</v>
      </c>
      <c r="H86" s="86">
        <v>54</v>
      </c>
      <c r="I86" s="87">
        <v>108</v>
      </c>
      <c r="J86" s="86">
        <v>16</v>
      </c>
      <c r="K86" s="87">
        <v>37</v>
      </c>
      <c r="L86" s="88">
        <v>47</v>
      </c>
      <c r="M86" s="64">
        <f t="shared" si="7"/>
        <v>440</v>
      </c>
      <c r="N86" s="89"/>
      <c r="O86" s="89"/>
      <c r="P86" s="6"/>
      <c r="Q86" s="121"/>
      <c r="R86" s="29"/>
      <c r="S86" t="s">
        <v>80</v>
      </c>
    </row>
    <row r="87" spans="1:19" hidden="1" x14ac:dyDescent="0.25">
      <c r="A87" s="3"/>
      <c r="B87" s="38"/>
      <c r="C87" s="29" t="s">
        <v>107</v>
      </c>
      <c r="D87" s="84">
        <v>50</v>
      </c>
      <c r="E87" s="85">
        <v>4</v>
      </c>
      <c r="F87" s="86">
        <v>108</v>
      </c>
      <c r="G87" s="87">
        <v>8</v>
      </c>
      <c r="H87" s="86">
        <v>55</v>
      </c>
      <c r="I87" s="87">
        <v>97</v>
      </c>
      <c r="J87" s="86">
        <v>17</v>
      </c>
      <c r="K87" s="87">
        <v>37</v>
      </c>
      <c r="L87" s="88">
        <v>40</v>
      </c>
      <c r="M87" s="64">
        <f t="shared" si="7"/>
        <v>416</v>
      </c>
      <c r="N87" s="89"/>
      <c r="O87" s="89"/>
      <c r="P87" s="6"/>
      <c r="Q87" s="121"/>
      <c r="R87" s="29"/>
    </row>
    <row r="88" spans="1:19" hidden="1" x14ac:dyDescent="0.25">
      <c r="A88" s="3"/>
      <c r="B88" s="38"/>
      <c r="C88" s="29" t="s">
        <v>108</v>
      </c>
      <c r="D88" s="84">
        <v>43</v>
      </c>
      <c r="E88" s="85">
        <v>4</v>
      </c>
      <c r="F88" s="86">
        <v>108</v>
      </c>
      <c r="G88" s="87">
        <v>6</v>
      </c>
      <c r="H88" s="86">
        <v>48</v>
      </c>
      <c r="I88" s="87">
        <v>80</v>
      </c>
      <c r="J88" s="86">
        <v>17</v>
      </c>
      <c r="K88" s="87">
        <v>31</v>
      </c>
      <c r="L88" s="88">
        <v>32</v>
      </c>
      <c r="M88" s="64">
        <f t="shared" si="7"/>
        <v>369</v>
      </c>
      <c r="N88" s="89"/>
      <c r="O88" s="89"/>
      <c r="P88" s="6"/>
      <c r="Q88" s="121"/>
      <c r="R88" s="29"/>
    </row>
    <row r="89" spans="1:19" x14ac:dyDescent="0.25">
      <c r="A89" s="3"/>
      <c r="B89" s="38"/>
      <c r="C89" s="29" t="s">
        <v>109</v>
      </c>
      <c r="D89" s="84">
        <v>34</v>
      </c>
      <c r="E89" s="85">
        <v>4</v>
      </c>
      <c r="F89" s="86">
        <v>109</v>
      </c>
      <c r="G89" s="87">
        <v>8</v>
      </c>
      <c r="H89" s="86">
        <v>48</v>
      </c>
      <c r="I89" s="87">
        <v>69</v>
      </c>
      <c r="J89" s="86">
        <v>17</v>
      </c>
      <c r="K89" s="87">
        <v>28</v>
      </c>
      <c r="L89" s="88">
        <v>25</v>
      </c>
      <c r="M89" s="64">
        <f t="shared" si="7"/>
        <v>342</v>
      </c>
      <c r="N89" s="89"/>
      <c r="O89" s="89"/>
      <c r="P89" s="6"/>
      <c r="Q89" s="121"/>
      <c r="R89" s="29"/>
    </row>
    <row r="90" spans="1:19" x14ac:dyDescent="0.25">
      <c r="A90" s="3"/>
      <c r="B90" s="38"/>
      <c r="C90" s="29" t="s">
        <v>110</v>
      </c>
      <c r="D90" s="84">
        <v>31</v>
      </c>
      <c r="E90" s="85">
        <v>4</v>
      </c>
      <c r="F90" s="86">
        <v>108</v>
      </c>
      <c r="G90" s="87">
        <v>4</v>
      </c>
      <c r="H90" s="86">
        <v>48</v>
      </c>
      <c r="I90" s="87">
        <v>63</v>
      </c>
      <c r="J90" s="86">
        <v>15</v>
      </c>
      <c r="K90" s="87">
        <v>27</v>
      </c>
      <c r="L90" s="88">
        <v>23</v>
      </c>
      <c r="M90" s="64">
        <f t="shared" si="7"/>
        <v>323</v>
      </c>
      <c r="N90" s="89"/>
      <c r="O90" s="89"/>
      <c r="P90" s="6"/>
      <c r="Q90" s="121"/>
      <c r="R90" s="29"/>
    </row>
    <row r="91" spans="1:19" x14ac:dyDescent="0.25">
      <c r="A91" s="3"/>
      <c r="B91" s="38"/>
      <c r="C91" s="29" t="s">
        <v>111</v>
      </c>
      <c r="D91" s="84">
        <v>28</v>
      </c>
      <c r="E91" s="85">
        <v>4</v>
      </c>
      <c r="F91" s="86">
        <v>91</v>
      </c>
      <c r="G91" s="87">
        <v>3</v>
      </c>
      <c r="H91" s="86">
        <v>51</v>
      </c>
      <c r="I91" s="87">
        <v>55</v>
      </c>
      <c r="J91" s="86">
        <v>14</v>
      </c>
      <c r="K91" s="87">
        <v>27</v>
      </c>
      <c r="L91" s="88">
        <v>22</v>
      </c>
      <c r="M91" s="64">
        <f t="shared" si="7"/>
        <v>295</v>
      </c>
      <c r="N91" s="89"/>
      <c r="O91" s="89"/>
      <c r="P91" s="6"/>
      <c r="Q91" s="121"/>
      <c r="R91" s="29"/>
    </row>
    <row r="92" spans="1:19" x14ac:dyDescent="0.25">
      <c r="A92" s="3"/>
      <c r="B92" s="38"/>
      <c r="C92" s="29" t="s">
        <v>112</v>
      </c>
      <c r="D92" s="84">
        <v>26</v>
      </c>
      <c r="E92" s="85">
        <v>4</v>
      </c>
      <c r="F92" s="86">
        <v>89</v>
      </c>
      <c r="G92" s="87">
        <v>4</v>
      </c>
      <c r="H92" s="86">
        <v>51</v>
      </c>
      <c r="I92" s="87">
        <v>51</v>
      </c>
      <c r="J92" s="86">
        <v>12</v>
      </c>
      <c r="K92" s="87">
        <v>26</v>
      </c>
      <c r="L92" s="88">
        <v>20</v>
      </c>
      <c r="M92" s="64">
        <f t="shared" si="7"/>
        <v>283</v>
      </c>
      <c r="N92" s="89"/>
      <c r="O92" s="89"/>
      <c r="P92" s="6"/>
      <c r="Q92" s="121"/>
      <c r="R92" s="29"/>
    </row>
    <row r="93" spans="1:19" x14ac:dyDescent="0.25">
      <c r="A93" s="3"/>
      <c r="B93" s="38"/>
      <c r="C93" s="29" t="s">
        <v>114</v>
      </c>
      <c r="D93" s="84">
        <v>25</v>
      </c>
      <c r="E93" s="85">
        <v>3</v>
      </c>
      <c r="F93" s="86">
        <v>78</v>
      </c>
      <c r="G93" s="87">
        <v>3</v>
      </c>
      <c r="H93" s="86">
        <v>44</v>
      </c>
      <c r="I93" s="87">
        <v>41</v>
      </c>
      <c r="J93" s="86">
        <v>12</v>
      </c>
      <c r="K93" s="87">
        <v>22</v>
      </c>
      <c r="L93" s="88">
        <v>16</v>
      </c>
      <c r="M93" s="64">
        <f t="shared" si="7"/>
        <v>244</v>
      </c>
      <c r="N93" s="89"/>
      <c r="O93" s="89"/>
      <c r="P93" s="6"/>
      <c r="Q93" s="121"/>
      <c r="R93" s="29"/>
    </row>
    <row r="94" spans="1:19" x14ac:dyDescent="0.25">
      <c r="A94" s="3"/>
      <c r="B94" s="38"/>
      <c r="C94" s="29" t="s">
        <v>113</v>
      </c>
      <c r="D94" s="84">
        <v>21</v>
      </c>
      <c r="E94" s="85">
        <v>3</v>
      </c>
      <c r="F94" s="86">
        <v>66</v>
      </c>
      <c r="G94" s="87">
        <v>3</v>
      </c>
      <c r="H94" s="86">
        <v>43</v>
      </c>
      <c r="I94" s="87">
        <v>31</v>
      </c>
      <c r="J94" s="86">
        <v>11</v>
      </c>
      <c r="K94" s="87">
        <v>22</v>
      </c>
      <c r="L94" s="88">
        <v>16</v>
      </c>
      <c r="M94" s="64">
        <f t="shared" si="7"/>
        <v>216</v>
      </c>
      <c r="N94" s="89"/>
      <c r="O94" s="89"/>
      <c r="P94" s="6"/>
      <c r="Q94" s="121"/>
      <c r="R94" s="29"/>
    </row>
    <row r="95" spans="1:19" x14ac:dyDescent="0.25">
      <c r="A95" s="3"/>
      <c r="B95" s="38"/>
      <c r="C95" s="29" t="s">
        <v>116</v>
      </c>
      <c r="D95" s="84">
        <v>16</v>
      </c>
      <c r="E95" s="85">
        <v>3</v>
      </c>
      <c r="F95" s="86">
        <v>49</v>
      </c>
      <c r="G95" s="87">
        <v>3</v>
      </c>
      <c r="H95" s="86">
        <v>25</v>
      </c>
      <c r="I95" s="87">
        <v>22</v>
      </c>
      <c r="J95" s="86">
        <v>11</v>
      </c>
      <c r="K95" s="87">
        <v>20</v>
      </c>
      <c r="L95" s="88">
        <v>12</v>
      </c>
      <c r="M95" s="64">
        <f t="shared" si="7"/>
        <v>161</v>
      </c>
      <c r="N95" s="89"/>
      <c r="O95" s="89"/>
      <c r="P95" s="6"/>
      <c r="Q95" s="121"/>
      <c r="R95" s="29"/>
    </row>
    <row r="96" spans="1:19" x14ac:dyDescent="0.25">
      <c r="A96" s="3"/>
      <c r="B96" s="38"/>
      <c r="C96" s="29" t="s">
        <v>115</v>
      </c>
      <c r="D96" s="84">
        <v>11</v>
      </c>
      <c r="E96" s="85">
        <v>3</v>
      </c>
      <c r="F96" s="86">
        <v>37</v>
      </c>
      <c r="G96" s="87">
        <v>3</v>
      </c>
      <c r="H96" s="86">
        <v>14</v>
      </c>
      <c r="I96" s="87">
        <v>10</v>
      </c>
      <c r="J96" s="86">
        <v>9</v>
      </c>
      <c r="K96" s="87">
        <v>10</v>
      </c>
      <c r="L96" s="88">
        <v>6</v>
      </c>
      <c r="M96" s="64">
        <f t="shared" si="7"/>
        <v>103</v>
      </c>
      <c r="N96" s="89"/>
      <c r="O96" s="89"/>
      <c r="P96" s="6"/>
      <c r="Q96" s="121"/>
      <c r="R96" s="29"/>
    </row>
    <row r="97" spans="1:18" x14ac:dyDescent="0.25">
      <c r="A97" s="3"/>
      <c r="B97" s="38"/>
      <c r="C97" s="29"/>
      <c r="D97" s="84"/>
      <c r="E97" s="85"/>
      <c r="F97" s="86"/>
      <c r="G97" s="87"/>
      <c r="H97" s="86"/>
      <c r="I97" s="87"/>
      <c r="J97" s="86"/>
      <c r="K97" s="87"/>
      <c r="L97" s="88"/>
      <c r="M97" s="64"/>
      <c r="N97" s="89"/>
      <c r="O97" s="89"/>
      <c r="P97" s="6"/>
      <c r="Q97" s="121"/>
      <c r="R97" s="29"/>
    </row>
    <row r="98" spans="1:18" hidden="1" x14ac:dyDescent="0.25">
      <c r="A98" s="3"/>
      <c r="B98" s="38"/>
      <c r="C98" s="29" t="s">
        <v>77</v>
      </c>
      <c r="D98" s="84">
        <v>121</v>
      </c>
      <c r="E98" s="85">
        <v>19</v>
      </c>
      <c r="F98" s="86">
        <v>197</v>
      </c>
      <c r="G98" s="87">
        <v>53</v>
      </c>
      <c r="H98" s="86">
        <v>126</v>
      </c>
      <c r="I98" s="87">
        <v>326</v>
      </c>
      <c r="J98" s="86">
        <v>42</v>
      </c>
      <c r="K98" s="87">
        <v>62</v>
      </c>
      <c r="L98" s="88">
        <v>132</v>
      </c>
      <c r="M98" s="64">
        <f t="shared" si="7"/>
        <v>1078</v>
      </c>
      <c r="N98" s="89"/>
      <c r="O98" s="89"/>
      <c r="P98" s="6"/>
      <c r="Q98" s="121"/>
      <c r="R98" s="29"/>
    </row>
    <row r="99" spans="1:18" hidden="1" x14ac:dyDescent="0.25">
      <c r="A99" s="3"/>
      <c r="B99" s="38"/>
      <c r="C99" s="29" t="s">
        <v>78</v>
      </c>
      <c r="D99" s="84">
        <v>121</v>
      </c>
      <c r="E99" s="85">
        <v>19</v>
      </c>
      <c r="F99" s="86">
        <v>197</v>
      </c>
      <c r="G99" s="87">
        <v>54</v>
      </c>
      <c r="H99" s="86">
        <v>128</v>
      </c>
      <c r="I99" s="87">
        <v>321</v>
      </c>
      <c r="J99" s="86">
        <v>43</v>
      </c>
      <c r="K99" s="87">
        <v>65</v>
      </c>
      <c r="L99" s="88">
        <v>130</v>
      </c>
      <c r="M99" s="64">
        <f t="shared" si="7"/>
        <v>1078</v>
      </c>
      <c r="N99" s="89"/>
      <c r="O99" s="89"/>
      <c r="P99" s="6"/>
      <c r="Q99" s="121"/>
      <c r="R99" s="29"/>
    </row>
    <row r="100" spans="1:18" x14ac:dyDescent="0.25">
      <c r="B100" s="90" t="s">
        <v>79</v>
      </c>
    </row>
    <row r="102" spans="1:18" x14ac:dyDescent="0.25">
      <c r="G102" t="s">
        <v>80</v>
      </c>
    </row>
  </sheetData>
  <mergeCells count="1">
    <mergeCell ref="B2:C2"/>
  </mergeCells>
  <pageMargins left="0.25" right="0.25" top="0.75" bottom="0.75" header="0.3" footer="0.3"/>
  <pageSetup scale="4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1"/>
  <sheetViews>
    <sheetView workbookViewId="0">
      <pane xSplit="3" ySplit="9" topLeftCell="D64" activePane="bottomRight" state="frozen"/>
      <selection pane="topRight" activeCell="D1" sqref="D1"/>
      <selection pane="bottomLeft" activeCell="A8" sqref="A8"/>
      <selection pane="bottomRight" activeCell="N44" sqref="N44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6" width="12.7109375" customWidth="1"/>
    <col min="17" max="17" width="12.7109375" style="107" customWidth="1"/>
    <col min="18" max="18" width="12.7109375" customWidth="1"/>
  </cols>
  <sheetData>
    <row r="1" spans="1:18" x14ac:dyDescent="0.25">
      <c r="A1" s="94"/>
      <c r="B1" s="1" t="s">
        <v>0</v>
      </c>
    </row>
    <row r="2" spans="1:18" ht="31.5" customHeight="1" x14ac:dyDescent="0.25">
      <c r="B2" s="149" t="s">
        <v>127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14"/>
    </row>
    <row r="3" spans="1:18" x14ac:dyDescent="0.25">
      <c r="B3" s="145" t="s">
        <v>128</v>
      </c>
      <c r="C3" s="122">
        <v>42215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14"/>
    </row>
    <row r="4" spans="1:18" hidden="1" x14ac:dyDescent="0.25">
      <c r="B4" s="145"/>
      <c r="C4" s="95">
        <f>C3-DATE(YEAR(C3),1,0)</f>
        <v>211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14"/>
    </row>
    <row r="5" spans="1:18" x14ac:dyDescent="0.25">
      <c r="B5" s="145"/>
      <c r="C5" s="9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14"/>
    </row>
    <row r="6" spans="1:18" x14ac:dyDescent="0.25">
      <c r="B6" s="145"/>
      <c r="C6" s="14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114"/>
    </row>
    <row r="7" spans="1:18" x14ac:dyDescent="0.25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14"/>
    </row>
    <row r="8" spans="1:18" x14ac:dyDescent="0.25">
      <c r="A8" s="3"/>
      <c r="B8" s="3"/>
      <c r="C8" s="3" t="s">
        <v>1</v>
      </c>
      <c r="D8" s="4" t="s">
        <v>2</v>
      </c>
      <c r="E8" s="5" t="s">
        <v>3</v>
      </c>
      <c r="F8" s="4" t="s">
        <v>2</v>
      </c>
      <c r="G8" s="5" t="s">
        <v>4</v>
      </c>
      <c r="H8" s="4" t="s">
        <v>2</v>
      </c>
      <c r="I8" s="5" t="s">
        <v>5</v>
      </c>
      <c r="J8" s="4" t="s">
        <v>4</v>
      </c>
      <c r="K8" s="5" t="s">
        <v>6</v>
      </c>
      <c r="L8" s="4" t="s">
        <v>7</v>
      </c>
      <c r="M8" s="6" t="s">
        <v>8</v>
      </c>
      <c r="N8" s="7"/>
      <c r="O8" s="8">
        <v>2015</v>
      </c>
      <c r="P8" s="8">
        <v>2014</v>
      </c>
      <c r="Q8" s="115"/>
      <c r="R8" s="9" t="s">
        <v>9</v>
      </c>
    </row>
    <row r="9" spans="1:18" ht="30.75" customHeight="1" thickBot="1" x14ac:dyDescent="0.3">
      <c r="A9" s="10"/>
      <c r="B9" s="10" t="s">
        <v>10</v>
      </c>
      <c r="C9" s="10" t="s">
        <v>11</v>
      </c>
      <c r="D9" s="11" t="s">
        <v>12</v>
      </c>
      <c r="E9" s="12" t="s">
        <v>13</v>
      </c>
      <c r="F9" s="11" t="s">
        <v>14</v>
      </c>
      <c r="G9" s="13" t="s">
        <v>15</v>
      </c>
      <c r="H9" s="11" t="s">
        <v>16</v>
      </c>
      <c r="I9" s="12" t="s">
        <v>17</v>
      </c>
      <c r="J9" s="11" t="s">
        <v>18</v>
      </c>
      <c r="K9" s="12" t="s">
        <v>19</v>
      </c>
      <c r="L9" s="11" t="s">
        <v>20</v>
      </c>
      <c r="M9" s="14" t="s">
        <v>21</v>
      </c>
      <c r="N9" s="15" t="s">
        <v>22</v>
      </c>
      <c r="O9" s="16" t="s">
        <v>23</v>
      </c>
      <c r="P9" s="16" t="s">
        <v>23</v>
      </c>
      <c r="Q9" s="116" t="s">
        <v>126</v>
      </c>
      <c r="R9" s="17" t="s">
        <v>24</v>
      </c>
    </row>
    <row r="10" spans="1:18" ht="15.75" thickTop="1" x14ac:dyDescent="0.25">
      <c r="A10" s="18">
        <v>1</v>
      </c>
      <c r="B10" s="19" t="s">
        <v>25</v>
      </c>
      <c r="C10" s="29" t="s">
        <v>141</v>
      </c>
      <c r="D10" s="30">
        <v>1</v>
      </c>
      <c r="E10" s="31"/>
      <c r="F10" s="32">
        <v>5</v>
      </c>
      <c r="G10" s="31">
        <v>1</v>
      </c>
      <c r="H10" s="32"/>
      <c r="I10" s="31">
        <v>1</v>
      </c>
      <c r="J10" s="32"/>
      <c r="K10" s="31"/>
      <c r="L10" s="33"/>
      <c r="M10" s="34">
        <f>SUM(D10:L10)</f>
        <v>8</v>
      </c>
      <c r="N10" s="133"/>
      <c r="O10" s="36">
        <v>8</v>
      </c>
      <c r="P10" s="36"/>
      <c r="Q10" s="117">
        <f>SUM(O10-((43/352)*C4))/ABS((43/352)*C4)</f>
        <v>-0.68962856827951069</v>
      </c>
      <c r="R10" s="37">
        <v>43</v>
      </c>
    </row>
    <row r="11" spans="1:18" x14ac:dyDescent="0.25">
      <c r="A11" s="3">
        <v>2</v>
      </c>
      <c r="B11" s="19" t="s">
        <v>25</v>
      </c>
      <c r="C11" s="29" t="s">
        <v>27</v>
      </c>
      <c r="D11" s="30">
        <v>3</v>
      </c>
      <c r="E11" s="31"/>
      <c r="F11" s="32"/>
      <c r="G11" s="31">
        <v>2</v>
      </c>
      <c r="H11" s="32">
        <v>5</v>
      </c>
      <c r="I11" s="31">
        <v>5</v>
      </c>
      <c r="J11" s="32"/>
      <c r="K11" s="31">
        <v>6</v>
      </c>
      <c r="L11" s="33">
        <v>3</v>
      </c>
      <c r="M11" s="34">
        <f t="shared" ref="M11:M61" si="0">SUM(D11:L11)</f>
        <v>24</v>
      </c>
      <c r="N11" s="35">
        <f t="shared" ref="N11:N22" si="1">SUM(O11-P11)/ABS(P11)</f>
        <v>-0.27777777777777779</v>
      </c>
      <c r="O11" s="36">
        <v>26</v>
      </c>
      <c r="P11" s="36">
        <v>36</v>
      </c>
      <c r="Q11" s="117">
        <f>SUM(O11-((43/352)*C4))/ABS((43/352)*C4)</f>
        <v>8.7071530915903694E-3</v>
      </c>
      <c r="R11" s="37">
        <v>43</v>
      </c>
    </row>
    <row r="12" spans="1:18" x14ac:dyDescent="0.25">
      <c r="A12" s="18">
        <v>3</v>
      </c>
      <c r="B12" s="19" t="s">
        <v>25</v>
      </c>
      <c r="C12" s="29" t="s">
        <v>140</v>
      </c>
      <c r="D12" s="30"/>
      <c r="E12" s="31"/>
      <c r="F12" s="32"/>
      <c r="G12" s="31"/>
      <c r="H12" s="32"/>
      <c r="I12" s="31"/>
      <c r="J12" s="32"/>
      <c r="K12" s="31"/>
      <c r="L12" s="33"/>
      <c r="M12" s="34">
        <f t="shared" si="0"/>
        <v>0</v>
      </c>
      <c r="N12" s="35"/>
      <c r="O12" s="36"/>
      <c r="P12" s="36"/>
      <c r="Q12" s="117">
        <f>SUM(O12-((43/352)*C4))/ABS((43/352)*C4)</f>
        <v>-1</v>
      </c>
      <c r="R12" s="37">
        <v>43</v>
      </c>
    </row>
    <row r="13" spans="1:18" x14ac:dyDescent="0.25">
      <c r="A13" s="18">
        <v>4</v>
      </c>
      <c r="B13" s="38" t="s">
        <v>25</v>
      </c>
      <c r="C13" s="29" t="s">
        <v>28</v>
      </c>
      <c r="D13" s="30">
        <v>1</v>
      </c>
      <c r="E13" s="31"/>
      <c r="F13" s="32">
        <v>5</v>
      </c>
      <c r="G13" s="31">
        <v>1</v>
      </c>
      <c r="H13" s="32">
        <v>3</v>
      </c>
      <c r="I13" s="31">
        <v>2</v>
      </c>
      <c r="J13" s="32"/>
      <c r="K13" s="31">
        <v>2</v>
      </c>
      <c r="L13" s="33"/>
      <c r="M13" s="34">
        <f t="shared" si="0"/>
        <v>14</v>
      </c>
      <c r="N13" s="35">
        <f t="shared" si="1"/>
        <v>-0.6470588235294118</v>
      </c>
      <c r="O13" s="36">
        <v>6</v>
      </c>
      <c r="P13" s="36">
        <v>17</v>
      </c>
      <c r="Q13" s="117">
        <f>SUM((O13-((43/352)*C4))/ABS((43/352)*C4))</f>
        <v>-0.76722142620963296</v>
      </c>
      <c r="R13" s="37">
        <v>43</v>
      </c>
    </row>
    <row r="14" spans="1:18" x14ac:dyDescent="0.25">
      <c r="A14" s="3">
        <v>5</v>
      </c>
      <c r="B14" s="38" t="s">
        <v>30</v>
      </c>
      <c r="C14" s="29" t="s">
        <v>31</v>
      </c>
      <c r="D14" s="30">
        <v>2</v>
      </c>
      <c r="E14" s="31"/>
      <c r="F14" s="32">
        <v>7</v>
      </c>
      <c r="G14" s="31"/>
      <c r="H14" s="32">
        <v>7</v>
      </c>
      <c r="I14" s="31">
        <v>10</v>
      </c>
      <c r="J14" s="32">
        <v>2</v>
      </c>
      <c r="K14" s="31">
        <v>1</v>
      </c>
      <c r="L14" s="33">
        <v>5</v>
      </c>
      <c r="M14" s="34">
        <f t="shared" si="0"/>
        <v>34</v>
      </c>
      <c r="N14" s="35">
        <f t="shared" si="1"/>
        <v>0.18518518518518517</v>
      </c>
      <c r="O14" s="36">
        <v>32</v>
      </c>
      <c r="P14" s="36">
        <v>27</v>
      </c>
      <c r="Q14" s="117">
        <f>SUM((O14-((43/352)*C4))/ABS((43/352)*C4))</f>
        <v>0.24148572688195738</v>
      </c>
      <c r="R14" s="37">
        <v>43</v>
      </c>
    </row>
    <row r="15" spans="1:18" x14ac:dyDescent="0.25">
      <c r="A15" s="18">
        <v>6</v>
      </c>
      <c r="B15" s="38" t="s">
        <v>30</v>
      </c>
      <c r="C15" s="29" t="s">
        <v>32</v>
      </c>
      <c r="D15" s="30">
        <v>1</v>
      </c>
      <c r="E15" s="31"/>
      <c r="F15" s="32">
        <v>7</v>
      </c>
      <c r="G15" s="31">
        <v>1</v>
      </c>
      <c r="H15" s="32">
        <v>1</v>
      </c>
      <c r="I15" s="31">
        <v>5</v>
      </c>
      <c r="J15" s="32">
        <v>1</v>
      </c>
      <c r="K15" s="31"/>
      <c r="L15" s="33">
        <v>2</v>
      </c>
      <c r="M15" s="34">
        <f t="shared" si="0"/>
        <v>18</v>
      </c>
      <c r="N15" s="35">
        <f t="shared" si="1"/>
        <v>0.5</v>
      </c>
      <c r="O15" s="36">
        <v>18</v>
      </c>
      <c r="P15" s="36">
        <v>12</v>
      </c>
      <c r="Q15" s="117">
        <f>SUM((O15-((43/352)*C4))/ABS((43/352)*C4))</f>
        <v>-0.301664278628899</v>
      </c>
      <c r="R15" s="37">
        <v>43</v>
      </c>
    </row>
    <row r="16" spans="1:18" x14ac:dyDescent="0.25">
      <c r="A16" s="18">
        <v>7</v>
      </c>
      <c r="B16" s="38" t="s">
        <v>30</v>
      </c>
      <c r="C16" s="29" t="s">
        <v>33</v>
      </c>
      <c r="D16" s="30">
        <v>1</v>
      </c>
      <c r="E16" s="31">
        <v>1</v>
      </c>
      <c r="F16" s="32">
        <v>2</v>
      </c>
      <c r="G16" s="31"/>
      <c r="H16" s="32"/>
      <c r="I16" s="31">
        <v>6</v>
      </c>
      <c r="J16" s="32"/>
      <c r="K16" s="31">
        <v>1</v>
      </c>
      <c r="L16" s="33">
        <v>2</v>
      </c>
      <c r="M16" s="34">
        <f t="shared" si="0"/>
        <v>13</v>
      </c>
      <c r="N16" s="35">
        <f t="shared" si="1"/>
        <v>-0.13333333333333333</v>
      </c>
      <c r="O16" s="36">
        <v>13</v>
      </c>
      <c r="P16" s="36">
        <v>15</v>
      </c>
      <c r="Q16" s="117">
        <f>SUM((O16-((43/352)*C4))/ABS((43/352)*C4))</f>
        <v>-0.49564642345420479</v>
      </c>
      <c r="R16" s="37">
        <v>43</v>
      </c>
    </row>
    <row r="17" spans="1:18" x14ac:dyDescent="0.25">
      <c r="A17" s="3">
        <v>8</v>
      </c>
      <c r="B17" s="38" t="s">
        <v>30</v>
      </c>
      <c r="C17" s="29" t="s">
        <v>34</v>
      </c>
      <c r="D17" s="30">
        <v>2</v>
      </c>
      <c r="E17" s="31"/>
      <c r="F17" s="32">
        <v>5</v>
      </c>
      <c r="G17" s="31"/>
      <c r="H17" s="32">
        <v>4</v>
      </c>
      <c r="I17" s="31">
        <v>2</v>
      </c>
      <c r="J17" s="32"/>
      <c r="K17" s="31"/>
      <c r="L17" s="33">
        <v>3</v>
      </c>
      <c r="M17" s="34">
        <f t="shared" si="0"/>
        <v>16</v>
      </c>
      <c r="N17" s="35">
        <f t="shared" si="1"/>
        <v>-0.15384615384615385</v>
      </c>
      <c r="O17" s="36">
        <v>11</v>
      </c>
      <c r="P17" s="36">
        <v>13</v>
      </c>
      <c r="Q17" s="117">
        <f>SUM(O17-((43/352)*C4))/ABS((43/352)*C4)</f>
        <v>-0.57323928138432712</v>
      </c>
      <c r="R17" s="37">
        <v>43</v>
      </c>
    </row>
    <row r="18" spans="1:18" x14ac:dyDescent="0.25">
      <c r="A18" s="18">
        <v>9</v>
      </c>
      <c r="B18" s="38" t="s">
        <v>30</v>
      </c>
      <c r="C18" s="29" t="s">
        <v>29</v>
      </c>
      <c r="D18" s="30">
        <v>1</v>
      </c>
      <c r="E18" s="31">
        <v>1</v>
      </c>
      <c r="F18" s="32">
        <v>5</v>
      </c>
      <c r="G18" s="31"/>
      <c r="H18" s="32">
        <v>3</v>
      </c>
      <c r="I18" s="31">
        <v>6</v>
      </c>
      <c r="J18" s="32"/>
      <c r="K18" s="31">
        <v>2</v>
      </c>
      <c r="L18" s="33">
        <v>1</v>
      </c>
      <c r="M18" s="34">
        <f t="shared" si="0"/>
        <v>19</v>
      </c>
      <c r="N18" s="35">
        <f t="shared" si="1"/>
        <v>-0.26666666666666666</v>
      </c>
      <c r="O18" s="36">
        <v>11</v>
      </c>
      <c r="P18" s="36">
        <v>15</v>
      </c>
      <c r="Q18" s="117">
        <f>SUM((O18-((43/352)*C4))/ABS((43/352)*C4))</f>
        <v>-0.57323928138432712</v>
      </c>
      <c r="R18" s="37">
        <v>43</v>
      </c>
    </row>
    <row r="19" spans="1:18" x14ac:dyDescent="0.25">
      <c r="A19" s="18">
        <v>10</v>
      </c>
      <c r="B19" s="38" t="s">
        <v>30</v>
      </c>
      <c r="C19" s="29" t="s">
        <v>36</v>
      </c>
      <c r="D19" s="30">
        <v>4</v>
      </c>
      <c r="E19" s="31">
        <v>1</v>
      </c>
      <c r="F19" s="32">
        <v>5</v>
      </c>
      <c r="G19" s="31"/>
      <c r="H19" s="32">
        <v>5</v>
      </c>
      <c r="I19" s="31">
        <v>4</v>
      </c>
      <c r="J19" s="32">
        <v>1</v>
      </c>
      <c r="K19" s="31">
        <v>2</v>
      </c>
      <c r="L19" s="33">
        <v>1</v>
      </c>
      <c r="M19" s="34">
        <f t="shared" si="0"/>
        <v>23</v>
      </c>
      <c r="N19" s="35">
        <f t="shared" si="1"/>
        <v>5.2631578947368418E-2</v>
      </c>
      <c r="O19" s="36">
        <v>20</v>
      </c>
      <c r="P19" s="36">
        <v>19</v>
      </c>
      <c r="Q19" s="117">
        <f>SUM((O19-((43/352)*C4))/ABS((43/352)*C4))</f>
        <v>-0.22407142069877664</v>
      </c>
      <c r="R19" s="37">
        <v>43</v>
      </c>
    </row>
    <row r="20" spans="1:18" x14ac:dyDescent="0.25">
      <c r="A20" s="3">
        <v>11</v>
      </c>
      <c r="B20" s="38" t="s">
        <v>30</v>
      </c>
      <c r="C20" s="29" t="s">
        <v>71</v>
      </c>
      <c r="D20" s="30"/>
      <c r="E20" s="31"/>
      <c r="F20" s="32">
        <v>4</v>
      </c>
      <c r="G20" s="31"/>
      <c r="H20" s="32"/>
      <c r="I20" s="31"/>
      <c r="J20" s="32"/>
      <c r="K20" s="31"/>
      <c r="L20" s="33"/>
      <c r="M20" s="34">
        <f t="shared" si="0"/>
        <v>4</v>
      </c>
      <c r="N20" s="35">
        <f t="shared" si="1"/>
        <v>-0.6</v>
      </c>
      <c r="O20" s="36">
        <v>4</v>
      </c>
      <c r="P20" s="36">
        <v>10</v>
      </c>
      <c r="Q20" s="117">
        <f>SUM((O20-((43/352)*C4))/ABS((43/352)*C4))</f>
        <v>-0.84481428413975534</v>
      </c>
      <c r="R20" s="37">
        <v>43</v>
      </c>
    </row>
    <row r="21" spans="1:18" x14ac:dyDescent="0.25">
      <c r="A21" s="18">
        <v>12</v>
      </c>
      <c r="B21" s="38" t="s">
        <v>30</v>
      </c>
      <c r="C21" s="29" t="s">
        <v>37</v>
      </c>
      <c r="D21" s="39"/>
      <c r="E21" s="31"/>
      <c r="F21" s="32"/>
      <c r="G21" s="31"/>
      <c r="H21" s="32">
        <v>1</v>
      </c>
      <c r="I21" s="31">
        <v>2</v>
      </c>
      <c r="J21" s="32"/>
      <c r="K21" s="31">
        <v>1</v>
      </c>
      <c r="L21" s="33"/>
      <c r="M21" s="34">
        <f t="shared" si="0"/>
        <v>4</v>
      </c>
      <c r="N21" s="35">
        <f t="shared" si="1"/>
        <v>-0.69230769230769229</v>
      </c>
      <c r="O21" s="36">
        <v>4</v>
      </c>
      <c r="P21" s="36">
        <v>13</v>
      </c>
      <c r="Q21" s="117">
        <f>SUM((O21-((43/352)*C4))/ABS((43/352)*C4))</f>
        <v>-0.84481428413975534</v>
      </c>
      <c r="R21" s="37">
        <v>43</v>
      </c>
    </row>
    <row r="22" spans="1:18" x14ac:dyDescent="0.25">
      <c r="A22" s="18">
        <v>13</v>
      </c>
      <c r="B22" s="38" t="s">
        <v>38</v>
      </c>
      <c r="C22" s="29" t="s">
        <v>39</v>
      </c>
      <c r="D22" s="30">
        <v>5</v>
      </c>
      <c r="E22" s="31">
        <v>1</v>
      </c>
      <c r="F22" s="32">
        <v>5</v>
      </c>
      <c r="G22" s="31">
        <v>1</v>
      </c>
      <c r="H22" s="32">
        <v>6</v>
      </c>
      <c r="I22" s="31">
        <v>6</v>
      </c>
      <c r="J22" s="32">
        <v>7</v>
      </c>
      <c r="K22" s="31">
        <v>2</v>
      </c>
      <c r="L22" s="33">
        <v>4</v>
      </c>
      <c r="M22" s="34">
        <f t="shared" si="0"/>
        <v>37</v>
      </c>
      <c r="N22" s="35">
        <f t="shared" si="1"/>
        <v>11.333333333333334</v>
      </c>
      <c r="O22" s="36">
        <v>37</v>
      </c>
      <c r="P22" s="36">
        <v>3</v>
      </c>
      <c r="Q22" s="117">
        <f>SUM((O22-((43/352)*C4))/ABS((43/352)*C4))</f>
        <v>0.4354678717072632</v>
      </c>
      <c r="R22" s="37">
        <v>43</v>
      </c>
    </row>
    <row r="23" spans="1:18" x14ac:dyDescent="0.25">
      <c r="A23" s="3">
        <v>14</v>
      </c>
      <c r="B23" s="38" t="s">
        <v>38</v>
      </c>
      <c r="C23" s="29" t="s">
        <v>121</v>
      </c>
      <c r="D23" s="30">
        <v>3</v>
      </c>
      <c r="E23" s="31"/>
      <c r="F23" s="32">
        <v>5</v>
      </c>
      <c r="G23" s="31">
        <v>3</v>
      </c>
      <c r="H23" s="32">
        <v>2</v>
      </c>
      <c r="I23" s="31">
        <v>5</v>
      </c>
      <c r="J23" s="32">
        <v>1</v>
      </c>
      <c r="K23" s="31">
        <v>2</v>
      </c>
      <c r="L23" s="33">
        <v>2</v>
      </c>
      <c r="M23" s="34">
        <f t="shared" si="0"/>
        <v>23</v>
      </c>
      <c r="N23" s="35"/>
      <c r="O23" s="36">
        <v>16</v>
      </c>
      <c r="P23" s="36">
        <v>0</v>
      </c>
      <c r="Q23" s="117">
        <f>SUM((O23-((43/352)*C4))/ABS((43/352)*C4))</f>
        <v>-0.37925713655902132</v>
      </c>
      <c r="R23" s="37">
        <v>43</v>
      </c>
    </row>
    <row r="24" spans="1:18" x14ac:dyDescent="0.25">
      <c r="A24" s="18">
        <v>15</v>
      </c>
      <c r="B24" s="38" t="s">
        <v>38</v>
      </c>
      <c r="C24" s="29" t="s">
        <v>40</v>
      </c>
      <c r="D24" s="30">
        <v>4</v>
      </c>
      <c r="E24" s="31">
        <v>1</v>
      </c>
      <c r="F24" s="32">
        <v>9</v>
      </c>
      <c r="G24" s="31"/>
      <c r="H24" s="32">
        <v>5</v>
      </c>
      <c r="I24" s="31">
        <v>11</v>
      </c>
      <c r="J24" s="32">
        <v>2</v>
      </c>
      <c r="K24" s="31">
        <v>3</v>
      </c>
      <c r="L24" s="33">
        <v>4</v>
      </c>
      <c r="M24" s="34">
        <f t="shared" si="0"/>
        <v>39</v>
      </c>
      <c r="N24" s="35"/>
      <c r="O24" s="36">
        <v>35</v>
      </c>
      <c r="P24" s="36">
        <v>0</v>
      </c>
      <c r="Q24" s="117">
        <f>SUM((O24-((43/352)*C4))/ABS((43/352)*C4))</f>
        <v>0.35787501377714087</v>
      </c>
      <c r="R24" s="37">
        <v>43</v>
      </c>
    </row>
    <row r="25" spans="1:18" x14ac:dyDescent="0.25">
      <c r="A25" s="18">
        <v>16</v>
      </c>
      <c r="B25" s="38" t="s">
        <v>38</v>
      </c>
      <c r="C25" s="29" t="s">
        <v>129</v>
      </c>
      <c r="D25" s="30"/>
      <c r="E25" s="31"/>
      <c r="F25" s="32"/>
      <c r="G25" s="31"/>
      <c r="H25" s="32"/>
      <c r="I25" s="31"/>
      <c r="J25" s="32"/>
      <c r="K25" s="31"/>
      <c r="L25" s="33"/>
      <c r="M25" s="34">
        <f t="shared" si="0"/>
        <v>0</v>
      </c>
      <c r="N25" s="35"/>
      <c r="O25" s="36">
        <v>0</v>
      </c>
      <c r="P25" s="36">
        <v>0</v>
      </c>
      <c r="Q25" s="117">
        <f>SUM((O25-((43/352)*C4))/ABS((43/352)*C4))</f>
        <v>-1</v>
      </c>
      <c r="R25" s="37">
        <v>43</v>
      </c>
    </row>
    <row r="26" spans="1:18" x14ac:dyDescent="0.25">
      <c r="A26" s="3">
        <v>17</v>
      </c>
      <c r="B26" s="38" t="s">
        <v>38</v>
      </c>
      <c r="C26" s="29" t="s">
        <v>41</v>
      </c>
      <c r="D26" s="30">
        <v>1</v>
      </c>
      <c r="E26" s="31"/>
      <c r="F26" s="32">
        <v>5</v>
      </c>
      <c r="G26" s="31"/>
      <c r="H26" s="32">
        <v>6</v>
      </c>
      <c r="I26" s="31">
        <v>7</v>
      </c>
      <c r="J26" s="32">
        <v>2</v>
      </c>
      <c r="K26" s="31">
        <v>2</v>
      </c>
      <c r="L26" s="33"/>
      <c r="M26" s="34">
        <f t="shared" si="0"/>
        <v>23</v>
      </c>
      <c r="N26" s="35">
        <f t="shared" ref="N26:N54" si="2">SUM(O26-P26)/ABS(P26)</f>
        <v>0.6428571428571429</v>
      </c>
      <c r="O26" s="36">
        <v>23</v>
      </c>
      <c r="P26" s="36">
        <v>14</v>
      </c>
      <c r="Q26" s="117">
        <f>SUM((O26-((43/352)*C4))/ABS((43/352)*C4))</f>
        <v>-0.10768213380359314</v>
      </c>
      <c r="R26" s="37">
        <v>43</v>
      </c>
    </row>
    <row r="27" spans="1:18" x14ac:dyDescent="0.25">
      <c r="A27" s="18">
        <v>18</v>
      </c>
      <c r="B27" s="38" t="s">
        <v>42</v>
      </c>
      <c r="C27" s="29" t="s">
        <v>43</v>
      </c>
      <c r="D27" s="30">
        <v>4</v>
      </c>
      <c r="E27" s="31">
        <v>1</v>
      </c>
      <c r="F27" s="32">
        <v>5</v>
      </c>
      <c r="G27" s="31"/>
      <c r="H27" s="32">
        <v>1</v>
      </c>
      <c r="I27" s="31">
        <v>9</v>
      </c>
      <c r="J27" s="32"/>
      <c r="K27" s="31"/>
      <c r="L27" s="33">
        <v>3</v>
      </c>
      <c r="M27" s="34">
        <f t="shared" si="0"/>
        <v>23</v>
      </c>
      <c r="N27" s="35">
        <f t="shared" si="2"/>
        <v>5.8823529411764705E-2</v>
      </c>
      <c r="O27" s="36">
        <v>18</v>
      </c>
      <c r="P27" s="36">
        <v>17</v>
      </c>
      <c r="Q27" s="117">
        <f>SUM((O27-((43/352)*C4))/ABS((43/352)*C4))</f>
        <v>-0.301664278628899</v>
      </c>
      <c r="R27" s="37">
        <v>43</v>
      </c>
    </row>
    <row r="28" spans="1:18" x14ac:dyDescent="0.25">
      <c r="A28" s="18">
        <v>19</v>
      </c>
      <c r="B28" s="38" t="s">
        <v>42</v>
      </c>
      <c r="C28" s="29" t="s">
        <v>44</v>
      </c>
      <c r="D28" s="30"/>
      <c r="E28" s="31"/>
      <c r="F28" s="32"/>
      <c r="G28" s="31"/>
      <c r="H28" s="32"/>
      <c r="I28" s="31">
        <v>4</v>
      </c>
      <c r="J28" s="32">
        <v>2</v>
      </c>
      <c r="K28" s="31"/>
      <c r="L28" s="33"/>
      <c r="M28" s="34">
        <f t="shared" si="0"/>
        <v>6</v>
      </c>
      <c r="N28" s="35">
        <f t="shared" si="2"/>
        <v>-0.8125</v>
      </c>
      <c r="O28" s="36">
        <v>6</v>
      </c>
      <c r="P28" s="36">
        <v>32</v>
      </c>
      <c r="Q28" s="117">
        <f>SUM((O28-((43/352)*C4))/ABS((43/352)*C4))</f>
        <v>-0.76722142620963296</v>
      </c>
      <c r="R28" s="37">
        <v>43</v>
      </c>
    </row>
    <row r="29" spans="1:18" x14ac:dyDescent="0.25">
      <c r="A29" s="3">
        <v>20</v>
      </c>
      <c r="B29" s="38" t="s">
        <v>42</v>
      </c>
      <c r="C29" s="29" t="s">
        <v>139</v>
      </c>
      <c r="D29" s="30"/>
      <c r="E29" s="31"/>
      <c r="F29" s="32"/>
      <c r="G29" s="31"/>
      <c r="H29" s="32"/>
      <c r="I29" s="31"/>
      <c r="J29" s="32"/>
      <c r="K29" s="31"/>
      <c r="L29" s="33"/>
      <c r="M29" s="34">
        <f t="shared" si="0"/>
        <v>0</v>
      </c>
      <c r="N29" s="35"/>
      <c r="O29" s="36"/>
      <c r="P29" s="36"/>
      <c r="Q29" s="117">
        <f>SUM((O29-((43/352)*C4))/ABS((43/352)*C4))</f>
        <v>-1</v>
      </c>
      <c r="R29" s="37">
        <v>43</v>
      </c>
    </row>
    <row r="30" spans="1:18" x14ac:dyDescent="0.25">
      <c r="A30" s="18">
        <v>21</v>
      </c>
      <c r="B30" s="38" t="s">
        <v>42</v>
      </c>
      <c r="C30" s="29" t="s">
        <v>145</v>
      </c>
      <c r="D30" s="30"/>
      <c r="E30" s="31"/>
      <c r="F30" s="32">
        <v>2</v>
      </c>
      <c r="G30" s="31"/>
      <c r="H30" s="32"/>
      <c r="I30" s="31"/>
      <c r="J30" s="32"/>
      <c r="K30" s="31"/>
      <c r="L30" s="33"/>
      <c r="M30" s="34">
        <f t="shared" si="0"/>
        <v>2</v>
      </c>
      <c r="N30" s="35"/>
      <c r="O30" s="36">
        <v>1</v>
      </c>
      <c r="P30" s="36"/>
      <c r="Q30" s="117">
        <f>SUM((O30-((43/352)*C4))/ABS((43/352)*C4))</f>
        <v>-0.96120357103493881</v>
      </c>
      <c r="R30" s="37">
        <v>43</v>
      </c>
    </row>
    <row r="31" spans="1:18" x14ac:dyDescent="0.25">
      <c r="A31" s="18">
        <v>22</v>
      </c>
      <c r="B31" s="38" t="s">
        <v>42</v>
      </c>
      <c r="C31" s="29" t="s">
        <v>45</v>
      </c>
      <c r="D31" s="30"/>
      <c r="E31" s="31"/>
      <c r="F31" s="32"/>
      <c r="G31" s="31"/>
      <c r="H31" s="32"/>
      <c r="I31" s="31">
        <v>3</v>
      </c>
      <c r="J31" s="32"/>
      <c r="K31" s="31"/>
      <c r="L31" s="33">
        <v>3</v>
      </c>
      <c r="M31" s="34">
        <f t="shared" si="0"/>
        <v>6</v>
      </c>
      <c r="N31" s="35">
        <f t="shared" si="2"/>
        <v>-0.66666666666666663</v>
      </c>
      <c r="O31" s="36">
        <v>6</v>
      </c>
      <c r="P31" s="36">
        <v>18</v>
      </c>
      <c r="Q31" s="117">
        <f>SUM((O31-((43/352)*C4))/ABS((43/352)*C4))</f>
        <v>-0.76722142620963296</v>
      </c>
      <c r="R31" s="37">
        <v>43</v>
      </c>
    </row>
    <row r="32" spans="1:18" x14ac:dyDescent="0.25">
      <c r="A32" s="3">
        <v>23</v>
      </c>
      <c r="B32" s="38" t="s">
        <v>42</v>
      </c>
      <c r="C32" s="29" t="s">
        <v>150</v>
      </c>
      <c r="D32" s="30">
        <v>2</v>
      </c>
      <c r="E32" s="31"/>
      <c r="F32" s="32"/>
      <c r="G32" s="31"/>
      <c r="H32" s="32">
        <v>3</v>
      </c>
      <c r="I32" s="31">
        <v>4</v>
      </c>
      <c r="J32" s="32"/>
      <c r="K32" s="31">
        <v>3</v>
      </c>
      <c r="L32" s="33">
        <v>1</v>
      </c>
      <c r="M32" s="34">
        <f t="shared" si="0"/>
        <v>13</v>
      </c>
      <c r="N32" s="35"/>
      <c r="O32" s="36">
        <v>4</v>
      </c>
      <c r="P32" s="36"/>
      <c r="Q32" s="117">
        <f>SUM((O32-((43/352)*C4))/ABS((43/352)*C4))</f>
        <v>-0.84481428413975534</v>
      </c>
      <c r="R32" s="37">
        <v>43</v>
      </c>
    </row>
    <row r="33" spans="1:18" x14ac:dyDescent="0.25">
      <c r="A33" s="18">
        <v>24</v>
      </c>
      <c r="B33" s="38" t="s">
        <v>42</v>
      </c>
      <c r="C33" s="29" t="s">
        <v>35</v>
      </c>
      <c r="D33" s="30">
        <v>1</v>
      </c>
      <c r="E33" s="31">
        <v>1</v>
      </c>
      <c r="F33" s="32">
        <v>7</v>
      </c>
      <c r="G33" s="31"/>
      <c r="H33" s="32">
        <v>5</v>
      </c>
      <c r="I33" s="31">
        <v>8</v>
      </c>
      <c r="J33" s="32">
        <v>2</v>
      </c>
      <c r="K33" s="31">
        <v>2</v>
      </c>
      <c r="L33" s="33">
        <v>5</v>
      </c>
      <c r="M33" s="34">
        <f t="shared" si="0"/>
        <v>31</v>
      </c>
      <c r="N33" s="35"/>
      <c r="O33" s="36">
        <v>23</v>
      </c>
      <c r="P33" s="36">
        <v>0</v>
      </c>
      <c r="Q33" s="117">
        <f>SUM((O33-((43/352)*C4))/ABS((43/352)*C4))</f>
        <v>-0.10768213380359314</v>
      </c>
      <c r="R33" s="37">
        <v>43</v>
      </c>
    </row>
    <row r="34" spans="1:18" x14ac:dyDescent="0.25">
      <c r="A34" s="18">
        <v>25</v>
      </c>
      <c r="B34" s="38" t="s">
        <v>42</v>
      </c>
      <c r="C34" s="29" t="s">
        <v>124</v>
      </c>
      <c r="D34" s="30">
        <v>3</v>
      </c>
      <c r="E34" s="31">
        <v>1</v>
      </c>
      <c r="F34" s="32">
        <v>5</v>
      </c>
      <c r="G34" s="31"/>
      <c r="H34" s="32">
        <v>6</v>
      </c>
      <c r="I34" s="31">
        <v>14</v>
      </c>
      <c r="J34" s="32">
        <v>1</v>
      </c>
      <c r="K34" s="31">
        <v>2</v>
      </c>
      <c r="L34" s="33">
        <v>2</v>
      </c>
      <c r="M34" s="34">
        <f t="shared" si="0"/>
        <v>34</v>
      </c>
      <c r="N34" s="35"/>
      <c r="O34" s="36">
        <v>22</v>
      </c>
      <c r="P34" s="36"/>
      <c r="Q34" s="117">
        <f>SUM((O34-((43/352)*C4))/ABS((43/352)*C4))</f>
        <v>-0.14647856276865431</v>
      </c>
      <c r="R34" s="37">
        <v>43</v>
      </c>
    </row>
    <row r="35" spans="1:18" x14ac:dyDescent="0.25">
      <c r="A35" s="3">
        <v>26</v>
      </c>
      <c r="B35" s="38" t="s">
        <v>42</v>
      </c>
      <c r="C35" s="29" t="s">
        <v>46</v>
      </c>
      <c r="D35" s="30">
        <v>1</v>
      </c>
      <c r="E35" s="31"/>
      <c r="F35" s="32">
        <v>8</v>
      </c>
      <c r="G35" s="31"/>
      <c r="H35" s="32">
        <v>3</v>
      </c>
      <c r="I35" s="31"/>
      <c r="J35" s="32"/>
      <c r="K35" s="31">
        <v>3</v>
      </c>
      <c r="L35" s="33"/>
      <c r="M35" s="34">
        <f t="shared" si="0"/>
        <v>15</v>
      </c>
      <c r="N35" s="35">
        <f t="shared" si="2"/>
        <v>-0.13333333333333333</v>
      </c>
      <c r="O35" s="36">
        <v>13</v>
      </c>
      <c r="P35" s="36">
        <v>15</v>
      </c>
      <c r="Q35" s="117">
        <f>SUM((O35-((43/352)*C4))/ABS((43/352)*C4))</f>
        <v>-0.49564642345420479</v>
      </c>
      <c r="R35" s="37">
        <v>43</v>
      </c>
    </row>
    <row r="36" spans="1:18" x14ac:dyDescent="0.25">
      <c r="A36" s="18">
        <v>27</v>
      </c>
      <c r="B36" s="38" t="s">
        <v>48</v>
      </c>
      <c r="C36" s="29" t="s">
        <v>132</v>
      </c>
      <c r="D36" s="30">
        <v>1</v>
      </c>
      <c r="E36" s="31"/>
      <c r="F36" s="32"/>
      <c r="G36" s="31">
        <v>2</v>
      </c>
      <c r="H36" s="32"/>
      <c r="I36" s="31"/>
      <c r="J36" s="32"/>
      <c r="K36" s="31"/>
      <c r="L36" s="33"/>
      <c r="M36" s="34">
        <f t="shared" si="0"/>
        <v>3</v>
      </c>
      <c r="N36" s="35"/>
      <c r="O36" s="36">
        <v>2</v>
      </c>
      <c r="P36" s="36"/>
      <c r="Q36" s="117">
        <f>SUM((O36-((43/352)*C4))/ABS((43/352)*C4))</f>
        <v>-0.92240714206987762</v>
      </c>
      <c r="R36" s="37">
        <v>43</v>
      </c>
    </row>
    <row r="37" spans="1:18" x14ac:dyDescent="0.25">
      <c r="A37" s="18">
        <v>28</v>
      </c>
      <c r="B37" s="38" t="s">
        <v>48</v>
      </c>
      <c r="C37" s="29" t="s">
        <v>49</v>
      </c>
      <c r="D37" s="30">
        <v>2</v>
      </c>
      <c r="E37" s="31"/>
      <c r="F37" s="32">
        <v>6</v>
      </c>
      <c r="G37" s="31">
        <v>2</v>
      </c>
      <c r="H37" s="32">
        <v>2</v>
      </c>
      <c r="I37" s="31">
        <v>4</v>
      </c>
      <c r="J37" s="32"/>
      <c r="K37" s="31"/>
      <c r="L37" s="33">
        <v>1</v>
      </c>
      <c r="M37" s="34">
        <f t="shared" si="0"/>
        <v>17</v>
      </c>
      <c r="N37" s="35">
        <f t="shared" si="2"/>
        <v>-0.26666666666666666</v>
      </c>
      <c r="O37" s="36">
        <v>11</v>
      </c>
      <c r="P37" s="36">
        <v>15</v>
      </c>
      <c r="Q37" s="117">
        <f>SUM((O37-((43/352)*C4))/ABS((43/352)*C4))</f>
        <v>-0.57323928138432712</v>
      </c>
      <c r="R37" s="37">
        <v>43</v>
      </c>
    </row>
    <row r="38" spans="1:18" x14ac:dyDescent="0.25">
      <c r="A38" s="3">
        <v>29</v>
      </c>
      <c r="B38" s="38" t="s">
        <v>50</v>
      </c>
      <c r="C38" s="29" t="s">
        <v>51</v>
      </c>
      <c r="D38" s="30"/>
      <c r="E38" s="31"/>
      <c r="F38" s="32"/>
      <c r="G38" s="31"/>
      <c r="H38" s="32"/>
      <c r="I38" s="31">
        <v>1</v>
      </c>
      <c r="J38" s="32"/>
      <c r="K38" s="31"/>
      <c r="L38" s="33">
        <v>1</v>
      </c>
      <c r="M38" s="34">
        <f t="shared" si="0"/>
        <v>2</v>
      </c>
      <c r="N38" s="35">
        <f t="shared" si="2"/>
        <v>0</v>
      </c>
      <c r="O38" s="36">
        <v>2</v>
      </c>
      <c r="P38" s="36">
        <v>2</v>
      </c>
      <c r="Q38" s="117">
        <f>SUM((O38-((43/352)*C4))/ABS((43/352)*C4))</f>
        <v>-0.92240714206987762</v>
      </c>
      <c r="R38" s="37">
        <v>43</v>
      </c>
    </row>
    <row r="39" spans="1:18" x14ac:dyDescent="0.25">
      <c r="A39" s="18">
        <v>30</v>
      </c>
      <c r="B39" s="38" t="s">
        <v>50</v>
      </c>
      <c r="C39" s="29" t="s">
        <v>52</v>
      </c>
      <c r="D39" s="30">
        <v>2</v>
      </c>
      <c r="E39" s="31"/>
      <c r="F39" s="32">
        <v>7</v>
      </c>
      <c r="G39" s="31"/>
      <c r="H39" s="32">
        <v>2</v>
      </c>
      <c r="I39" s="31">
        <v>3</v>
      </c>
      <c r="J39" s="32"/>
      <c r="K39" s="31"/>
      <c r="L39" s="33">
        <v>4</v>
      </c>
      <c r="M39" s="34">
        <f t="shared" si="0"/>
        <v>18</v>
      </c>
      <c r="N39" s="35"/>
      <c r="O39" s="36">
        <v>18</v>
      </c>
      <c r="P39" s="36">
        <v>0</v>
      </c>
      <c r="Q39" s="117">
        <f>SUM((O39-((43/352)*C4))/ABS((43/352)*C4))</f>
        <v>-0.301664278628899</v>
      </c>
      <c r="R39" s="37">
        <v>43</v>
      </c>
    </row>
    <row r="40" spans="1:18" x14ac:dyDescent="0.25">
      <c r="A40" s="18">
        <v>31</v>
      </c>
      <c r="B40" s="38" t="s">
        <v>50</v>
      </c>
      <c r="C40" s="29" t="s">
        <v>53</v>
      </c>
      <c r="D40" s="30">
        <v>3</v>
      </c>
      <c r="E40" s="31"/>
      <c r="F40" s="32"/>
      <c r="G40" s="31"/>
      <c r="H40" s="32">
        <v>4</v>
      </c>
      <c r="I40" s="31">
        <v>5</v>
      </c>
      <c r="J40" s="32"/>
      <c r="K40" s="31"/>
      <c r="L40" s="33">
        <v>4</v>
      </c>
      <c r="M40" s="34">
        <f t="shared" si="0"/>
        <v>16</v>
      </c>
      <c r="N40" s="35">
        <f t="shared" si="2"/>
        <v>-0.48</v>
      </c>
      <c r="O40" s="36">
        <v>13</v>
      </c>
      <c r="P40" s="36">
        <v>25</v>
      </c>
      <c r="Q40" s="117">
        <f>SUM((O40-((43/352)*C4))/ABS((43/352)*C4))</f>
        <v>-0.49564642345420479</v>
      </c>
      <c r="R40" s="37">
        <v>43</v>
      </c>
    </row>
    <row r="41" spans="1:18" x14ac:dyDescent="0.25">
      <c r="A41" s="3">
        <v>32</v>
      </c>
      <c r="B41" s="38" t="s">
        <v>50</v>
      </c>
      <c r="C41" s="29" t="s">
        <v>154</v>
      </c>
      <c r="D41" s="30"/>
      <c r="E41" s="31"/>
      <c r="F41" s="32"/>
      <c r="G41" s="31"/>
      <c r="H41" s="32"/>
      <c r="I41" s="31"/>
      <c r="J41" s="32"/>
      <c r="K41" s="31"/>
      <c r="L41" s="33"/>
      <c r="M41" s="34"/>
      <c r="N41" s="35"/>
      <c r="O41" s="36"/>
      <c r="P41" s="36"/>
      <c r="Q41" s="117"/>
      <c r="R41" s="37">
        <v>43</v>
      </c>
    </row>
    <row r="42" spans="1:18" x14ac:dyDescent="0.25">
      <c r="A42" s="18">
        <v>33</v>
      </c>
      <c r="B42" s="38" t="s">
        <v>50</v>
      </c>
      <c r="C42" s="29" t="s">
        <v>54</v>
      </c>
      <c r="D42" s="30">
        <v>1</v>
      </c>
      <c r="E42" s="31"/>
      <c r="F42" s="32">
        <v>1</v>
      </c>
      <c r="G42" s="31"/>
      <c r="H42" s="32">
        <v>3</v>
      </c>
      <c r="I42" s="31"/>
      <c r="J42" s="32">
        <v>2</v>
      </c>
      <c r="K42" s="31">
        <v>2</v>
      </c>
      <c r="L42" s="33">
        <v>2</v>
      </c>
      <c r="M42" s="34">
        <f t="shared" si="0"/>
        <v>11</v>
      </c>
      <c r="N42" s="35">
        <f t="shared" si="2"/>
        <v>-0.5</v>
      </c>
      <c r="O42" s="36">
        <v>5</v>
      </c>
      <c r="P42" s="36">
        <v>10</v>
      </c>
      <c r="Q42" s="117">
        <f>SUM((O42-((43/352)*C4))/ABS((43/352)*C4))</f>
        <v>-0.80601785517469415</v>
      </c>
      <c r="R42" s="37">
        <v>43</v>
      </c>
    </row>
    <row r="43" spans="1:18" x14ac:dyDescent="0.25">
      <c r="A43" s="18">
        <v>34</v>
      </c>
      <c r="B43" s="38" t="s">
        <v>50</v>
      </c>
      <c r="C43" s="29" t="s">
        <v>55</v>
      </c>
      <c r="D43" s="30">
        <v>3</v>
      </c>
      <c r="E43" s="31"/>
      <c r="F43" s="32">
        <v>5</v>
      </c>
      <c r="G43" s="31"/>
      <c r="H43" s="32">
        <v>4</v>
      </c>
      <c r="I43" s="31">
        <v>12</v>
      </c>
      <c r="J43" s="32">
        <v>1</v>
      </c>
      <c r="K43" s="31"/>
      <c r="L43" s="33">
        <v>3</v>
      </c>
      <c r="M43" s="34">
        <f t="shared" si="0"/>
        <v>28</v>
      </c>
      <c r="N43" s="35">
        <f t="shared" si="2"/>
        <v>-0.17857142857142858</v>
      </c>
      <c r="O43" s="36">
        <v>23</v>
      </c>
      <c r="P43" s="36">
        <v>28</v>
      </c>
      <c r="Q43" s="117">
        <f>SUM((O43-((43/352)*C4))/ABS((43/352)*C4))</f>
        <v>-0.10768213380359314</v>
      </c>
      <c r="R43" s="37">
        <v>43</v>
      </c>
    </row>
    <row r="44" spans="1:18" x14ac:dyDescent="0.25">
      <c r="A44" s="3">
        <v>35</v>
      </c>
      <c r="B44" s="38" t="s">
        <v>50</v>
      </c>
      <c r="C44" s="29" t="s">
        <v>56</v>
      </c>
      <c r="D44" s="30">
        <v>1</v>
      </c>
      <c r="E44" s="31"/>
      <c r="F44" s="32">
        <v>5</v>
      </c>
      <c r="G44" s="31"/>
      <c r="H44" s="32"/>
      <c r="I44" s="31">
        <v>2</v>
      </c>
      <c r="J44" s="32"/>
      <c r="K44" s="31">
        <v>1</v>
      </c>
      <c r="L44" s="33">
        <v>3</v>
      </c>
      <c r="M44" s="34">
        <f t="shared" si="0"/>
        <v>12</v>
      </c>
      <c r="N44" s="35"/>
      <c r="O44" s="36">
        <v>12</v>
      </c>
      <c r="P44" s="36">
        <v>0</v>
      </c>
      <c r="Q44" s="117">
        <f>SUM((O44-((43/352)*C4))/ABS((43/352)*C4))</f>
        <v>-0.53444285241926603</v>
      </c>
      <c r="R44" s="37">
        <v>43</v>
      </c>
    </row>
    <row r="45" spans="1:18" x14ac:dyDescent="0.25">
      <c r="A45" s="18">
        <v>36</v>
      </c>
      <c r="B45" s="38" t="s">
        <v>50</v>
      </c>
      <c r="C45" s="29" t="s">
        <v>57</v>
      </c>
      <c r="D45" s="30">
        <v>3</v>
      </c>
      <c r="E45" s="31"/>
      <c r="F45" s="32">
        <v>8</v>
      </c>
      <c r="G45" s="31">
        <v>1</v>
      </c>
      <c r="H45" s="32">
        <v>5</v>
      </c>
      <c r="I45" s="31">
        <v>4</v>
      </c>
      <c r="J45" s="32"/>
      <c r="K45" s="31">
        <v>5</v>
      </c>
      <c r="L45" s="33">
        <v>4</v>
      </c>
      <c r="M45" s="34">
        <f t="shared" si="0"/>
        <v>30</v>
      </c>
      <c r="N45" s="35">
        <f t="shared" si="2"/>
        <v>0</v>
      </c>
      <c r="O45" s="36">
        <v>21</v>
      </c>
      <c r="P45" s="36">
        <v>21</v>
      </c>
      <c r="Q45" s="117">
        <f>SUM((O45-((43/352)*C4))/ABS((43/352)*C4))</f>
        <v>-0.18527499173371548</v>
      </c>
      <c r="R45" s="37">
        <v>43</v>
      </c>
    </row>
    <row r="46" spans="1:18" x14ac:dyDescent="0.25">
      <c r="A46" s="18">
        <v>37</v>
      </c>
      <c r="B46" s="38" t="s">
        <v>50</v>
      </c>
      <c r="C46" s="29" t="s">
        <v>59</v>
      </c>
      <c r="D46" s="30">
        <v>6</v>
      </c>
      <c r="E46" s="31"/>
      <c r="F46" s="32">
        <v>5</v>
      </c>
      <c r="G46" s="31">
        <v>2</v>
      </c>
      <c r="H46" s="32">
        <v>2</v>
      </c>
      <c r="I46" s="31">
        <v>4</v>
      </c>
      <c r="J46" s="32">
        <v>2</v>
      </c>
      <c r="K46" s="31">
        <v>1</v>
      </c>
      <c r="L46" s="33">
        <v>2</v>
      </c>
      <c r="M46" s="34">
        <f t="shared" si="0"/>
        <v>24</v>
      </c>
      <c r="N46" s="35">
        <f t="shared" si="2"/>
        <v>-0.20689655172413793</v>
      </c>
      <c r="O46" s="36">
        <v>23</v>
      </c>
      <c r="P46" s="36">
        <v>29</v>
      </c>
      <c r="Q46" s="117">
        <f>SUM((O46-((43/352)*C4))/ABS((43/352)*C4))</f>
        <v>-0.10768213380359314</v>
      </c>
      <c r="R46" s="37">
        <v>43</v>
      </c>
    </row>
    <row r="47" spans="1:18" x14ac:dyDescent="0.25">
      <c r="A47" s="3">
        <v>38</v>
      </c>
      <c r="B47" s="38" t="s">
        <v>50</v>
      </c>
      <c r="C47" s="29" t="s">
        <v>60</v>
      </c>
      <c r="D47" s="30">
        <v>3</v>
      </c>
      <c r="E47" s="31">
        <v>1</v>
      </c>
      <c r="F47" s="32"/>
      <c r="G47" s="31"/>
      <c r="H47" s="32">
        <v>5</v>
      </c>
      <c r="I47" s="31">
        <v>4</v>
      </c>
      <c r="J47" s="32">
        <v>1</v>
      </c>
      <c r="K47" s="31"/>
      <c r="L47" s="33">
        <v>2</v>
      </c>
      <c r="M47" s="34">
        <f t="shared" si="0"/>
        <v>16</v>
      </c>
      <c r="N47" s="35">
        <f t="shared" si="2"/>
        <v>-0.30434782608695654</v>
      </c>
      <c r="O47" s="36">
        <v>16</v>
      </c>
      <c r="P47" s="36">
        <v>23</v>
      </c>
      <c r="Q47" s="117">
        <f>SUM((O47-((43/352)*C4))/ABS((43/352)*C4))</f>
        <v>-0.37925713655902132</v>
      </c>
      <c r="R47" s="37">
        <v>43</v>
      </c>
    </row>
    <row r="48" spans="1:18" x14ac:dyDescent="0.25">
      <c r="A48" s="18">
        <v>39</v>
      </c>
      <c r="B48" s="38" t="s">
        <v>50</v>
      </c>
      <c r="C48" s="29" t="s">
        <v>61</v>
      </c>
      <c r="D48" s="30">
        <v>5</v>
      </c>
      <c r="E48" s="31"/>
      <c r="F48" s="32">
        <v>5</v>
      </c>
      <c r="G48" s="31"/>
      <c r="H48" s="32">
        <v>3</v>
      </c>
      <c r="I48" s="31">
        <v>11</v>
      </c>
      <c r="J48" s="32">
        <v>1</v>
      </c>
      <c r="K48" s="31">
        <v>2</v>
      </c>
      <c r="L48" s="33">
        <v>6</v>
      </c>
      <c r="M48" s="34">
        <f t="shared" si="0"/>
        <v>33</v>
      </c>
      <c r="N48" s="35">
        <f t="shared" si="2"/>
        <v>0.15384615384615385</v>
      </c>
      <c r="O48" s="36">
        <v>30</v>
      </c>
      <c r="P48" s="36">
        <v>26</v>
      </c>
      <c r="Q48" s="117">
        <f>SUM((O48-((43/352)*C4))/ABS((43/352)*C4))</f>
        <v>0.16389286895183505</v>
      </c>
      <c r="R48" s="37">
        <v>43</v>
      </c>
    </row>
    <row r="49" spans="1:18" x14ac:dyDescent="0.25">
      <c r="A49" s="18">
        <v>40</v>
      </c>
      <c r="B49" s="38" t="s">
        <v>50</v>
      </c>
      <c r="C49" s="29" t="s">
        <v>142</v>
      </c>
      <c r="D49" s="30"/>
      <c r="E49" s="31"/>
      <c r="F49" s="32"/>
      <c r="G49" s="31"/>
      <c r="H49" s="32"/>
      <c r="I49" s="31"/>
      <c r="J49" s="32"/>
      <c r="K49" s="31"/>
      <c r="L49" s="33"/>
      <c r="M49" s="34">
        <f t="shared" si="0"/>
        <v>0</v>
      </c>
      <c r="N49" s="35"/>
      <c r="O49" s="36"/>
      <c r="P49" s="36"/>
      <c r="Q49" s="117">
        <f>SUM((O49-((43/352)*C4))/ABS((43/352)*C4))</f>
        <v>-1</v>
      </c>
      <c r="R49" s="37">
        <v>43</v>
      </c>
    </row>
    <row r="50" spans="1:18" x14ac:dyDescent="0.25">
      <c r="A50" s="3">
        <v>41</v>
      </c>
      <c r="B50" s="38" t="s">
        <v>50</v>
      </c>
      <c r="C50" s="29" t="s">
        <v>143</v>
      </c>
      <c r="D50" s="30"/>
      <c r="E50" s="31"/>
      <c r="F50" s="32"/>
      <c r="G50" s="31"/>
      <c r="H50" s="32"/>
      <c r="I50" s="31"/>
      <c r="J50" s="32"/>
      <c r="K50" s="31"/>
      <c r="L50" s="33"/>
      <c r="M50" s="34">
        <f t="shared" si="0"/>
        <v>0</v>
      </c>
      <c r="N50" s="35"/>
      <c r="O50" s="36"/>
      <c r="P50" s="36"/>
      <c r="Q50" s="117">
        <f>SUM((O50-((43/352)*C4))/ABS((43/352)*C4))</f>
        <v>-1</v>
      </c>
      <c r="R50" s="37">
        <v>43</v>
      </c>
    </row>
    <row r="51" spans="1:18" x14ac:dyDescent="0.25">
      <c r="A51" s="18">
        <v>42</v>
      </c>
      <c r="B51" s="38" t="s">
        <v>62</v>
      </c>
      <c r="C51" s="29" t="s">
        <v>63</v>
      </c>
      <c r="D51" s="30">
        <v>2</v>
      </c>
      <c r="E51" s="31"/>
      <c r="F51" s="32">
        <v>5</v>
      </c>
      <c r="G51" s="31"/>
      <c r="H51" s="32">
        <v>3</v>
      </c>
      <c r="I51" s="31">
        <v>3</v>
      </c>
      <c r="J51" s="32"/>
      <c r="K51" s="31"/>
      <c r="L51" s="33">
        <v>1</v>
      </c>
      <c r="M51" s="34">
        <f t="shared" si="0"/>
        <v>14</v>
      </c>
      <c r="N51" s="35">
        <f t="shared" si="2"/>
        <v>-0.22222222222222221</v>
      </c>
      <c r="O51" s="36">
        <v>14</v>
      </c>
      <c r="P51" s="36">
        <v>18</v>
      </c>
      <c r="Q51" s="117">
        <f>SUM((O51-((43/352)*C4))/ABS((43/352)*C4))</f>
        <v>-0.45684999448914365</v>
      </c>
      <c r="R51" s="37">
        <v>43</v>
      </c>
    </row>
    <row r="52" spans="1:18" x14ac:dyDescent="0.25">
      <c r="A52" s="18">
        <v>43</v>
      </c>
      <c r="B52" s="38" t="s">
        <v>62</v>
      </c>
      <c r="C52" s="29" t="s">
        <v>64</v>
      </c>
      <c r="D52" s="30">
        <v>4</v>
      </c>
      <c r="E52" s="31"/>
      <c r="F52" s="32">
        <v>7</v>
      </c>
      <c r="G52" s="31"/>
      <c r="H52" s="32">
        <v>3</v>
      </c>
      <c r="I52" s="31">
        <v>12</v>
      </c>
      <c r="J52" s="32">
        <v>1</v>
      </c>
      <c r="K52" s="31">
        <v>1</v>
      </c>
      <c r="L52" s="33">
        <v>2</v>
      </c>
      <c r="M52" s="34">
        <f t="shared" si="0"/>
        <v>30</v>
      </c>
      <c r="N52" s="35">
        <f t="shared" si="2"/>
        <v>1.1818181818181819</v>
      </c>
      <c r="O52" s="36">
        <v>24</v>
      </c>
      <c r="P52" s="36">
        <v>11</v>
      </c>
      <c r="Q52" s="117">
        <f>SUM((O52-((43/352)*C4))/ABS((43/352)*C4))</f>
        <v>-6.8885704838531972E-2</v>
      </c>
      <c r="R52" s="37">
        <v>43</v>
      </c>
    </row>
    <row r="53" spans="1:18" x14ac:dyDescent="0.25">
      <c r="A53" s="3">
        <v>44</v>
      </c>
      <c r="B53" s="38" t="s">
        <v>62</v>
      </c>
      <c r="C53" s="29" t="s">
        <v>144</v>
      </c>
      <c r="D53" s="30"/>
      <c r="E53" s="31"/>
      <c r="F53" s="32"/>
      <c r="G53" s="31"/>
      <c r="H53" s="32"/>
      <c r="I53" s="31"/>
      <c r="J53" s="32"/>
      <c r="K53" s="31"/>
      <c r="L53" s="33"/>
      <c r="M53" s="34"/>
      <c r="N53" s="35"/>
      <c r="O53" s="36"/>
      <c r="P53" s="36"/>
      <c r="Q53" s="117">
        <f>SUM((O53-((43/352)*C4))/ABS((43/352)*C4))</f>
        <v>-1</v>
      </c>
      <c r="R53" s="37">
        <v>43</v>
      </c>
    </row>
    <row r="54" spans="1:18" x14ac:dyDescent="0.25">
      <c r="A54" s="18">
        <v>45</v>
      </c>
      <c r="B54" s="38" t="s">
        <v>62</v>
      </c>
      <c r="C54" s="29" t="s">
        <v>65</v>
      </c>
      <c r="D54" s="30">
        <v>2</v>
      </c>
      <c r="E54" s="31"/>
      <c r="F54" s="32">
        <v>5</v>
      </c>
      <c r="G54" s="31"/>
      <c r="H54" s="32">
        <v>2</v>
      </c>
      <c r="I54" s="31">
        <v>7</v>
      </c>
      <c r="J54" s="32"/>
      <c r="K54" s="31">
        <v>2</v>
      </c>
      <c r="L54" s="33">
        <v>1</v>
      </c>
      <c r="M54" s="34">
        <f t="shared" si="0"/>
        <v>19</v>
      </c>
      <c r="N54" s="35">
        <f t="shared" si="2"/>
        <v>-5.5555555555555552E-2</v>
      </c>
      <c r="O54" s="36">
        <v>17</v>
      </c>
      <c r="P54" s="36">
        <v>18</v>
      </c>
      <c r="Q54" s="117">
        <f>SUM((O54-((43/352)*C4))/ABS((43/352)*C4))</f>
        <v>-0.34046070759396013</v>
      </c>
      <c r="R54" s="37">
        <v>43</v>
      </c>
    </row>
    <row r="55" spans="1:18" x14ac:dyDescent="0.25">
      <c r="A55" s="18">
        <v>46</v>
      </c>
      <c r="B55" s="38" t="s">
        <v>62</v>
      </c>
      <c r="C55" s="29" t="s">
        <v>91</v>
      </c>
      <c r="D55" s="30">
        <v>3</v>
      </c>
      <c r="E55" s="31">
        <v>1</v>
      </c>
      <c r="F55" s="32">
        <v>12</v>
      </c>
      <c r="G55" s="31">
        <v>2</v>
      </c>
      <c r="H55" s="32">
        <v>4</v>
      </c>
      <c r="I55" s="31">
        <v>12</v>
      </c>
      <c r="J55" s="32">
        <v>1</v>
      </c>
      <c r="K55" s="31">
        <v>3</v>
      </c>
      <c r="L55" s="33">
        <v>3</v>
      </c>
      <c r="M55" s="34">
        <f t="shared" si="0"/>
        <v>41</v>
      </c>
      <c r="N55" s="35"/>
      <c r="O55" s="36">
        <v>39</v>
      </c>
      <c r="P55" s="36"/>
      <c r="Q55" s="117">
        <f>SUM((O55-((43/352)*C4))/ABS((43/352)*C4))</f>
        <v>0.51306072963738558</v>
      </c>
      <c r="R55" s="37">
        <v>43</v>
      </c>
    </row>
    <row r="56" spans="1:18" x14ac:dyDescent="0.25">
      <c r="A56" s="3">
        <v>47</v>
      </c>
      <c r="B56" s="38" t="s">
        <v>62</v>
      </c>
      <c r="C56" s="29" t="s">
        <v>153</v>
      </c>
      <c r="D56" s="40"/>
      <c r="E56" s="41"/>
      <c r="F56" s="42">
        <v>1</v>
      </c>
      <c r="G56" s="41"/>
      <c r="H56" s="42"/>
      <c r="I56" s="41"/>
      <c r="J56" s="42"/>
      <c r="K56" s="41"/>
      <c r="L56" s="43"/>
      <c r="M56" s="34"/>
      <c r="N56" s="35"/>
      <c r="O56" s="36"/>
      <c r="P56" s="36"/>
      <c r="Q56" s="117"/>
      <c r="R56" s="37">
        <v>43</v>
      </c>
    </row>
    <row r="57" spans="1:18" x14ac:dyDescent="0.25">
      <c r="A57" s="18">
        <v>48</v>
      </c>
      <c r="B57" s="38" t="s">
        <v>62</v>
      </c>
      <c r="C57" s="29" t="s">
        <v>67</v>
      </c>
      <c r="D57" s="40">
        <v>1</v>
      </c>
      <c r="E57" s="41"/>
      <c r="F57" s="42">
        <v>5</v>
      </c>
      <c r="G57" s="41"/>
      <c r="H57" s="42">
        <v>1</v>
      </c>
      <c r="I57" s="41">
        <v>8</v>
      </c>
      <c r="J57" s="42">
        <v>2</v>
      </c>
      <c r="K57" s="41"/>
      <c r="L57" s="43">
        <v>1</v>
      </c>
      <c r="M57" s="34">
        <f t="shared" si="0"/>
        <v>18</v>
      </c>
      <c r="N57" s="35">
        <f t="shared" ref="N57:N62" si="3">SUM(O57-P57)/ABS(P57)</f>
        <v>-9.0909090909090912E-2</v>
      </c>
      <c r="O57" s="36">
        <v>10</v>
      </c>
      <c r="P57" s="36">
        <v>11</v>
      </c>
      <c r="Q57" s="117">
        <f>SUM((O57-((43/352)*C4))/ABS((43/352)*C4))</f>
        <v>-0.61203571034938831</v>
      </c>
      <c r="R57" s="37">
        <v>43</v>
      </c>
    </row>
    <row r="58" spans="1:18" x14ac:dyDescent="0.25">
      <c r="A58" s="18">
        <v>49</v>
      </c>
      <c r="B58" s="38" t="s">
        <v>62</v>
      </c>
      <c r="C58" s="29" t="s">
        <v>68</v>
      </c>
      <c r="D58" s="40">
        <v>3</v>
      </c>
      <c r="E58" s="41">
        <v>1</v>
      </c>
      <c r="F58" s="42">
        <v>7</v>
      </c>
      <c r="G58" s="41">
        <v>1</v>
      </c>
      <c r="H58" s="42">
        <v>2</v>
      </c>
      <c r="I58" s="41">
        <v>7</v>
      </c>
      <c r="J58" s="42">
        <v>1</v>
      </c>
      <c r="K58" s="41"/>
      <c r="L58" s="43">
        <v>6</v>
      </c>
      <c r="M58" s="34">
        <f t="shared" si="0"/>
        <v>28</v>
      </c>
      <c r="N58" s="35">
        <f t="shared" si="3"/>
        <v>0.13043478260869565</v>
      </c>
      <c r="O58" s="36">
        <v>26</v>
      </c>
      <c r="P58" s="36">
        <v>23</v>
      </c>
      <c r="Q58" s="117">
        <f>SUM((O58-((43/352)*C4))/ABS((43/352)*C4))</f>
        <v>8.7071530915903694E-3</v>
      </c>
      <c r="R58" s="37">
        <v>43</v>
      </c>
    </row>
    <row r="59" spans="1:18" x14ac:dyDescent="0.25">
      <c r="A59" s="3">
        <v>50</v>
      </c>
      <c r="B59" s="38" t="s">
        <v>62</v>
      </c>
      <c r="C59" s="29" t="s">
        <v>69</v>
      </c>
      <c r="D59" s="40"/>
      <c r="E59" s="41"/>
      <c r="F59" s="42"/>
      <c r="G59" s="41"/>
      <c r="H59" s="42"/>
      <c r="I59" s="41">
        <v>1</v>
      </c>
      <c r="J59" s="42"/>
      <c r="K59" s="41"/>
      <c r="L59" s="43"/>
      <c r="M59" s="34">
        <f t="shared" si="0"/>
        <v>1</v>
      </c>
      <c r="N59" s="35"/>
      <c r="O59" s="36">
        <v>1</v>
      </c>
      <c r="P59" s="36">
        <v>0</v>
      </c>
      <c r="Q59" s="117">
        <f>SUM((O59-((43/352)*C4))/ABS((43/352)*C4))</f>
        <v>-0.96120357103493881</v>
      </c>
      <c r="R59" s="37">
        <v>43</v>
      </c>
    </row>
    <row r="60" spans="1:18" x14ac:dyDescent="0.25">
      <c r="A60" s="18">
        <v>51</v>
      </c>
      <c r="B60" s="38" t="s">
        <v>62</v>
      </c>
      <c r="C60" s="29" t="s">
        <v>70</v>
      </c>
      <c r="D60" s="40">
        <v>3</v>
      </c>
      <c r="E60" s="41"/>
      <c r="F60" s="42">
        <v>9</v>
      </c>
      <c r="G60" s="41">
        <v>1</v>
      </c>
      <c r="H60" s="42">
        <v>5</v>
      </c>
      <c r="I60" s="41">
        <v>2</v>
      </c>
      <c r="J60" s="42">
        <v>2</v>
      </c>
      <c r="K60" s="41">
        <v>3</v>
      </c>
      <c r="L60" s="43" t="s">
        <v>80</v>
      </c>
      <c r="M60" s="34">
        <f t="shared" si="0"/>
        <v>25</v>
      </c>
      <c r="N60" s="35">
        <f t="shared" si="3"/>
        <v>-0.23076923076923078</v>
      </c>
      <c r="O60" s="36">
        <v>20</v>
      </c>
      <c r="P60" s="36">
        <v>26</v>
      </c>
      <c r="Q60" s="117">
        <f>SUM((O60-((43/352)*C4))/ABS((43/352)*C4))</f>
        <v>-0.22407142069877664</v>
      </c>
      <c r="R60" s="37">
        <v>43</v>
      </c>
    </row>
    <row r="61" spans="1:18" x14ac:dyDescent="0.25">
      <c r="A61" s="18">
        <v>52</v>
      </c>
      <c r="B61" s="38" t="s">
        <v>62</v>
      </c>
      <c r="C61" s="29" t="s">
        <v>72</v>
      </c>
      <c r="D61" s="40">
        <v>4</v>
      </c>
      <c r="E61" s="41"/>
      <c r="F61" s="42">
        <v>7</v>
      </c>
      <c r="G61" s="41"/>
      <c r="H61" s="42">
        <v>6</v>
      </c>
      <c r="I61" s="41">
        <v>13</v>
      </c>
      <c r="J61" s="42">
        <v>2</v>
      </c>
      <c r="K61" s="41"/>
      <c r="L61" s="43">
        <v>5</v>
      </c>
      <c r="M61" s="34">
        <f t="shared" si="0"/>
        <v>37</v>
      </c>
      <c r="N61" s="35">
        <f t="shared" si="3"/>
        <v>0.36</v>
      </c>
      <c r="O61" s="36">
        <v>34</v>
      </c>
      <c r="P61" s="36">
        <v>25</v>
      </c>
      <c r="Q61" s="117">
        <f>SUM((O61-((43/352)*C4))/ABS((43/352)*C4))</f>
        <v>0.31907858481207974</v>
      </c>
      <c r="R61" s="37">
        <v>43</v>
      </c>
    </row>
    <row r="62" spans="1:18" ht="15.75" thickBot="1" x14ac:dyDescent="0.3">
      <c r="A62" s="3"/>
      <c r="B62" s="38"/>
      <c r="C62" s="29" t="s">
        <v>73</v>
      </c>
      <c r="D62" s="134">
        <f t="shared" ref="D62:L62" si="4">SUM(D10:D61)</f>
        <v>92</v>
      </c>
      <c r="E62" s="12">
        <f t="shared" si="4"/>
        <v>11</v>
      </c>
      <c r="F62" s="11">
        <f t="shared" si="4"/>
        <v>196</v>
      </c>
      <c r="G62" s="12">
        <f t="shared" si="4"/>
        <v>20</v>
      </c>
      <c r="H62" s="11">
        <f t="shared" si="4"/>
        <v>122</v>
      </c>
      <c r="I62" s="12">
        <f t="shared" si="4"/>
        <v>229</v>
      </c>
      <c r="J62" s="11">
        <f t="shared" si="4"/>
        <v>37</v>
      </c>
      <c r="K62" s="12">
        <f t="shared" si="4"/>
        <v>54</v>
      </c>
      <c r="L62" s="46">
        <f t="shared" si="4"/>
        <v>92</v>
      </c>
      <c r="M62" s="47">
        <f t="shared" ref="M62" si="5">SUM(D62:L62)</f>
        <v>853</v>
      </c>
      <c r="N62" s="48">
        <f t="shared" si="3"/>
        <v>0.22316865417376491</v>
      </c>
      <c r="O62" s="49">
        <f>SUM(O10:O61)</f>
        <v>718</v>
      </c>
      <c r="P62" s="49">
        <f>SUM(P11:P61)</f>
        <v>587</v>
      </c>
      <c r="Q62" s="48">
        <f>SUM((O62-((R62/352)*C4))/ABS((R62/352)*C4))</f>
        <v>-0.46431084621319385</v>
      </c>
      <c r="R62" s="50">
        <f>SUM(R10:R61)</f>
        <v>2236</v>
      </c>
    </row>
    <row r="63" spans="1:18" ht="16.5" thickTop="1" thickBot="1" x14ac:dyDescent="0.3">
      <c r="A63" s="3"/>
      <c r="B63" s="38"/>
      <c r="C63" s="51" t="s">
        <v>74</v>
      </c>
      <c r="D63" s="110">
        <f>SUM((D64-D65)/ABS(D65))</f>
        <v>0.29508196721311475</v>
      </c>
      <c r="E63" s="111">
        <f>SUM((E64-E65)/ABS(E65))</f>
        <v>-0.375</v>
      </c>
      <c r="F63" s="111">
        <f t="shared" ref="F63:M63" si="6">SUM((F64-F65)/ABS(F65))</f>
        <v>0.49494949494949497</v>
      </c>
      <c r="G63" s="111">
        <f t="shared" si="6"/>
        <v>-0.26923076923076922</v>
      </c>
      <c r="H63" s="111">
        <f t="shared" si="6"/>
        <v>0.43548387096774194</v>
      </c>
      <c r="I63" s="111">
        <f t="shared" si="6"/>
        <v>0.1</v>
      </c>
      <c r="J63" s="111">
        <f t="shared" si="6"/>
        <v>0.16</v>
      </c>
      <c r="K63" s="111">
        <f t="shared" si="6"/>
        <v>0.45454545454545453</v>
      </c>
      <c r="L63" s="111">
        <f t="shared" si="6"/>
        <v>0.16923076923076924</v>
      </c>
      <c r="M63" s="112">
        <f t="shared" si="6"/>
        <v>0.22316865417376491</v>
      </c>
      <c r="N63" s="55"/>
      <c r="O63" s="56"/>
      <c r="P63" s="57"/>
      <c r="Q63" s="118"/>
      <c r="R63" s="58"/>
    </row>
    <row r="64" spans="1:18" ht="15.75" thickTop="1" x14ac:dyDescent="0.25">
      <c r="A64" s="3"/>
      <c r="B64" s="38"/>
      <c r="C64" s="51" t="s">
        <v>81</v>
      </c>
      <c r="D64" s="59">
        <v>79</v>
      </c>
      <c r="E64" s="60">
        <v>10</v>
      </c>
      <c r="F64" s="60">
        <v>148</v>
      </c>
      <c r="G64" s="60">
        <v>19</v>
      </c>
      <c r="H64" s="60">
        <v>89</v>
      </c>
      <c r="I64" s="60">
        <v>220</v>
      </c>
      <c r="J64" s="60">
        <v>29</v>
      </c>
      <c r="K64" s="60">
        <v>48</v>
      </c>
      <c r="L64" s="60">
        <v>76</v>
      </c>
      <c r="M64" s="61">
        <f>SUM(D64:L64)</f>
        <v>718</v>
      </c>
      <c r="N64" s="62"/>
      <c r="O64" s="63"/>
      <c r="P64" s="64"/>
      <c r="Q64" s="119"/>
      <c r="R64" s="20"/>
    </row>
    <row r="65" spans="1:19" ht="15.75" thickBot="1" x14ac:dyDescent="0.3">
      <c r="A65" s="3"/>
      <c r="B65" s="38"/>
      <c r="C65" s="51" t="s">
        <v>75</v>
      </c>
      <c r="D65" s="65">
        <v>61</v>
      </c>
      <c r="E65" s="16">
        <v>16</v>
      </c>
      <c r="F65" s="16">
        <v>99</v>
      </c>
      <c r="G65" s="16">
        <v>26</v>
      </c>
      <c r="H65" s="16">
        <v>62</v>
      </c>
      <c r="I65" s="16">
        <v>200</v>
      </c>
      <c r="J65" s="16">
        <v>25</v>
      </c>
      <c r="K65" s="16">
        <v>33</v>
      </c>
      <c r="L65" s="16">
        <v>65</v>
      </c>
      <c r="M65" s="66">
        <f>SUM(D65:L65)</f>
        <v>587</v>
      </c>
      <c r="N65" s="67"/>
      <c r="O65" s="68"/>
      <c r="P65" s="9"/>
      <c r="Q65" s="113"/>
      <c r="R65" s="69"/>
    </row>
    <row r="66" spans="1:19" s="107" customFormat="1" ht="16.5" thickTop="1" thickBot="1" x14ac:dyDescent="0.3">
      <c r="A66" s="96"/>
      <c r="B66" s="97"/>
      <c r="C66" s="98" t="s">
        <v>126</v>
      </c>
      <c r="D66" s="99">
        <f>SUM((D64-((D67/352)*C4))/ABS((D67/352)*C4))</f>
        <v>-0.4931097338680277</v>
      </c>
      <c r="E66" s="100">
        <f>SUM(E64-((E67/352)*C4))/ABS((E67/352)*C4)</f>
        <v>-0.67918337586584032</v>
      </c>
      <c r="F66" s="101">
        <f>SUM(F64-((F67/352)*C4))/ABS((D67/352)*C4)</f>
        <v>-5.0382792562887302E-2</v>
      </c>
      <c r="G66" s="101">
        <f>SUM(G64-((G67/352)*C4))/ABS((G67/352)*C4)</f>
        <v>-0.69522420707254828</v>
      </c>
      <c r="H66" s="101">
        <f>SUM(H64-((H67/352)*C4))/ABS((H67/352)*C4)</f>
        <v>-0.42894640904119574</v>
      </c>
      <c r="I66" s="101">
        <f>SUM(I64-((I67/352)*C4))/ABS((I67/352)*C4)</f>
        <v>-0.49585959064632057</v>
      </c>
      <c r="J66" s="101">
        <f>SUM(J64-((J67/352)*C4))/ABS((D67/352)*C4)</f>
        <v>-0.2139263580021874</v>
      </c>
      <c r="K66" s="101">
        <f>SUM(K64-((K67/352)*C4))/ABS((D67/352)*C4)</f>
        <v>-0.29201604083120675</v>
      </c>
      <c r="L66" s="100">
        <f>SUM(L64-((L67/352)*C4))/ABS((L67/352)*C4)</f>
        <v>-0.59363227609673108</v>
      </c>
      <c r="M66" s="102">
        <f>SUM(M64-((M67/352)*C4))/ABS((M67/352)*C4)</f>
        <v>-0.46431084621319385</v>
      </c>
      <c r="N66" s="103"/>
      <c r="O66" s="104"/>
      <c r="P66" s="105"/>
      <c r="Q66" s="113"/>
      <c r="R66" s="106"/>
    </row>
    <row r="67" spans="1:19" s="83" customFormat="1" ht="16.5" thickTop="1" thickBot="1" x14ac:dyDescent="0.3">
      <c r="A67" s="70"/>
      <c r="B67" s="71"/>
      <c r="C67" s="72" t="s">
        <v>76</v>
      </c>
      <c r="D67" s="73">
        <v>260</v>
      </c>
      <c r="E67" s="74">
        <v>52</v>
      </c>
      <c r="F67" s="75">
        <v>260</v>
      </c>
      <c r="G67" s="76">
        <v>104</v>
      </c>
      <c r="H67" s="75">
        <v>260</v>
      </c>
      <c r="I67" s="76">
        <v>728</v>
      </c>
      <c r="J67" s="75">
        <v>104</v>
      </c>
      <c r="K67" s="76">
        <v>156</v>
      </c>
      <c r="L67" s="77">
        <v>312</v>
      </c>
      <c r="M67" s="78">
        <f t="shared" ref="M67:M98" si="7">SUM(D67:L67)</f>
        <v>2236</v>
      </c>
      <c r="N67" s="79"/>
      <c r="O67" s="80"/>
      <c r="P67" s="81"/>
      <c r="Q67" s="120"/>
      <c r="R67" s="82"/>
      <c r="S67" s="83" t="s">
        <v>80</v>
      </c>
    </row>
    <row r="68" spans="1:19" ht="15.75" thickTop="1" x14ac:dyDescent="0.25">
      <c r="A68" s="3"/>
      <c r="B68" s="38"/>
      <c r="C68" s="29" t="s">
        <v>155</v>
      </c>
      <c r="D68" s="84">
        <v>92</v>
      </c>
      <c r="E68" s="85">
        <v>11</v>
      </c>
      <c r="F68" s="86">
        <v>200</v>
      </c>
      <c r="G68" s="87">
        <v>19</v>
      </c>
      <c r="H68" s="86">
        <v>116</v>
      </c>
      <c r="I68" s="87">
        <v>222</v>
      </c>
      <c r="J68" s="86">
        <v>36</v>
      </c>
      <c r="K68" s="87">
        <v>54</v>
      </c>
      <c r="L68" s="88">
        <v>84</v>
      </c>
      <c r="M68" s="64">
        <f t="shared" ref="M68" si="8">SUM(D68:L68)</f>
        <v>834</v>
      </c>
      <c r="N68" s="89"/>
      <c r="O68" s="89"/>
      <c r="P68" s="6"/>
      <c r="Q68" s="121"/>
      <c r="R68" s="29"/>
    </row>
    <row r="69" spans="1:19" x14ac:dyDescent="0.25">
      <c r="A69" s="3"/>
      <c r="B69" s="38"/>
      <c r="C69" s="29" t="s">
        <v>152</v>
      </c>
      <c r="D69" s="84">
        <v>95</v>
      </c>
      <c r="E69" s="85">
        <v>11</v>
      </c>
      <c r="F69" s="86">
        <v>174</v>
      </c>
      <c r="G69" s="87">
        <v>19</v>
      </c>
      <c r="H69" s="86">
        <v>104</v>
      </c>
      <c r="I69" s="87">
        <v>219</v>
      </c>
      <c r="J69" s="86">
        <v>36</v>
      </c>
      <c r="K69" s="87">
        <v>55</v>
      </c>
      <c r="L69" s="88">
        <v>82</v>
      </c>
      <c r="M69" s="64">
        <f t="shared" ref="M69:M81" si="9">SUM(D69:L69)</f>
        <v>795</v>
      </c>
      <c r="N69" s="89"/>
      <c r="O69" s="89"/>
      <c r="P69" s="6"/>
      <c r="Q69" s="121"/>
      <c r="R69" s="29"/>
    </row>
    <row r="70" spans="1:19" x14ac:dyDescent="0.25">
      <c r="A70" s="3"/>
      <c r="B70" s="38"/>
      <c r="C70" s="29" t="s">
        <v>151</v>
      </c>
      <c r="D70" s="84">
        <v>89</v>
      </c>
      <c r="E70" s="85">
        <v>12</v>
      </c>
      <c r="F70" s="86">
        <v>173</v>
      </c>
      <c r="G70" s="87">
        <v>19</v>
      </c>
      <c r="H70" s="86">
        <v>100</v>
      </c>
      <c r="I70" s="87">
        <v>215</v>
      </c>
      <c r="J70" s="86">
        <v>37</v>
      </c>
      <c r="K70" s="87">
        <v>54</v>
      </c>
      <c r="L70" s="88">
        <v>82</v>
      </c>
      <c r="M70" s="64">
        <f t="shared" si="9"/>
        <v>781</v>
      </c>
      <c r="N70" s="89"/>
      <c r="O70" s="89"/>
      <c r="P70" s="6"/>
      <c r="Q70" s="121"/>
      <c r="R70" s="29"/>
    </row>
    <row r="71" spans="1:19" x14ac:dyDescent="0.25">
      <c r="A71" s="3"/>
      <c r="B71" s="38"/>
      <c r="C71" s="29" t="s">
        <v>148</v>
      </c>
      <c r="D71" s="84">
        <v>87</v>
      </c>
      <c r="E71" s="85">
        <v>11</v>
      </c>
      <c r="F71" s="86">
        <v>157</v>
      </c>
      <c r="G71" s="87">
        <v>19</v>
      </c>
      <c r="H71" s="86">
        <v>101</v>
      </c>
      <c r="I71" s="87">
        <v>205</v>
      </c>
      <c r="J71" s="86">
        <v>39</v>
      </c>
      <c r="K71" s="87">
        <v>52</v>
      </c>
      <c r="L71" s="88">
        <v>82</v>
      </c>
      <c r="M71" s="64">
        <f t="shared" si="9"/>
        <v>753</v>
      </c>
      <c r="N71" s="89"/>
      <c r="O71" s="89"/>
      <c r="P71" s="6"/>
      <c r="Q71" s="121"/>
      <c r="R71" s="29"/>
    </row>
    <row r="72" spans="1:19" x14ac:dyDescent="0.25">
      <c r="A72" s="3"/>
      <c r="B72" s="38"/>
      <c r="C72" s="29" t="s">
        <v>149</v>
      </c>
      <c r="D72" s="84">
        <v>84</v>
      </c>
      <c r="E72" s="85">
        <v>11</v>
      </c>
      <c r="F72" s="86">
        <v>156</v>
      </c>
      <c r="G72" s="87">
        <v>19</v>
      </c>
      <c r="H72" s="86">
        <v>101</v>
      </c>
      <c r="I72" s="87">
        <v>201</v>
      </c>
      <c r="J72" s="86">
        <v>39</v>
      </c>
      <c r="K72" s="87">
        <v>52</v>
      </c>
      <c r="L72" s="88">
        <v>81</v>
      </c>
      <c r="M72" s="64">
        <f t="shared" si="9"/>
        <v>744</v>
      </c>
      <c r="N72" s="89"/>
      <c r="O72" s="89"/>
      <c r="P72" s="6"/>
      <c r="Q72" s="121"/>
      <c r="R72" s="29"/>
    </row>
    <row r="73" spans="1:19" x14ac:dyDescent="0.25">
      <c r="A73" s="3"/>
      <c r="B73" s="38"/>
      <c r="C73" s="29" t="s">
        <v>146</v>
      </c>
      <c r="D73" s="84">
        <v>84</v>
      </c>
      <c r="E73" s="85">
        <v>10</v>
      </c>
      <c r="F73" s="86">
        <v>155</v>
      </c>
      <c r="G73" s="87">
        <v>22</v>
      </c>
      <c r="H73" s="86">
        <v>100</v>
      </c>
      <c r="I73" s="87">
        <v>212</v>
      </c>
      <c r="J73" s="86">
        <v>38</v>
      </c>
      <c r="K73" s="87">
        <v>52</v>
      </c>
      <c r="L73" s="88">
        <v>79</v>
      </c>
      <c r="M73" s="64">
        <f t="shared" si="9"/>
        <v>752</v>
      </c>
      <c r="N73" s="89"/>
      <c r="O73" s="89"/>
      <c r="P73" s="6"/>
      <c r="Q73" s="121"/>
      <c r="R73" s="29"/>
    </row>
    <row r="74" spans="1:19" x14ac:dyDescent="0.25">
      <c r="A74" s="3"/>
      <c r="B74" s="38"/>
      <c r="C74" s="29" t="s">
        <v>138</v>
      </c>
      <c r="D74" s="84">
        <v>86</v>
      </c>
      <c r="E74" s="85">
        <v>10</v>
      </c>
      <c r="F74" s="86">
        <v>153</v>
      </c>
      <c r="G74" s="87">
        <v>18</v>
      </c>
      <c r="H74" s="86">
        <v>95</v>
      </c>
      <c r="I74" s="87">
        <v>197</v>
      </c>
      <c r="J74" s="86">
        <v>34</v>
      </c>
      <c r="K74" s="87">
        <v>51</v>
      </c>
      <c r="L74" s="88">
        <v>78</v>
      </c>
      <c r="M74" s="64">
        <f t="shared" si="9"/>
        <v>722</v>
      </c>
      <c r="N74" s="89"/>
      <c r="O74" s="89"/>
      <c r="P74" s="6"/>
      <c r="Q74" s="121"/>
      <c r="R74" s="29"/>
    </row>
    <row r="75" spans="1:19" x14ac:dyDescent="0.25">
      <c r="A75" s="3"/>
      <c r="B75" s="38"/>
      <c r="C75" s="29" t="s">
        <v>136</v>
      </c>
      <c r="D75" s="84">
        <v>82</v>
      </c>
      <c r="E75" s="85">
        <v>8</v>
      </c>
      <c r="F75" s="86">
        <v>146</v>
      </c>
      <c r="G75" s="87">
        <v>19</v>
      </c>
      <c r="H75" s="86">
        <v>94</v>
      </c>
      <c r="I75" s="87">
        <v>176</v>
      </c>
      <c r="J75" s="86">
        <v>32</v>
      </c>
      <c r="K75" s="87">
        <v>50</v>
      </c>
      <c r="L75" s="88">
        <v>71</v>
      </c>
      <c r="M75" s="64">
        <f t="shared" si="9"/>
        <v>678</v>
      </c>
      <c r="N75" s="89"/>
      <c r="O75" s="89"/>
      <c r="P75" s="6"/>
      <c r="Q75" s="121"/>
      <c r="R75" s="29"/>
    </row>
    <row r="76" spans="1:19" x14ac:dyDescent="0.25">
      <c r="A76" s="3"/>
      <c r="B76" s="38"/>
      <c r="C76" s="29" t="s">
        <v>135</v>
      </c>
      <c r="D76" s="84">
        <v>74</v>
      </c>
      <c r="E76" s="85">
        <v>7</v>
      </c>
      <c r="F76" s="86">
        <v>151</v>
      </c>
      <c r="G76" s="87">
        <v>18</v>
      </c>
      <c r="H76" s="86">
        <v>96</v>
      </c>
      <c r="I76" s="87">
        <v>170</v>
      </c>
      <c r="J76" s="86">
        <v>28</v>
      </c>
      <c r="K76" s="87">
        <v>50</v>
      </c>
      <c r="L76" s="88">
        <v>71</v>
      </c>
      <c r="M76" s="64">
        <f t="shared" si="9"/>
        <v>665</v>
      </c>
      <c r="N76" s="89"/>
      <c r="O76" s="89"/>
      <c r="P76" s="6"/>
      <c r="Q76" s="121"/>
      <c r="R76" s="29"/>
    </row>
    <row r="77" spans="1:19" hidden="1" x14ac:dyDescent="0.25">
      <c r="A77" s="3"/>
      <c r="B77" s="38"/>
      <c r="C77" s="29" t="s">
        <v>134</v>
      </c>
      <c r="D77" s="84">
        <v>72</v>
      </c>
      <c r="E77" s="85">
        <v>7</v>
      </c>
      <c r="F77" s="86">
        <v>144</v>
      </c>
      <c r="G77" s="87">
        <v>16</v>
      </c>
      <c r="H77" s="86">
        <v>95</v>
      </c>
      <c r="I77" s="87">
        <v>161</v>
      </c>
      <c r="J77" s="86">
        <v>32</v>
      </c>
      <c r="K77" s="87">
        <v>50</v>
      </c>
      <c r="L77" s="88">
        <v>65</v>
      </c>
      <c r="M77" s="64">
        <f t="shared" si="9"/>
        <v>642</v>
      </c>
      <c r="N77" s="89"/>
      <c r="O77" s="89"/>
      <c r="P77" s="6"/>
      <c r="Q77" s="121"/>
      <c r="R77" s="29"/>
    </row>
    <row r="78" spans="1:19" hidden="1" x14ac:dyDescent="0.25">
      <c r="A78" s="3"/>
      <c r="B78" s="38"/>
      <c r="C78" s="29" t="s">
        <v>133</v>
      </c>
      <c r="D78" s="84">
        <v>71</v>
      </c>
      <c r="E78" s="85">
        <v>7</v>
      </c>
      <c r="F78" s="86">
        <v>145</v>
      </c>
      <c r="G78" s="87">
        <v>16</v>
      </c>
      <c r="H78" s="86">
        <v>95</v>
      </c>
      <c r="I78" s="87">
        <v>160</v>
      </c>
      <c r="J78" s="86">
        <v>29</v>
      </c>
      <c r="K78" s="87">
        <v>47</v>
      </c>
      <c r="L78" s="88">
        <v>63</v>
      </c>
      <c r="M78" s="64">
        <f t="shared" si="9"/>
        <v>633</v>
      </c>
      <c r="N78" s="89"/>
      <c r="O78" s="89"/>
      <c r="P78" s="6"/>
      <c r="Q78" s="121"/>
      <c r="R78" s="29"/>
    </row>
    <row r="79" spans="1:19" x14ac:dyDescent="0.25">
      <c r="A79" s="3"/>
      <c r="B79" s="38"/>
      <c r="C79" s="29" t="s">
        <v>131</v>
      </c>
      <c r="D79" s="84">
        <v>67</v>
      </c>
      <c r="E79" s="85">
        <v>7</v>
      </c>
      <c r="F79" s="86">
        <v>136</v>
      </c>
      <c r="G79" s="87">
        <v>9</v>
      </c>
      <c r="H79" s="86">
        <v>90</v>
      </c>
      <c r="I79" s="87">
        <v>154</v>
      </c>
      <c r="J79" s="86">
        <v>25</v>
      </c>
      <c r="K79" s="87">
        <v>48</v>
      </c>
      <c r="L79" s="88">
        <v>69</v>
      </c>
      <c r="M79" s="64">
        <f t="shared" si="9"/>
        <v>605</v>
      </c>
      <c r="N79" s="89"/>
      <c r="O79" s="89"/>
      <c r="P79" s="6"/>
      <c r="Q79" s="121"/>
      <c r="R79" s="29"/>
    </row>
    <row r="80" spans="1:19" x14ac:dyDescent="0.25">
      <c r="A80" s="3"/>
      <c r="B80" s="38"/>
      <c r="C80" s="29" t="s">
        <v>130</v>
      </c>
      <c r="D80" s="84">
        <v>65</v>
      </c>
      <c r="E80" s="85">
        <v>6</v>
      </c>
      <c r="F80" s="86">
        <v>140</v>
      </c>
      <c r="G80" s="87">
        <v>9</v>
      </c>
      <c r="H80" s="86">
        <v>86</v>
      </c>
      <c r="I80" s="87">
        <v>145</v>
      </c>
      <c r="J80" s="86">
        <v>22</v>
      </c>
      <c r="K80" s="87">
        <v>43</v>
      </c>
      <c r="L80" s="88">
        <v>71</v>
      </c>
      <c r="M80" s="64">
        <f t="shared" si="9"/>
        <v>587</v>
      </c>
      <c r="N80" s="89"/>
      <c r="O80" s="89"/>
      <c r="P80" s="6"/>
      <c r="Q80" s="121"/>
      <c r="R80" s="29"/>
    </row>
    <row r="81" spans="1:19" hidden="1" x14ac:dyDescent="0.25">
      <c r="A81" s="3"/>
      <c r="B81" s="38"/>
      <c r="C81" s="29" t="s">
        <v>125</v>
      </c>
      <c r="D81" s="84">
        <v>62</v>
      </c>
      <c r="E81" s="85">
        <v>6</v>
      </c>
      <c r="F81" s="86">
        <v>129</v>
      </c>
      <c r="G81" s="87">
        <v>9</v>
      </c>
      <c r="H81" s="86">
        <v>66</v>
      </c>
      <c r="I81" s="87">
        <v>134</v>
      </c>
      <c r="J81" s="86">
        <v>18</v>
      </c>
      <c r="K81" s="87">
        <v>38</v>
      </c>
      <c r="L81" s="88">
        <v>60</v>
      </c>
      <c r="M81" s="64">
        <f t="shared" si="9"/>
        <v>522</v>
      </c>
      <c r="N81" s="89"/>
      <c r="O81" s="89"/>
      <c r="P81" s="6"/>
      <c r="Q81" s="121"/>
      <c r="R81" s="29"/>
    </row>
    <row r="82" spans="1:19" hidden="1" x14ac:dyDescent="0.25">
      <c r="A82" s="3"/>
      <c r="B82" s="38"/>
      <c r="C82" s="29" t="s">
        <v>123</v>
      </c>
      <c r="D82" s="84">
        <v>61</v>
      </c>
      <c r="E82" s="85">
        <v>6</v>
      </c>
      <c r="F82" s="86">
        <v>123</v>
      </c>
      <c r="G82" s="87">
        <v>9</v>
      </c>
      <c r="H82" s="86">
        <v>64</v>
      </c>
      <c r="I82" s="87">
        <v>131</v>
      </c>
      <c r="J82" s="86">
        <v>18</v>
      </c>
      <c r="K82" s="87">
        <v>38</v>
      </c>
      <c r="L82" s="88">
        <v>60</v>
      </c>
      <c r="M82" s="64">
        <f t="shared" si="7"/>
        <v>510</v>
      </c>
      <c r="N82" s="89"/>
      <c r="O82" s="89"/>
      <c r="P82" s="6"/>
      <c r="Q82" s="121"/>
      <c r="R82" s="29"/>
    </row>
    <row r="83" spans="1:19" hidden="1" x14ac:dyDescent="0.25">
      <c r="A83" s="3"/>
      <c r="B83" s="38"/>
      <c r="C83" s="29" t="s">
        <v>119</v>
      </c>
      <c r="D83" s="84">
        <v>59</v>
      </c>
      <c r="E83" s="85">
        <v>5</v>
      </c>
      <c r="F83" s="86">
        <v>111</v>
      </c>
      <c r="G83" s="87">
        <v>8</v>
      </c>
      <c r="H83" s="86">
        <v>57</v>
      </c>
      <c r="I83" s="87">
        <v>123</v>
      </c>
      <c r="J83" s="86">
        <v>18</v>
      </c>
      <c r="K83" s="87">
        <v>36</v>
      </c>
      <c r="L83" s="88">
        <v>64</v>
      </c>
      <c r="M83" s="64">
        <f t="shared" si="7"/>
        <v>481</v>
      </c>
      <c r="N83" s="89"/>
      <c r="O83" s="89"/>
      <c r="P83" s="6"/>
      <c r="Q83" s="121"/>
      <c r="R83" s="29"/>
    </row>
    <row r="84" spans="1:19" x14ac:dyDescent="0.25">
      <c r="A84" s="3"/>
      <c r="B84" s="38"/>
      <c r="C84" s="29" t="s">
        <v>117</v>
      </c>
      <c r="D84" s="84">
        <v>57</v>
      </c>
      <c r="E84" s="85">
        <v>4</v>
      </c>
      <c r="F84" s="86">
        <v>110</v>
      </c>
      <c r="G84" s="87">
        <v>8</v>
      </c>
      <c r="H84" s="86">
        <v>55</v>
      </c>
      <c r="I84" s="87">
        <v>112</v>
      </c>
      <c r="J84" s="86">
        <v>16</v>
      </c>
      <c r="K84" s="87">
        <v>35</v>
      </c>
      <c r="L84" s="88">
        <v>46</v>
      </c>
      <c r="M84" s="64">
        <f t="shared" si="7"/>
        <v>443</v>
      </c>
      <c r="N84" s="89"/>
      <c r="O84" s="89"/>
      <c r="P84" s="6"/>
      <c r="Q84" s="121"/>
      <c r="R84" s="29"/>
    </row>
    <row r="85" spans="1:19" x14ac:dyDescent="0.25">
      <c r="A85" s="3"/>
      <c r="B85" s="38"/>
      <c r="C85" s="29" t="s">
        <v>106</v>
      </c>
      <c r="D85" s="84">
        <v>56</v>
      </c>
      <c r="E85" s="85">
        <v>4</v>
      </c>
      <c r="F85" s="86">
        <v>110</v>
      </c>
      <c r="G85" s="87">
        <v>8</v>
      </c>
      <c r="H85" s="86">
        <v>54</v>
      </c>
      <c r="I85" s="87">
        <v>108</v>
      </c>
      <c r="J85" s="86">
        <v>16</v>
      </c>
      <c r="K85" s="87">
        <v>37</v>
      </c>
      <c r="L85" s="88">
        <v>47</v>
      </c>
      <c r="M85" s="64">
        <f t="shared" si="7"/>
        <v>440</v>
      </c>
      <c r="N85" s="89"/>
      <c r="O85" s="89"/>
      <c r="P85" s="6"/>
      <c r="Q85" s="121"/>
      <c r="R85" s="29"/>
      <c r="S85" t="s">
        <v>80</v>
      </c>
    </row>
    <row r="86" spans="1:19" hidden="1" x14ac:dyDescent="0.25">
      <c r="A86" s="3"/>
      <c r="B86" s="38"/>
      <c r="C86" s="29" t="s">
        <v>107</v>
      </c>
      <c r="D86" s="84">
        <v>50</v>
      </c>
      <c r="E86" s="85">
        <v>4</v>
      </c>
      <c r="F86" s="86">
        <v>108</v>
      </c>
      <c r="G86" s="87">
        <v>8</v>
      </c>
      <c r="H86" s="86">
        <v>55</v>
      </c>
      <c r="I86" s="87">
        <v>97</v>
      </c>
      <c r="J86" s="86">
        <v>17</v>
      </c>
      <c r="K86" s="87">
        <v>37</v>
      </c>
      <c r="L86" s="88">
        <v>40</v>
      </c>
      <c r="M86" s="64">
        <f t="shared" si="7"/>
        <v>416</v>
      </c>
      <c r="N86" s="89"/>
      <c r="O86" s="89"/>
      <c r="P86" s="6"/>
      <c r="Q86" s="121"/>
      <c r="R86" s="29"/>
    </row>
    <row r="87" spans="1:19" hidden="1" x14ac:dyDescent="0.25">
      <c r="A87" s="3"/>
      <c r="B87" s="38"/>
      <c r="C87" s="29" t="s">
        <v>108</v>
      </c>
      <c r="D87" s="84">
        <v>43</v>
      </c>
      <c r="E87" s="85">
        <v>4</v>
      </c>
      <c r="F87" s="86">
        <v>108</v>
      </c>
      <c r="G87" s="87">
        <v>6</v>
      </c>
      <c r="H87" s="86">
        <v>48</v>
      </c>
      <c r="I87" s="87">
        <v>80</v>
      </c>
      <c r="J87" s="86">
        <v>17</v>
      </c>
      <c r="K87" s="87">
        <v>31</v>
      </c>
      <c r="L87" s="88">
        <v>32</v>
      </c>
      <c r="M87" s="64">
        <f t="shared" si="7"/>
        <v>369</v>
      </c>
      <c r="N87" s="89"/>
      <c r="O87" s="89"/>
      <c r="P87" s="6"/>
      <c r="Q87" s="121"/>
      <c r="R87" s="29"/>
    </row>
    <row r="88" spans="1:19" x14ac:dyDescent="0.25">
      <c r="A88" s="3"/>
      <c r="B88" s="38"/>
      <c r="C88" s="29" t="s">
        <v>109</v>
      </c>
      <c r="D88" s="84">
        <v>34</v>
      </c>
      <c r="E88" s="85">
        <v>4</v>
      </c>
      <c r="F88" s="86">
        <v>109</v>
      </c>
      <c r="G88" s="87">
        <v>8</v>
      </c>
      <c r="H88" s="86">
        <v>48</v>
      </c>
      <c r="I88" s="87">
        <v>69</v>
      </c>
      <c r="J88" s="86">
        <v>17</v>
      </c>
      <c r="K88" s="87">
        <v>28</v>
      </c>
      <c r="L88" s="88">
        <v>25</v>
      </c>
      <c r="M88" s="64">
        <f t="shared" si="7"/>
        <v>342</v>
      </c>
      <c r="N88" s="89"/>
      <c r="O88" s="89"/>
      <c r="P88" s="6"/>
      <c r="Q88" s="121"/>
      <c r="R88" s="29"/>
    </row>
    <row r="89" spans="1:19" x14ac:dyDescent="0.25">
      <c r="A89" s="3"/>
      <c r="B89" s="38"/>
      <c r="C89" s="29" t="s">
        <v>110</v>
      </c>
      <c r="D89" s="84">
        <v>31</v>
      </c>
      <c r="E89" s="85">
        <v>4</v>
      </c>
      <c r="F89" s="86">
        <v>108</v>
      </c>
      <c r="G89" s="87">
        <v>4</v>
      </c>
      <c r="H89" s="86">
        <v>48</v>
      </c>
      <c r="I89" s="87">
        <v>63</v>
      </c>
      <c r="J89" s="86">
        <v>15</v>
      </c>
      <c r="K89" s="87">
        <v>27</v>
      </c>
      <c r="L89" s="88">
        <v>23</v>
      </c>
      <c r="M89" s="64">
        <f t="shared" si="7"/>
        <v>323</v>
      </c>
      <c r="N89" s="89"/>
      <c r="O89" s="89"/>
      <c r="P89" s="6"/>
      <c r="Q89" s="121"/>
      <c r="R89" s="29"/>
    </row>
    <row r="90" spans="1:19" x14ac:dyDescent="0.25">
      <c r="A90" s="3"/>
      <c r="B90" s="38"/>
      <c r="C90" s="29" t="s">
        <v>111</v>
      </c>
      <c r="D90" s="84">
        <v>28</v>
      </c>
      <c r="E90" s="85">
        <v>4</v>
      </c>
      <c r="F90" s="86">
        <v>91</v>
      </c>
      <c r="G90" s="87">
        <v>3</v>
      </c>
      <c r="H90" s="86">
        <v>51</v>
      </c>
      <c r="I90" s="87">
        <v>55</v>
      </c>
      <c r="J90" s="86">
        <v>14</v>
      </c>
      <c r="K90" s="87">
        <v>27</v>
      </c>
      <c r="L90" s="88">
        <v>22</v>
      </c>
      <c r="M90" s="64">
        <f t="shared" si="7"/>
        <v>295</v>
      </c>
      <c r="N90" s="89"/>
      <c r="O90" s="89"/>
      <c r="P90" s="6"/>
      <c r="Q90" s="121"/>
      <c r="R90" s="29"/>
    </row>
    <row r="91" spans="1:19" x14ac:dyDescent="0.25">
      <c r="A91" s="3"/>
      <c r="B91" s="38"/>
      <c r="C91" s="29" t="s">
        <v>112</v>
      </c>
      <c r="D91" s="84">
        <v>26</v>
      </c>
      <c r="E91" s="85">
        <v>4</v>
      </c>
      <c r="F91" s="86">
        <v>89</v>
      </c>
      <c r="G91" s="87">
        <v>4</v>
      </c>
      <c r="H91" s="86">
        <v>51</v>
      </c>
      <c r="I91" s="87">
        <v>51</v>
      </c>
      <c r="J91" s="86">
        <v>12</v>
      </c>
      <c r="K91" s="87">
        <v>26</v>
      </c>
      <c r="L91" s="88">
        <v>20</v>
      </c>
      <c r="M91" s="64">
        <f t="shared" si="7"/>
        <v>283</v>
      </c>
      <c r="N91" s="89"/>
      <c r="O91" s="89"/>
      <c r="P91" s="6"/>
      <c r="Q91" s="121"/>
      <c r="R91" s="29"/>
    </row>
    <row r="92" spans="1:19" x14ac:dyDescent="0.25">
      <c r="A92" s="3"/>
      <c r="B92" s="38"/>
      <c r="C92" s="29" t="s">
        <v>114</v>
      </c>
      <c r="D92" s="84">
        <v>25</v>
      </c>
      <c r="E92" s="85">
        <v>3</v>
      </c>
      <c r="F92" s="86">
        <v>78</v>
      </c>
      <c r="G92" s="87">
        <v>3</v>
      </c>
      <c r="H92" s="86">
        <v>44</v>
      </c>
      <c r="I92" s="87">
        <v>41</v>
      </c>
      <c r="J92" s="86">
        <v>12</v>
      </c>
      <c r="K92" s="87">
        <v>22</v>
      </c>
      <c r="L92" s="88">
        <v>16</v>
      </c>
      <c r="M92" s="64">
        <f t="shared" si="7"/>
        <v>244</v>
      </c>
      <c r="N92" s="89"/>
      <c r="O92" s="89"/>
      <c r="P92" s="6"/>
      <c r="Q92" s="121"/>
      <c r="R92" s="29"/>
    </row>
    <row r="93" spans="1:19" x14ac:dyDescent="0.25">
      <c r="A93" s="3"/>
      <c r="B93" s="38"/>
      <c r="C93" s="29" t="s">
        <v>113</v>
      </c>
      <c r="D93" s="84">
        <v>21</v>
      </c>
      <c r="E93" s="85">
        <v>3</v>
      </c>
      <c r="F93" s="86">
        <v>66</v>
      </c>
      <c r="G93" s="87">
        <v>3</v>
      </c>
      <c r="H93" s="86">
        <v>43</v>
      </c>
      <c r="I93" s="87">
        <v>31</v>
      </c>
      <c r="J93" s="86">
        <v>11</v>
      </c>
      <c r="K93" s="87">
        <v>22</v>
      </c>
      <c r="L93" s="88">
        <v>16</v>
      </c>
      <c r="M93" s="64">
        <f t="shared" si="7"/>
        <v>216</v>
      </c>
      <c r="N93" s="89"/>
      <c r="O93" s="89"/>
      <c r="P93" s="6"/>
      <c r="Q93" s="121"/>
      <c r="R93" s="29"/>
    </row>
    <row r="94" spans="1:19" x14ac:dyDescent="0.25">
      <c r="A94" s="3"/>
      <c r="B94" s="38"/>
      <c r="C94" s="29" t="s">
        <v>116</v>
      </c>
      <c r="D94" s="84">
        <v>16</v>
      </c>
      <c r="E94" s="85">
        <v>3</v>
      </c>
      <c r="F94" s="86">
        <v>49</v>
      </c>
      <c r="G94" s="87">
        <v>3</v>
      </c>
      <c r="H94" s="86">
        <v>25</v>
      </c>
      <c r="I94" s="87">
        <v>22</v>
      </c>
      <c r="J94" s="86">
        <v>11</v>
      </c>
      <c r="K94" s="87">
        <v>20</v>
      </c>
      <c r="L94" s="88">
        <v>12</v>
      </c>
      <c r="M94" s="64">
        <f t="shared" si="7"/>
        <v>161</v>
      </c>
      <c r="N94" s="89"/>
      <c r="O94" s="89"/>
      <c r="P94" s="6"/>
      <c r="Q94" s="121"/>
      <c r="R94" s="29"/>
    </row>
    <row r="95" spans="1:19" x14ac:dyDescent="0.25">
      <c r="A95" s="3"/>
      <c r="B95" s="38"/>
      <c r="C95" s="29" t="s">
        <v>115</v>
      </c>
      <c r="D95" s="84">
        <v>11</v>
      </c>
      <c r="E95" s="85">
        <v>3</v>
      </c>
      <c r="F95" s="86">
        <v>37</v>
      </c>
      <c r="G95" s="87">
        <v>3</v>
      </c>
      <c r="H95" s="86">
        <v>14</v>
      </c>
      <c r="I95" s="87">
        <v>10</v>
      </c>
      <c r="J95" s="86">
        <v>9</v>
      </c>
      <c r="K95" s="87">
        <v>10</v>
      </c>
      <c r="L95" s="88">
        <v>6</v>
      </c>
      <c r="M95" s="64">
        <f t="shared" si="7"/>
        <v>103</v>
      </c>
      <c r="N95" s="89"/>
      <c r="O95" s="89"/>
      <c r="P95" s="6"/>
      <c r="Q95" s="121"/>
      <c r="R95" s="29"/>
    </row>
    <row r="96" spans="1:19" x14ac:dyDescent="0.25">
      <c r="A96" s="3"/>
      <c r="B96" s="38"/>
      <c r="C96" s="29"/>
      <c r="D96" s="84"/>
      <c r="E96" s="85"/>
      <c r="F96" s="86"/>
      <c r="G96" s="87"/>
      <c r="H96" s="86"/>
      <c r="I96" s="87"/>
      <c r="J96" s="86"/>
      <c r="K96" s="87"/>
      <c r="L96" s="88"/>
      <c r="M96" s="64"/>
      <c r="N96" s="89"/>
      <c r="O96" s="89"/>
      <c r="P96" s="6"/>
      <c r="Q96" s="121"/>
      <c r="R96" s="29"/>
    </row>
    <row r="97" spans="1:18" hidden="1" x14ac:dyDescent="0.25">
      <c r="A97" s="3"/>
      <c r="B97" s="38"/>
      <c r="C97" s="29" t="s">
        <v>77</v>
      </c>
      <c r="D97" s="84">
        <v>121</v>
      </c>
      <c r="E97" s="85">
        <v>19</v>
      </c>
      <c r="F97" s="86">
        <v>197</v>
      </c>
      <c r="G97" s="87">
        <v>53</v>
      </c>
      <c r="H97" s="86">
        <v>126</v>
      </c>
      <c r="I97" s="87">
        <v>326</v>
      </c>
      <c r="J97" s="86">
        <v>42</v>
      </c>
      <c r="K97" s="87">
        <v>62</v>
      </c>
      <c r="L97" s="88">
        <v>132</v>
      </c>
      <c r="M97" s="64">
        <f t="shared" si="7"/>
        <v>1078</v>
      </c>
      <c r="N97" s="89"/>
      <c r="O97" s="89"/>
      <c r="P97" s="6"/>
      <c r="Q97" s="121"/>
      <c r="R97" s="29"/>
    </row>
    <row r="98" spans="1:18" hidden="1" x14ac:dyDescent="0.25">
      <c r="A98" s="3"/>
      <c r="B98" s="38"/>
      <c r="C98" s="29" t="s">
        <v>78</v>
      </c>
      <c r="D98" s="84">
        <v>121</v>
      </c>
      <c r="E98" s="85">
        <v>19</v>
      </c>
      <c r="F98" s="86">
        <v>197</v>
      </c>
      <c r="G98" s="87">
        <v>54</v>
      </c>
      <c r="H98" s="86">
        <v>128</v>
      </c>
      <c r="I98" s="87">
        <v>321</v>
      </c>
      <c r="J98" s="86">
        <v>43</v>
      </c>
      <c r="K98" s="87">
        <v>65</v>
      </c>
      <c r="L98" s="88">
        <v>130</v>
      </c>
      <c r="M98" s="64">
        <f t="shared" si="7"/>
        <v>1078</v>
      </c>
      <c r="N98" s="89"/>
      <c r="O98" s="89"/>
      <c r="P98" s="6"/>
      <c r="Q98" s="121"/>
      <c r="R98" s="29"/>
    </row>
    <row r="99" spans="1:18" x14ac:dyDescent="0.25">
      <c r="B99" s="90" t="s">
        <v>79</v>
      </c>
    </row>
    <row r="101" spans="1:18" x14ac:dyDescent="0.25">
      <c r="G101" t="s">
        <v>80</v>
      </c>
    </row>
  </sheetData>
  <mergeCells count="1">
    <mergeCell ref="B2:C2"/>
  </mergeCells>
  <pageMargins left="0.25" right="0.25" top="0.75" bottom="0.75" header="0.3" footer="0.3"/>
  <pageSetup scale="4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8"/>
  <sheetViews>
    <sheetView workbookViewId="0">
      <pane xSplit="3" ySplit="9" topLeftCell="D45" activePane="bottomRight" state="frozen"/>
      <selection pane="topRight" activeCell="D1" sqref="D1"/>
      <selection pane="bottomLeft" activeCell="A8" sqref="A8"/>
      <selection pane="bottomRight" activeCell="A55" sqref="A55:XFD55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6" width="12.7109375" customWidth="1"/>
    <col min="17" max="17" width="12.7109375" style="107" customWidth="1"/>
    <col min="18" max="18" width="12.7109375" customWidth="1"/>
  </cols>
  <sheetData>
    <row r="1" spans="1:18" x14ac:dyDescent="0.25">
      <c r="A1" s="94"/>
      <c r="B1" s="1" t="s">
        <v>0</v>
      </c>
    </row>
    <row r="2" spans="1:18" ht="31.5" customHeight="1" x14ac:dyDescent="0.25">
      <c r="B2" s="149" t="s">
        <v>127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14"/>
    </row>
    <row r="3" spans="1:18" x14ac:dyDescent="0.25">
      <c r="B3" s="143" t="s">
        <v>128</v>
      </c>
      <c r="C3" s="122">
        <v>42208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14"/>
    </row>
    <row r="4" spans="1:18" hidden="1" x14ac:dyDescent="0.25">
      <c r="B4" s="143"/>
      <c r="C4" s="95">
        <f>C3-DATE(YEAR(C3),1,0)</f>
        <v>204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14"/>
    </row>
    <row r="5" spans="1:18" x14ac:dyDescent="0.25">
      <c r="B5" s="143"/>
      <c r="C5" s="9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14"/>
    </row>
    <row r="6" spans="1:18" x14ac:dyDescent="0.25">
      <c r="B6" s="143"/>
      <c r="C6" s="14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114"/>
    </row>
    <row r="7" spans="1:18" x14ac:dyDescent="0.25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14"/>
    </row>
    <row r="8" spans="1:18" x14ac:dyDescent="0.25">
      <c r="A8" s="3"/>
      <c r="B8" s="3"/>
      <c r="C8" s="3" t="s">
        <v>1</v>
      </c>
      <c r="D8" s="4" t="s">
        <v>2</v>
      </c>
      <c r="E8" s="5" t="s">
        <v>3</v>
      </c>
      <c r="F8" s="4" t="s">
        <v>2</v>
      </c>
      <c r="G8" s="5" t="s">
        <v>4</v>
      </c>
      <c r="H8" s="4" t="s">
        <v>2</v>
      </c>
      <c r="I8" s="5" t="s">
        <v>5</v>
      </c>
      <c r="J8" s="4" t="s">
        <v>4</v>
      </c>
      <c r="K8" s="5" t="s">
        <v>6</v>
      </c>
      <c r="L8" s="4" t="s">
        <v>7</v>
      </c>
      <c r="M8" s="6" t="s">
        <v>8</v>
      </c>
      <c r="N8" s="7"/>
      <c r="O8" s="8">
        <v>2015</v>
      </c>
      <c r="P8" s="8">
        <v>2014</v>
      </c>
      <c r="Q8" s="115"/>
      <c r="R8" s="9" t="s">
        <v>9</v>
      </c>
    </row>
    <row r="9" spans="1:18" ht="30.75" customHeight="1" thickBot="1" x14ac:dyDescent="0.3">
      <c r="A9" s="10"/>
      <c r="B9" s="10" t="s">
        <v>10</v>
      </c>
      <c r="C9" s="10" t="s">
        <v>11</v>
      </c>
      <c r="D9" s="11" t="s">
        <v>12</v>
      </c>
      <c r="E9" s="12" t="s">
        <v>13</v>
      </c>
      <c r="F9" s="11" t="s">
        <v>14</v>
      </c>
      <c r="G9" s="13" t="s">
        <v>15</v>
      </c>
      <c r="H9" s="11" t="s">
        <v>16</v>
      </c>
      <c r="I9" s="12" t="s">
        <v>17</v>
      </c>
      <c r="J9" s="11" t="s">
        <v>18</v>
      </c>
      <c r="K9" s="12" t="s">
        <v>19</v>
      </c>
      <c r="L9" s="11" t="s">
        <v>20</v>
      </c>
      <c r="M9" s="14" t="s">
        <v>21</v>
      </c>
      <c r="N9" s="15" t="s">
        <v>22</v>
      </c>
      <c r="O9" s="16" t="s">
        <v>23</v>
      </c>
      <c r="P9" s="16" t="s">
        <v>23</v>
      </c>
      <c r="Q9" s="116" t="s">
        <v>126</v>
      </c>
      <c r="R9" s="17" t="s">
        <v>24</v>
      </c>
    </row>
    <row r="10" spans="1:18" ht="15.75" thickTop="1" x14ac:dyDescent="0.25">
      <c r="A10" s="18">
        <v>1</v>
      </c>
      <c r="B10" s="19" t="s">
        <v>25</v>
      </c>
      <c r="C10" s="29" t="s">
        <v>141</v>
      </c>
      <c r="D10" s="30">
        <v>1</v>
      </c>
      <c r="E10" s="31"/>
      <c r="F10" s="32">
        <v>5</v>
      </c>
      <c r="G10" s="31">
        <v>1</v>
      </c>
      <c r="H10" s="32"/>
      <c r="I10" s="31">
        <v>1</v>
      </c>
      <c r="J10" s="32"/>
      <c r="K10" s="31"/>
      <c r="L10" s="33"/>
      <c r="M10" s="34">
        <f>SUM(D10:L10)</f>
        <v>8</v>
      </c>
      <c r="N10" s="133"/>
      <c r="O10" s="36">
        <v>8</v>
      </c>
      <c r="P10" s="36"/>
      <c r="Q10" s="117">
        <f>SUM(O10-((43/352)*C4))/ABS((43/352)*C4)</f>
        <v>-0.67897856817145463</v>
      </c>
      <c r="R10" s="37">
        <v>43</v>
      </c>
    </row>
    <row r="11" spans="1:18" x14ac:dyDescent="0.25">
      <c r="A11" s="3">
        <v>2</v>
      </c>
      <c r="B11" s="19" t="s">
        <v>25</v>
      </c>
      <c r="C11" s="29" t="s">
        <v>27</v>
      </c>
      <c r="D11" s="30">
        <v>3</v>
      </c>
      <c r="E11" s="31"/>
      <c r="F11" s="32">
        <v>9</v>
      </c>
      <c r="G11" s="31">
        <v>2</v>
      </c>
      <c r="H11" s="32">
        <v>5</v>
      </c>
      <c r="I11" s="31">
        <v>5</v>
      </c>
      <c r="J11" s="32"/>
      <c r="K11" s="31">
        <v>6</v>
      </c>
      <c r="L11" s="33">
        <v>3</v>
      </c>
      <c r="M11" s="34">
        <f t="shared" ref="M11:M59" si="0">SUM(D11:L11)</f>
        <v>33</v>
      </c>
      <c r="N11" s="35">
        <f t="shared" ref="N11:N22" si="1">SUM(O11-P11)/ABS(P11)</f>
        <v>-0.27777777777777779</v>
      </c>
      <c r="O11" s="36">
        <v>26</v>
      </c>
      <c r="P11" s="36">
        <v>36</v>
      </c>
      <c r="Q11" s="117">
        <f>SUM(O11-((43/352)*C4))/ABS((43/352)*C4)</f>
        <v>4.3319653442772402E-2</v>
      </c>
      <c r="R11" s="37">
        <v>43</v>
      </c>
    </row>
    <row r="12" spans="1:18" x14ac:dyDescent="0.25">
      <c r="A12" s="18">
        <v>3</v>
      </c>
      <c r="B12" s="19" t="s">
        <v>25</v>
      </c>
      <c r="C12" s="29" t="s">
        <v>140</v>
      </c>
      <c r="D12" s="30"/>
      <c r="E12" s="31"/>
      <c r="F12" s="32"/>
      <c r="G12" s="31"/>
      <c r="H12" s="32"/>
      <c r="I12" s="31"/>
      <c r="J12" s="32"/>
      <c r="K12" s="31"/>
      <c r="L12" s="33"/>
      <c r="M12" s="34">
        <f t="shared" si="0"/>
        <v>0</v>
      </c>
      <c r="N12" s="35"/>
      <c r="O12" s="36"/>
      <c r="P12" s="36"/>
      <c r="Q12" s="117">
        <f>SUM(O12-((43/352)*C4))/ABS((43/352)*C4)</f>
        <v>-1</v>
      </c>
      <c r="R12" s="37">
        <v>43</v>
      </c>
    </row>
    <row r="13" spans="1:18" x14ac:dyDescent="0.25">
      <c r="A13" s="3">
        <v>4</v>
      </c>
      <c r="B13" s="38" t="s">
        <v>25</v>
      </c>
      <c r="C13" s="29" t="s">
        <v>28</v>
      </c>
      <c r="D13" s="30">
        <v>1</v>
      </c>
      <c r="E13" s="31"/>
      <c r="F13" s="32">
        <v>5</v>
      </c>
      <c r="G13" s="31">
        <v>1</v>
      </c>
      <c r="H13" s="32">
        <v>3</v>
      </c>
      <c r="I13" s="31">
        <v>2</v>
      </c>
      <c r="J13" s="32"/>
      <c r="K13" s="31">
        <v>2</v>
      </c>
      <c r="L13" s="33"/>
      <c r="M13" s="34">
        <f t="shared" si="0"/>
        <v>14</v>
      </c>
      <c r="N13" s="35">
        <f t="shared" si="1"/>
        <v>-0.6470588235294118</v>
      </c>
      <c r="O13" s="36">
        <v>6</v>
      </c>
      <c r="P13" s="36">
        <v>17</v>
      </c>
      <c r="Q13" s="117">
        <f>SUM((O13-((43/352)*C4))/ABS((43/352)*C4))</f>
        <v>-0.75923392612859097</v>
      </c>
      <c r="R13" s="37">
        <v>43</v>
      </c>
    </row>
    <row r="14" spans="1:18" x14ac:dyDescent="0.25">
      <c r="A14" s="18">
        <v>5</v>
      </c>
      <c r="B14" s="38" t="s">
        <v>30</v>
      </c>
      <c r="C14" s="29" t="s">
        <v>31</v>
      </c>
      <c r="D14" s="30">
        <v>2</v>
      </c>
      <c r="E14" s="31"/>
      <c r="F14" s="32">
        <v>7</v>
      </c>
      <c r="G14" s="31"/>
      <c r="H14" s="32">
        <v>7</v>
      </c>
      <c r="I14" s="31">
        <v>10</v>
      </c>
      <c r="J14" s="32">
        <v>2</v>
      </c>
      <c r="K14" s="31">
        <v>1</v>
      </c>
      <c r="L14" s="33">
        <v>5</v>
      </c>
      <c r="M14" s="34">
        <f t="shared" si="0"/>
        <v>34</v>
      </c>
      <c r="N14" s="35">
        <f t="shared" si="1"/>
        <v>0.18518518518518517</v>
      </c>
      <c r="O14" s="36">
        <v>32</v>
      </c>
      <c r="P14" s="36">
        <v>27</v>
      </c>
      <c r="Q14" s="117">
        <f>SUM((O14-((43/352)*C4))/ABS((43/352)*C4))</f>
        <v>0.28408572731418141</v>
      </c>
      <c r="R14" s="37">
        <v>43</v>
      </c>
    </row>
    <row r="15" spans="1:18" x14ac:dyDescent="0.25">
      <c r="A15" s="3">
        <v>6</v>
      </c>
      <c r="B15" s="38" t="s">
        <v>30</v>
      </c>
      <c r="C15" s="29" t="s">
        <v>32</v>
      </c>
      <c r="D15" s="30">
        <v>1</v>
      </c>
      <c r="E15" s="31"/>
      <c r="F15" s="32">
        <v>7</v>
      </c>
      <c r="G15" s="31">
        <v>1</v>
      </c>
      <c r="H15" s="32">
        <v>1</v>
      </c>
      <c r="I15" s="31">
        <v>5</v>
      </c>
      <c r="J15" s="32">
        <v>1</v>
      </c>
      <c r="K15" s="31"/>
      <c r="L15" s="33">
        <v>2</v>
      </c>
      <c r="M15" s="34">
        <f t="shared" si="0"/>
        <v>18</v>
      </c>
      <c r="N15" s="35">
        <f t="shared" si="1"/>
        <v>0.5</v>
      </c>
      <c r="O15" s="36">
        <v>18</v>
      </c>
      <c r="P15" s="36">
        <v>12</v>
      </c>
      <c r="Q15" s="117">
        <f>SUM((O15-((43/352)*C4))/ABS((43/352)*C4))</f>
        <v>-0.27770177838577292</v>
      </c>
      <c r="R15" s="37">
        <v>43</v>
      </c>
    </row>
    <row r="16" spans="1:18" x14ac:dyDescent="0.25">
      <c r="A16" s="18">
        <v>7</v>
      </c>
      <c r="B16" s="38" t="s">
        <v>30</v>
      </c>
      <c r="C16" s="29" t="s">
        <v>33</v>
      </c>
      <c r="D16" s="30">
        <v>1</v>
      </c>
      <c r="E16" s="31">
        <v>1</v>
      </c>
      <c r="F16" s="32">
        <v>2</v>
      </c>
      <c r="G16" s="31"/>
      <c r="H16" s="32"/>
      <c r="I16" s="31">
        <v>6</v>
      </c>
      <c r="J16" s="32"/>
      <c r="K16" s="31">
        <v>1</v>
      </c>
      <c r="L16" s="33">
        <v>2</v>
      </c>
      <c r="M16" s="34">
        <f t="shared" si="0"/>
        <v>13</v>
      </c>
      <c r="N16" s="35">
        <f t="shared" si="1"/>
        <v>-0.13333333333333333</v>
      </c>
      <c r="O16" s="36">
        <v>13</v>
      </c>
      <c r="P16" s="36">
        <v>15</v>
      </c>
      <c r="Q16" s="117">
        <f>SUM((O16-((43/352)*C4))/ABS((43/352)*C4))</f>
        <v>-0.47834017327861378</v>
      </c>
      <c r="R16" s="37">
        <v>43</v>
      </c>
    </row>
    <row r="17" spans="1:18" x14ac:dyDescent="0.25">
      <c r="A17" s="3">
        <v>8</v>
      </c>
      <c r="B17" s="38" t="s">
        <v>30</v>
      </c>
      <c r="C17" s="29" t="s">
        <v>34</v>
      </c>
      <c r="D17" s="30">
        <v>2</v>
      </c>
      <c r="E17" s="31"/>
      <c r="F17" s="32">
        <v>5</v>
      </c>
      <c r="G17" s="31"/>
      <c r="H17" s="32">
        <v>2</v>
      </c>
      <c r="I17" s="31">
        <v>2</v>
      </c>
      <c r="J17" s="32"/>
      <c r="K17" s="31"/>
      <c r="L17" s="33"/>
      <c r="M17" s="34">
        <f t="shared" si="0"/>
        <v>11</v>
      </c>
      <c r="N17" s="35">
        <f t="shared" si="1"/>
        <v>-0.15384615384615385</v>
      </c>
      <c r="O17" s="36">
        <v>11</v>
      </c>
      <c r="P17" s="36">
        <v>13</v>
      </c>
      <c r="Q17" s="117">
        <f>SUM(O17-((43/352)*C4))/ABS((43/352)*C4)</f>
        <v>-0.55859553123575012</v>
      </c>
      <c r="R17" s="37">
        <v>43</v>
      </c>
    </row>
    <row r="18" spans="1:18" x14ac:dyDescent="0.25">
      <c r="A18" s="18">
        <v>9</v>
      </c>
      <c r="B18" s="38" t="s">
        <v>30</v>
      </c>
      <c r="C18" s="29" t="s">
        <v>29</v>
      </c>
      <c r="D18" s="30">
        <v>1</v>
      </c>
      <c r="E18" s="31">
        <v>1</v>
      </c>
      <c r="F18" s="32">
        <v>5</v>
      </c>
      <c r="G18" s="31"/>
      <c r="H18" s="32">
        <v>3</v>
      </c>
      <c r="I18" s="31">
        <v>6</v>
      </c>
      <c r="J18" s="32"/>
      <c r="K18" s="31">
        <v>2</v>
      </c>
      <c r="L18" s="33">
        <v>1</v>
      </c>
      <c r="M18" s="34">
        <f t="shared" si="0"/>
        <v>19</v>
      </c>
      <c r="N18" s="35">
        <f t="shared" si="1"/>
        <v>-0.26666666666666666</v>
      </c>
      <c r="O18" s="36">
        <v>11</v>
      </c>
      <c r="P18" s="36">
        <v>15</v>
      </c>
      <c r="Q18" s="117">
        <f>SUM((O18-((43/352)*C4))/ABS((43/352)*C4))</f>
        <v>-0.55859553123575012</v>
      </c>
      <c r="R18" s="37">
        <v>43</v>
      </c>
    </row>
    <row r="19" spans="1:18" x14ac:dyDescent="0.25">
      <c r="A19" s="3">
        <v>10</v>
      </c>
      <c r="B19" s="38" t="s">
        <v>30</v>
      </c>
      <c r="C19" s="29" t="s">
        <v>36</v>
      </c>
      <c r="D19" s="30">
        <v>4</v>
      </c>
      <c r="E19" s="31">
        <v>1</v>
      </c>
      <c r="F19" s="32">
        <v>5</v>
      </c>
      <c r="G19" s="31"/>
      <c r="H19" s="32">
        <v>5</v>
      </c>
      <c r="I19" s="31">
        <v>4</v>
      </c>
      <c r="J19" s="32">
        <v>1</v>
      </c>
      <c r="K19" s="31">
        <v>2</v>
      </c>
      <c r="L19" s="33">
        <v>1</v>
      </c>
      <c r="M19" s="34">
        <f t="shared" si="0"/>
        <v>23</v>
      </c>
      <c r="N19" s="35">
        <f t="shared" si="1"/>
        <v>5.2631578947368418E-2</v>
      </c>
      <c r="O19" s="36">
        <v>20</v>
      </c>
      <c r="P19" s="36">
        <v>19</v>
      </c>
      <c r="Q19" s="117">
        <f>SUM((O19-((43/352)*C4))/ABS((43/352)*C4))</f>
        <v>-0.19744642042863661</v>
      </c>
      <c r="R19" s="37">
        <v>43</v>
      </c>
    </row>
    <row r="20" spans="1:18" x14ac:dyDescent="0.25">
      <c r="A20" s="18">
        <v>11</v>
      </c>
      <c r="B20" s="38" t="s">
        <v>30</v>
      </c>
      <c r="C20" s="29" t="s">
        <v>71</v>
      </c>
      <c r="D20" s="30"/>
      <c r="E20" s="31"/>
      <c r="F20" s="32">
        <v>4</v>
      </c>
      <c r="G20" s="31"/>
      <c r="H20" s="32"/>
      <c r="I20" s="31"/>
      <c r="J20" s="32"/>
      <c r="K20" s="31"/>
      <c r="L20" s="33"/>
      <c r="M20" s="34">
        <f t="shared" si="0"/>
        <v>4</v>
      </c>
      <c r="N20" s="35">
        <f t="shared" si="1"/>
        <v>-0.6</v>
      </c>
      <c r="O20" s="36">
        <v>4</v>
      </c>
      <c r="P20" s="36">
        <v>10</v>
      </c>
      <c r="Q20" s="117">
        <f>SUM((O20-((43/352)*C4))/ABS((43/352)*C4))</f>
        <v>-0.83948928408572732</v>
      </c>
      <c r="R20" s="37">
        <v>43</v>
      </c>
    </row>
    <row r="21" spans="1:18" x14ac:dyDescent="0.25">
      <c r="A21" s="3">
        <v>12</v>
      </c>
      <c r="B21" s="38" t="s">
        <v>30</v>
      </c>
      <c r="C21" s="29" t="s">
        <v>37</v>
      </c>
      <c r="D21" s="39"/>
      <c r="E21" s="31"/>
      <c r="F21" s="32"/>
      <c r="G21" s="31"/>
      <c r="H21" s="32">
        <v>1</v>
      </c>
      <c r="I21" s="31">
        <v>2</v>
      </c>
      <c r="J21" s="32"/>
      <c r="K21" s="31">
        <v>1</v>
      </c>
      <c r="L21" s="33"/>
      <c r="M21" s="34">
        <f t="shared" si="0"/>
        <v>4</v>
      </c>
      <c r="N21" s="35">
        <f t="shared" si="1"/>
        <v>-0.69230769230769229</v>
      </c>
      <c r="O21" s="36">
        <v>4</v>
      </c>
      <c r="P21" s="36">
        <v>13</v>
      </c>
      <c r="Q21" s="117">
        <f>SUM((O21-((43/352)*C4))/ABS((43/352)*C4))</f>
        <v>-0.83948928408572732</v>
      </c>
      <c r="R21" s="37">
        <v>43</v>
      </c>
    </row>
    <row r="22" spans="1:18" x14ac:dyDescent="0.25">
      <c r="A22" s="18">
        <v>13</v>
      </c>
      <c r="B22" s="38" t="s">
        <v>38</v>
      </c>
      <c r="C22" s="29" t="s">
        <v>39</v>
      </c>
      <c r="D22" s="30">
        <v>5</v>
      </c>
      <c r="E22" s="31">
        <v>1</v>
      </c>
      <c r="F22" s="32">
        <v>5</v>
      </c>
      <c r="G22" s="31">
        <v>1</v>
      </c>
      <c r="H22" s="32">
        <v>6</v>
      </c>
      <c r="I22" s="31">
        <v>6</v>
      </c>
      <c r="J22" s="32">
        <v>7</v>
      </c>
      <c r="K22" s="31">
        <v>2</v>
      </c>
      <c r="L22" s="33">
        <v>4</v>
      </c>
      <c r="M22" s="34">
        <f t="shared" si="0"/>
        <v>37</v>
      </c>
      <c r="N22" s="35">
        <f t="shared" si="1"/>
        <v>11.333333333333334</v>
      </c>
      <c r="O22" s="36">
        <v>37</v>
      </c>
      <c r="P22" s="36">
        <v>3</v>
      </c>
      <c r="Q22" s="117">
        <f>SUM((O22-((43/352)*C4))/ABS((43/352)*C4))</f>
        <v>0.48472412220702227</v>
      </c>
      <c r="R22" s="37">
        <v>43</v>
      </c>
    </row>
    <row r="23" spans="1:18" x14ac:dyDescent="0.25">
      <c r="A23" s="3">
        <v>14</v>
      </c>
      <c r="B23" s="38" t="s">
        <v>38</v>
      </c>
      <c r="C23" s="29" t="s">
        <v>121</v>
      </c>
      <c r="D23" s="30">
        <v>3</v>
      </c>
      <c r="E23" s="31"/>
      <c r="F23" s="32">
        <v>5</v>
      </c>
      <c r="G23" s="31">
        <v>3</v>
      </c>
      <c r="H23" s="32">
        <v>2</v>
      </c>
      <c r="I23" s="31">
        <v>5</v>
      </c>
      <c r="J23" s="32">
        <v>1</v>
      </c>
      <c r="K23" s="31">
        <v>2</v>
      </c>
      <c r="L23" s="33">
        <v>2</v>
      </c>
      <c r="M23" s="34">
        <f t="shared" si="0"/>
        <v>23</v>
      </c>
      <c r="N23" s="35"/>
      <c r="O23" s="36">
        <v>16</v>
      </c>
      <c r="P23" s="36">
        <v>0</v>
      </c>
      <c r="Q23" s="117">
        <f>SUM((O23-((43/352)*C4))/ABS((43/352)*C4))</f>
        <v>-0.35795713634290927</v>
      </c>
      <c r="R23" s="37">
        <v>43</v>
      </c>
    </row>
    <row r="24" spans="1:18" x14ac:dyDescent="0.25">
      <c r="A24" s="18">
        <v>15</v>
      </c>
      <c r="B24" s="38" t="s">
        <v>38</v>
      </c>
      <c r="C24" s="29" t="s">
        <v>40</v>
      </c>
      <c r="D24" s="30">
        <v>4</v>
      </c>
      <c r="E24" s="31">
        <v>1</v>
      </c>
      <c r="F24" s="32">
        <v>9</v>
      </c>
      <c r="G24" s="31"/>
      <c r="H24" s="32">
        <v>5</v>
      </c>
      <c r="I24" s="31">
        <v>11</v>
      </c>
      <c r="J24" s="32">
        <v>2</v>
      </c>
      <c r="K24" s="31">
        <v>3</v>
      </c>
      <c r="L24" s="33">
        <v>4</v>
      </c>
      <c r="M24" s="34">
        <f t="shared" si="0"/>
        <v>39</v>
      </c>
      <c r="N24" s="35"/>
      <c r="O24" s="36">
        <v>35</v>
      </c>
      <c r="P24" s="36">
        <v>0</v>
      </c>
      <c r="Q24" s="117">
        <f>SUM((O24-((43/352)*C4))/ABS((43/352)*C4))</f>
        <v>0.40446876424988593</v>
      </c>
      <c r="R24" s="37">
        <v>43</v>
      </c>
    </row>
    <row r="25" spans="1:18" x14ac:dyDescent="0.25">
      <c r="A25" s="3">
        <v>16</v>
      </c>
      <c r="B25" s="38" t="s">
        <v>38</v>
      </c>
      <c r="C25" s="29" t="s">
        <v>129</v>
      </c>
      <c r="D25" s="30"/>
      <c r="E25" s="31"/>
      <c r="F25" s="32"/>
      <c r="G25" s="31"/>
      <c r="H25" s="32"/>
      <c r="I25" s="31"/>
      <c r="J25" s="32"/>
      <c r="K25" s="31"/>
      <c r="L25" s="33"/>
      <c r="M25" s="34">
        <f t="shared" si="0"/>
        <v>0</v>
      </c>
      <c r="N25" s="35"/>
      <c r="O25" s="36">
        <v>0</v>
      </c>
      <c r="P25" s="36">
        <v>0</v>
      </c>
      <c r="Q25" s="117">
        <f>SUM((O25-((43/352)*C4))/ABS((43/352)*C4))</f>
        <v>-1</v>
      </c>
      <c r="R25" s="37">
        <v>43</v>
      </c>
    </row>
    <row r="26" spans="1:18" x14ac:dyDescent="0.25">
      <c r="A26" s="18">
        <v>17</v>
      </c>
      <c r="B26" s="38" t="s">
        <v>38</v>
      </c>
      <c r="C26" s="29" t="s">
        <v>41</v>
      </c>
      <c r="D26" s="30">
        <v>2</v>
      </c>
      <c r="E26" s="31"/>
      <c r="F26" s="32">
        <v>5</v>
      </c>
      <c r="G26" s="31"/>
      <c r="H26" s="32">
        <v>6</v>
      </c>
      <c r="I26" s="31">
        <v>7</v>
      </c>
      <c r="J26" s="32">
        <v>2</v>
      </c>
      <c r="K26" s="31">
        <v>2</v>
      </c>
      <c r="L26" s="33"/>
      <c r="M26" s="34">
        <f t="shared" si="0"/>
        <v>24</v>
      </c>
      <c r="N26" s="35">
        <f t="shared" ref="N26:N53" si="2">SUM(O26-P26)/ABS(P26)</f>
        <v>0.42857142857142855</v>
      </c>
      <c r="O26" s="36">
        <v>20</v>
      </c>
      <c r="P26" s="36">
        <v>14</v>
      </c>
      <c r="Q26" s="117">
        <f>SUM((O26-((43/352)*C4))/ABS((43/352)*C4))</f>
        <v>-0.19744642042863661</v>
      </c>
      <c r="R26" s="37">
        <v>43</v>
      </c>
    </row>
    <row r="27" spans="1:18" x14ac:dyDescent="0.25">
      <c r="A27" s="3">
        <v>18</v>
      </c>
      <c r="B27" s="38" t="s">
        <v>42</v>
      </c>
      <c r="C27" s="29" t="s">
        <v>43</v>
      </c>
      <c r="D27" s="30">
        <v>4</v>
      </c>
      <c r="E27" s="31">
        <v>1</v>
      </c>
      <c r="F27" s="32">
        <v>5</v>
      </c>
      <c r="G27" s="31"/>
      <c r="H27" s="32">
        <v>1</v>
      </c>
      <c r="I27" s="31">
        <v>8</v>
      </c>
      <c r="J27" s="32"/>
      <c r="K27" s="31"/>
      <c r="L27" s="33">
        <v>3</v>
      </c>
      <c r="M27" s="34">
        <f t="shared" si="0"/>
        <v>22</v>
      </c>
      <c r="N27" s="35">
        <f t="shared" si="2"/>
        <v>0</v>
      </c>
      <c r="O27" s="36">
        <v>17</v>
      </c>
      <c r="P27" s="36">
        <v>17</v>
      </c>
      <c r="Q27" s="117">
        <f>SUM((O27-((43/352)*C4))/ABS((43/352)*C4))</f>
        <v>-0.31782945736434109</v>
      </c>
      <c r="R27" s="37">
        <v>43</v>
      </c>
    </row>
    <row r="28" spans="1:18" x14ac:dyDescent="0.25">
      <c r="A28" s="18">
        <v>19</v>
      </c>
      <c r="B28" s="38" t="s">
        <v>42</v>
      </c>
      <c r="C28" s="29" t="s">
        <v>44</v>
      </c>
      <c r="D28" s="30"/>
      <c r="E28" s="31"/>
      <c r="F28" s="32"/>
      <c r="G28" s="31"/>
      <c r="H28" s="32"/>
      <c r="I28" s="31">
        <v>4</v>
      </c>
      <c r="J28" s="32">
        <v>2</v>
      </c>
      <c r="K28" s="31"/>
      <c r="L28" s="33"/>
      <c r="M28" s="34">
        <f t="shared" si="0"/>
        <v>6</v>
      </c>
      <c r="N28" s="35">
        <f t="shared" si="2"/>
        <v>-0.8125</v>
      </c>
      <c r="O28" s="36">
        <v>6</v>
      </c>
      <c r="P28" s="36">
        <v>32</v>
      </c>
      <c r="Q28" s="117">
        <f>SUM((O28-((43/352)*C4))/ABS((43/352)*C4))</f>
        <v>-0.75923392612859097</v>
      </c>
      <c r="R28" s="37">
        <v>43</v>
      </c>
    </row>
    <row r="29" spans="1:18" x14ac:dyDescent="0.25">
      <c r="A29" s="3">
        <v>20</v>
      </c>
      <c r="B29" s="38" t="s">
        <v>42</v>
      </c>
      <c r="C29" s="29" t="s">
        <v>139</v>
      </c>
      <c r="D29" s="30"/>
      <c r="E29" s="31"/>
      <c r="F29" s="32"/>
      <c r="G29" s="31"/>
      <c r="H29" s="32"/>
      <c r="I29" s="31"/>
      <c r="J29" s="32"/>
      <c r="K29" s="31"/>
      <c r="L29" s="33"/>
      <c r="M29" s="34">
        <f t="shared" si="0"/>
        <v>0</v>
      </c>
      <c r="N29" s="35"/>
      <c r="O29" s="36"/>
      <c r="P29" s="36"/>
      <c r="Q29" s="117">
        <f>SUM((O29-((43/352)*C4))/ABS((43/352)*C4))</f>
        <v>-1</v>
      </c>
      <c r="R29" s="37">
        <v>43</v>
      </c>
    </row>
    <row r="30" spans="1:18" x14ac:dyDescent="0.25">
      <c r="A30" s="18">
        <v>21</v>
      </c>
      <c r="B30" s="38" t="s">
        <v>42</v>
      </c>
      <c r="C30" s="29" t="s">
        <v>145</v>
      </c>
      <c r="D30" s="30"/>
      <c r="E30" s="31"/>
      <c r="F30" s="32">
        <v>2</v>
      </c>
      <c r="G30" s="31"/>
      <c r="H30" s="32"/>
      <c r="I30" s="31"/>
      <c r="J30" s="32"/>
      <c r="K30" s="31"/>
      <c r="L30" s="33"/>
      <c r="M30" s="34">
        <f t="shared" si="0"/>
        <v>2</v>
      </c>
      <c r="N30" s="35"/>
      <c r="O30" s="36">
        <v>1</v>
      </c>
      <c r="P30" s="36"/>
      <c r="Q30" s="117">
        <f>SUM((O30-((43/352)*C4))/ABS((43/352)*C4))</f>
        <v>-0.95987232102143183</v>
      </c>
      <c r="R30" s="37">
        <v>43</v>
      </c>
    </row>
    <row r="31" spans="1:18" x14ac:dyDescent="0.25">
      <c r="A31" s="3">
        <v>22</v>
      </c>
      <c r="B31" s="38" t="s">
        <v>42</v>
      </c>
      <c r="C31" s="29" t="s">
        <v>45</v>
      </c>
      <c r="D31" s="30"/>
      <c r="E31" s="31"/>
      <c r="F31" s="32"/>
      <c r="G31" s="31"/>
      <c r="H31" s="32"/>
      <c r="I31" s="31">
        <v>3</v>
      </c>
      <c r="J31" s="32"/>
      <c r="K31" s="31"/>
      <c r="L31" s="33">
        <v>3</v>
      </c>
      <c r="M31" s="34">
        <f t="shared" si="0"/>
        <v>6</v>
      </c>
      <c r="N31" s="35">
        <f t="shared" si="2"/>
        <v>-0.66666666666666663</v>
      </c>
      <c r="O31" s="36">
        <v>6</v>
      </c>
      <c r="P31" s="36">
        <v>18</v>
      </c>
      <c r="Q31" s="117">
        <f>SUM((O31-((43/352)*C4))/ABS((43/352)*C4))</f>
        <v>-0.75923392612859097</v>
      </c>
      <c r="R31" s="37">
        <v>43</v>
      </c>
    </row>
    <row r="32" spans="1:18" x14ac:dyDescent="0.25">
      <c r="A32" s="18">
        <v>23</v>
      </c>
      <c r="B32" s="38" t="s">
        <v>42</v>
      </c>
      <c r="C32" s="29" t="s">
        <v>150</v>
      </c>
      <c r="D32" s="30">
        <v>2</v>
      </c>
      <c r="E32" s="31"/>
      <c r="F32" s="32"/>
      <c r="G32" s="31"/>
      <c r="H32" s="32">
        <v>3</v>
      </c>
      <c r="I32" s="31">
        <v>2</v>
      </c>
      <c r="J32" s="32"/>
      <c r="K32" s="31">
        <v>3</v>
      </c>
      <c r="L32" s="33">
        <v>1</v>
      </c>
      <c r="M32" s="34">
        <f t="shared" si="0"/>
        <v>11</v>
      </c>
      <c r="N32" s="35"/>
      <c r="O32" s="36">
        <v>3</v>
      </c>
      <c r="P32" s="36"/>
      <c r="Q32" s="117">
        <f>SUM((O32-((43/352)*C4))/ABS((43/352)*C4))</f>
        <v>-0.87961696306429549</v>
      </c>
      <c r="R32" s="37">
        <v>43</v>
      </c>
    </row>
    <row r="33" spans="1:18" x14ac:dyDescent="0.25">
      <c r="A33" s="3">
        <v>24</v>
      </c>
      <c r="B33" s="38" t="s">
        <v>42</v>
      </c>
      <c r="C33" s="29" t="s">
        <v>35</v>
      </c>
      <c r="D33" s="30">
        <v>1</v>
      </c>
      <c r="E33" s="31">
        <v>1</v>
      </c>
      <c r="F33" s="32">
        <v>7</v>
      </c>
      <c r="G33" s="31"/>
      <c r="H33" s="32">
        <v>4</v>
      </c>
      <c r="I33" s="31">
        <v>8</v>
      </c>
      <c r="J33" s="32">
        <v>2</v>
      </c>
      <c r="K33" s="31">
        <v>2</v>
      </c>
      <c r="L33" s="33">
        <v>5</v>
      </c>
      <c r="M33" s="34">
        <f t="shared" si="0"/>
        <v>30</v>
      </c>
      <c r="N33" s="35"/>
      <c r="O33" s="36">
        <v>23</v>
      </c>
      <c r="P33" s="36">
        <v>0</v>
      </c>
      <c r="Q33" s="117">
        <f>SUM((O33-((43/352)*C4))/ABS((43/352)*C4))</f>
        <v>-7.7063383492932111E-2</v>
      </c>
      <c r="R33" s="37">
        <v>43</v>
      </c>
    </row>
    <row r="34" spans="1:18" x14ac:dyDescent="0.25">
      <c r="A34" s="18">
        <v>25</v>
      </c>
      <c r="B34" s="38" t="s">
        <v>42</v>
      </c>
      <c r="C34" s="29" t="s">
        <v>124</v>
      </c>
      <c r="D34" s="30">
        <v>3</v>
      </c>
      <c r="E34" s="31">
        <v>1</v>
      </c>
      <c r="F34" s="32">
        <v>5</v>
      </c>
      <c r="G34" s="31"/>
      <c r="H34" s="32">
        <v>6</v>
      </c>
      <c r="I34" s="31">
        <v>13</v>
      </c>
      <c r="J34" s="32">
        <v>1</v>
      </c>
      <c r="K34" s="31">
        <v>2</v>
      </c>
      <c r="L34" s="33">
        <v>2</v>
      </c>
      <c r="M34" s="34">
        <f t="shared" si="0"/>
        <v>33</v>
      </c>
      <c r="N34" s="35"/>
      <c r="O34" s="36">
        <v>21</v>
      </c>
      <c r="P34" s="36"/>
      <c r="Q34" s="117">
        <f>SUM((O34-((43/352)*C4))/ABS((43/352)*C4))</f>
        <v>-0.15731874145006844</v>
      </c>
      <c r="R34" s="37">
        <v>43</v>
      </c>
    </row>
    <row r="35" spans="1:18" x14ac:dyDescent="0.25">
      <c r="A35" s="3">
        <v>26</v>
      </c>
      <c r="B35" s="38" t="s">
        <v>42</v>
      </c>
      <c r="C35" s="29" t="s">
        <v>46</v>
      </c>
      <c r="D35" s="30">
        <v>1</v>
      </c>
      <c r="E35" s="31"/>
      <c r="F35" s="32">
        <v>6</v>
      </c>
      <c r="G35" s="31"/>
      <c r="H35" s="32">
        <v>3</v>
      </c>
      <c r="I35" s="31"/>
      <c r="J35" s="32"/>
      <c r="K35" s="31">
        <v>3</v>
      </c>
      <c r="L35" s="33"/>
      <c r="M35" s="34">
        <f t="shared" si="0"/>
        <v>13</v>
      </c>
      <c r="N35" s="35">
        <f t="shared" si="2"/>
        <v>-0.13333333333333333</v>
      </c>
      <c r="O35" s="36">
        <v>13</v>
      </c>
      <c r="P35" s="36">
        <v>15</v>
      </c>
      <c r="Q35" s="117">
        <f>SUM((O35-((43/352)*C4))/ABS((43/352)*C4))</f>
        <v>-0.47834017327861378</v>
      </c>
      <c r="R35" s="37">
        <v>43</v>
      </c>
    </row>
    <row r="36" spans="1:18" x14ac:dyDescent="0.25">
      <c r="A36" s="18">
        <v>27</v>
      </c>
      <c r="B36" s="38" t="s">
        <v>48</v>
      </c>
      <c r="C36" s="29" t="s">
        <v>132</v>
      </c>
      <c r="D36" s="30">
        <v>1</v>
      </c>
      <c r="E36" s="31"/>
      <c r="F36" s="32"/>
      <c r="G36" s="31">
        <v>2</v>
      </c>
      <c r="H36" s="32"/>
      <c r="I36" s="31"/>
      <c r="J36" s="32"/>
      <c r="K36" s="31"/>
      <c r="L36" s="33"/>
      <c r="M36" s="34">
        <f t="shared" si="0"/>
        <v>3</v>
      </c>
      <c r="N36" s="35"/>
      <c r="O36" s="36">
        <v>2</v>
      </c>
      <c r="P36" s="36"/>
      <c r="Q36" s="117">
        <f>SUM((O36-((43/352)*C4))/ABS((43/352)*C4))</f>
        <v>-0.91974464204286366</v>
      </c>
      <c r="R36" s="37">
        <v>43</v>
      </c>
    </row>
    <row r="37" spans="1:18" x14ac:dyDescent="0.25">
      <c r="A37" s="3">
        <v>28</v>
      </c>
      <c r="B37" s="38" t="s">
        <v>48</v>
      </c>
      <c r="C37" s="29" t="s">
        <v>49</v>
      </c>
      <c r="D37" s="30">
        <v>2</v>
      </c>
      <c r="E37" s="31"/>
      <c r="F37" s="32">
        <v>6</v>
      </c>
      <c r="G37" s="31">
        <v>2</v>
      </c>
      <c r="H37" s="32">
        <v>2</v>
      </c>
      <c r="I37" s="31">
        <v>4</v>
      </c>
      <c r="J37" s="32"/>
      <c r="K37" s="31"/>
      <c r="L37" s="33">
        <v>1</v>
      </c>
      <c r="M37" s="34">
        <f t="shared" si="0"/>
        <v>17</v>
      </c>
      <c r="N37" s="35">
        <f t="shared" si="2"/>
        <v>-0.26666666666666666</v>
      </c>
      <c r="O37" s="36">
        <v>11</v>
      </c>
      <c r="P37" s="36">
        <v>15</v>
      </c>
      <c r="Q37" s="117">
        <f>SUM((O37-((43/352)*C4))/ABS((43/352)*C4))</f>
        <v>-0.55859553123575012</v>
      </c>
      <c r="R37" s="37">
        <v>43</v>
      </c>
    </row>
    <row r="38" spans="1:18" x14ac:dyDescent="0.25">
      <c r="A38" s="18">
        <v>29</v>
      </c>
      <c r="B38" s="38" t="s">
        <v>50</v>
      </c>
      <c r="C38" s="29" t="s">
        <v>51</v>
      </c>
      <c r="D38" s="30"/>
      <c r="E38" s="31"/>
      <c r="F38" s="32"/>
      <c r="G38" s="31"/>
      <c r="H38" s="32"/>
      <c r="I38" s="31">
        <v>1</v>
      </c>
      <c r="J38" s="32"/>
      <c r="K38" s="31"/>
      <c r="L38" s="33">
        <v>1</v>
      </c>
      <c r="M38" s="34">
        <f t="shared" si="0"/>
        <v>2</v>
      </c>
      <c r="N38" s="35">
        <f t="shared" si="2"/>
        <v>0</v>
      </c>
      <c r="O38" s="36">
        <v>2</v>
      </c>
      <c r="P38" s="36">
        <v>2</v>
      </c>
      <c r="Q38" s="117">
        <f>SUM((O38-((43/352)*C4))/ABS((43/352)*C4))</f>
        <v>-0.91974464204286366</v>
      </c>
      <c r="R38" s="37">
        <v>43</v>
      </c>
    </row>
    <row r="39" spans="1:18" x14ac:dyDescent="0.25">
      <c r="A39" s="3">
        <v>30</v>
      </c>
      <c r="B39" s="38" t="s">
        <v>50</v>
      </c>
      <c r="C39" s="29" t="s">
        <v>52</v>
      </c>
      <c r="D39" s="30">
        <v>2</v>
      </c>
      <c r="E39" s="31"/>
      <c r="F39" s="32">
        <v>7</v>
      </c>
      <c r="G39" s="31"/>
      <c r="H39" s="32">
        <v>2</v>
      </c>
      <c r="I39" s="31">
        <v>3</v>
      </c>
      <c r="J39" s="32"/>
      <c r="K39" s="31"/>
      <c r="L39" s="33">
        <v>4</v>
      </c>
      <c r="M39" s="34">
        <f t="shared" si="0"/>
        <v>18</v>
      </c>
      <c r="N39" s="35"/>
      <c r="O39" s="36">
        <v>18</v>
      </c>
      <c r="P39" s="36">
        <v>0</v>
      </c>
      <c r="Q39" s="117">
        <f>SUM((O39-((43/352)*C4))/ABS((43/352)*C4))</f>
        <v>-0.27770177838577292</v>
      </c>
      <c r="R39" s="37">
        <v>43</v>
      </c>
    </row>
    <row r="40" spans="1:18" x14ac:dyDescent="0.25">
      <c r="A40" s="18">
        <v>31</v>
      </c>
      <c r="B40" s="38" t="s">
        <v>50</v>
      </c>
      <c r="C40" s="29" t="s">
        <v>53</v>
      </c>
      <c r="D40" s="30">
        <v>3</v>
      </c>
      <c r="E40" s="31"/>
      <c r="F40" s="32"/>
      <c r="G40" s="31"/>
      <c r="H40" s="32">
        <v>4</v>
      </c>
      <c r="I40" s="31">
        <v>4</v>
      </c>
      <c r="J40" s="32"/>
      <c r="K40" s="31"/>
      <c r="L40" s="33">
        <v>4</v>
      </c>
      <c r="M40" s="34">
        <f t="shared" si="0"/>
        <v>15</v>
      </c>
      <c r="N40" s="35">
        <f t="shared" si="2"/>
        <v>-0.40909090909090912</v>
      </c>
      <c r="O40" s="36">
        <v>13</v>
      </c>
      <c r="P40" s="36">
        <v>22</v>
      </c>
      <c r="Q40" s="117">
        <f>SUM((O40-((43/352)*C4))/ABS((43/352)*C4))</f>
        <v>-0.47834017327861378</v>
      </c>
      <c r="R40" s="37">
        <v>43</v>
      </c>
    </row>
    <row r="41" spans="1:18" x14ac:dyDescent="0.25">
      <c r="A41" s="3">
        <v>32</v>
      </c>
      <c r="B41" s="38" t="s">
        <v>50</v>
      </c>
      <c r="C41" s="29" t="s">
        <v>54</v>
      </c>
      <c r="D41" s="30">
        <v>1</v>
      </c>
      <c r="E41" s="31"/>
      <c r="F41" s="32">
        <v>1</v>
      </c>
      <c r="G41" s="31"/>
      <c r="H41" s="32">
        <v>1</v>
      </c>
      <c r="I41" s="31"/>
      <c r="J41" s="32">
        <v>2</v>
      </c>
      <c r="K41" s="31">
        <v>2</v>
      </c>
      <c r="L41" s="33"/>
      <c r="M41" s="34">
        <f t="shared" si="0"/>
        <v>7</v>
      </c>
      <c r="N41" s="35">
        <f t="shared" si="2"/>
        <v>-0.5</v>
      </c>
      <c r="O41" s="36">
        <v>5</v>
      </c>
      <c r="P41" s="36">
        <v>10</v>
      </c>
      <c r="Q41" s="117">
        <f>SUM((O41-((43/352)*C4))/ABS((43/352)*C4))</f>
        <v>-0.79936160510715915</v>
      </c>
      <c r="R41" s="37">
        <v>43</v>
      </c>
    </row>
    <row r="42" spans="1:18" x14ac:dyDescent="0.25">
      <c r="A42" s="18">
        <v>33</v>
      </c>
      <c r="B42" s="38" t="s">
        <v>50</v>
      </c>
      <c r="C42" s="29" t="s">
        <v>55</v>
      </c>
      <c r="D42" s="30">
        <v>3</v>
      </c>
      <c r="E42" s="31"/>
      <c r="F42" s="32">
        <v>5</v>
      </c>
      <c r="G42" s="31"/>
      <c r="H42" s="32">
        <v>4</v>
      </c>
      <c r="I42" s="31">
        <v>12</v>
      </c>
      <c r="J42" s="32">
        <v>1</v>
      </c>
      <c r="K42" s="31"/>
      <c r="L42" s="33">
        <v>3</v>
      </c>
      <c r="M42" s="34">
        <f t="shared" si="0"/>
        <v>28</v>
      </c>
      <c r="N42" s="35">
        <f t="shared" si="2"/>
        <v>-0.17857142857142858</v>
      </c>
      <c r="O42" s="36">
        <v>23</v>
      </c>
      <c r="P42" s="36">
        <v>28</v>
      </c>
      <c r="Q42" s="117">
        <f>SUM((O42-((43/352)*C4))/ABS((43/352)*C4))</f>
        <v>-7.7063383492932111E-2</v>
      </c>
      <c r="R42" s="37">
        <v>43</v>
      </c>
    </row>
    <row r="43" spans="1:18" x14ac:dyDescent="0.25">
      <c r="A43" s="3">
        <v>34</v>
      </c>
      <c r="B43" s="38" t="s">
        <v>50</v>
      </c>
      <c r="C43" s="29" t="s">
        <v>56</v>
      </c>
      <c r="D43" s="30">
        <v>1</v>
      </c>
      <c r="E43" s="31"/>
      <c r="F43" s="32">
        <v>5</v>
      </c>
      <c r="G43" s="31"/>
      <c r="H43" s="32"/>
      <c r="I43" s="31">
        <v>2</v>
      </c>
      <c r="J43" s="32"/>
      <c r="K43" s="31">
        <v>1</v>
      </c>
      <c r="L43" s="33">
        <v>3</v>
      </c>
      <c r="M43" s="34">
        <f t="shared" si="0"/>
        <v>12</v>
      </c>
      <c r="N43" s="35"/>
      <c r="O43" s="36">
        <v>12</v>
      </c>
      <c r="P43" s="36">
        <v>0</v>
      </c>
      <c r="Q43" s="117">
        <f>SUM((O43-((43/352)*C4))/ABS((43/352)*C4))</f>
        <v>-0.51846785225718195</v>
      </c>
      <c r="R43" s="37">
        <v>43</v>
      </c>
    </row>
    <row r="44" spans="1:18" x14ac:dyDescent="0.25">
      <c r="A44" s="18">
        <v>35</v>
      </c>
      <c r="B44" s="38" t="s">
        <v>50</v>
      </c>
      <c r="C44" s="29" t="s">
        <v>57</v>
      </c>
      <c r="D44" s="30">
        <v>3</v>
      </c>
      <c r="E44" s="31"/>
      <c r="F44" s="32">
        <v>8</v>
      </c>
      <c r="G44" s="31">
        <v>1</v>
      </c>
      <c r="H44" s="32">
        <v>7</v>
      </c>
      <c r="I44" s="31">
        <v>4</v>
      </c>
      <c r="J44" s="32"/>
      <c r="K44" s="31">
        <v>5</v>
      </c>
      <c r="L44" s="33">
        <v>4</v>
      </c>
      <c r="M44" s="34">
        <f t="shared" si="0"/>
        <v>32</v>
      </c>
      <c r="N44" s="35">
        <f t="shared" si="2"/>
        <v>0</v>
      </c>
      <c r="O44" s="36">
        <v>21</v>
      </c>
      <c r="P44" s="36">
        <v>21</v>
      </c>
      <c r="Q44" s="117">
        <f>SUM((O44-((43/352)*C4))/ABS((43/352)*C4))</f>
        <v>-0.15731874145006844</v>
      </c>
      <c r="R44" s="37">
        <v>43</v>
      </c>
    </row>
    <row r="45" spans="1:18" x14ac:dyDescent="0.25">
      <c r="A45" s="3">
        <v>36</v>
      </c>
      <c r="B45" s="38" t="s">
        <v>50</v>
      </c>
      <c r="C45" s="29" t="s">
        <v>59</v>
      </c>
      <c r="D45" s="30">
        <v>6</v>
      </c>
      <c r="E45" s="31"/>
      <c r="F45" s="32">
        <v>5</v>
      </c>
      <c r="G45" s="31">
        <v>2</v>
      </c>
      <c r="H45" s="32">
        <v>2</v>
      </c>
      <c r="I45" s="31">
        <v>4</v>
      </c>
      <c r="J45" s="32">
        <v>2</v>
      </c>
      <c r="K45" s="31">
        <v>1</v>
      </c>
      <c r="L45" s="33">
        <v>2</v>
      </c>
      <c r="M45" s="34">
        <f t="shared" si="0"/>
        <v>24</v>
      </c>
      <c r="N45" s="35">
        <f t="shared" si="2"/>
        <v>-0.20689655172413793</v>
      </c>
      <c r="O45" s="36">
        <v>23</v>
      </c>
      <c r="P45" s="36">
        <v>29</v>
      </c>
      <c r="Q45" s="117">
        <f>SUM((O45-((43/352)*C4))/ABS((43/352)*C4))</f>
        <v>-7.7063383492932111E-2</v>
      </c>
      <c r="R45" s="37">
        <v>43</v>
      </c>
    </row>
    <row r="46" spans="1:18" x14ac:dyDescent="0.25">
      <c r="A46" s="18">
        <v>37</v>
      </c>
      <c r="B46" s="38" t="s">
        <v>50</v>
      </c>
      <c r="C46" s="29" t="s">
        <v>60</v>
      </c>
      <c r="D46" s="30">
        <v>3</v>
      </c>
      <c r="E46" s="31">
        <v>1</v>
      </c>
      <c r="F46" s="32"/>
      <c r="G46" s="31"/>
      <c r="H46" s="32">
        <v>5</v>
      </c>
      <c r="I46" s="31">
        <v>4</v>
      </c>
      <c r="J46" s="32"/>
      <c r="K46" s="31"/>
      <c r="L46" s="33">
        <v>2</v>
      </c>
      <c r="M46" s="34">
        <f t="shared" si="0"/>
        <v>15</v>
      </c>
      <c r="N46" s="35">
        <f t="shared" si="2"/>
        <v>-0.34782608695652173</v>
      </c>
      <c r="O46" s="36">
        <v>15</v>
      </c>
      <c r="P46" s="36">
        <v>23</v>
      </c>
      <c r="Q46" s="117">
        <f>SUM((O46-((43/352)*C4))/ABS((43/352)*C4))</f>
        <v>-0.39808481532147744</v>
      </c>
      <c r="R46" s="37">
        <v>43</v>
      </c>
    </row>
    <row r="47" spans="1:18" x14ac:dyDescent="0.25">
      <c r="A47" s="3">
        <v>38</v>
      </c>
      <c r="B47" s="38" t="s">
        <v>50</v>
      </c>
      <c r="C47" s="29" t="s">
        <v>61</v>
      </c>
      <c r="D47" s="30">
        <v>5</v>
      </c>
      <c r="E47" s="31"/>
      <c r="F47" s="32">
        <v>5</v>
      </c>
      <c r="G47" s="31"/>
      <c r="H47" s="32">
        <v>3</v>
      </c>
      <c r="I47" s="31">
        <v>11</v>
      </c>
      <c r="J47" s="32">
        <v>1</v>
      </c>
      <c r="K47" s="31">
        <v>2</v>
      </c>
      <c r="L47" s="33">
        <v>3</v>
      </c>
      <c r="M47" s="34">
        <f t="shared" si="0"/>
        <v>30</v>
      </c>
      <c r="N47" s="35">
        <f t="shared" si="2"/>
        <v>0.15384615384615385</v>
      </c>
      <c r="O47" s="36">
        <v>30</v>
      </c>
      <c r="P47" s="36">
        <v>26</v>
      </c>
      <c r="Q47" s="117">
        <f>SUM((O47-((43/352)*C4))/ABS((43/352)*C4))</f>
        <v>0.20383036935704507</v>
      </c>
      <c r="R47" s="37">
        <v>43</v>
      </c>
    </row>
    <row r="48" spans="1:18" x14ac:dyDescent="0.25">
      <c r="A48" s="18">
        <v>39</v>
      </c>
      <c r="B48" s="38" t="s">
        <v>50</v>
      </c>
      <c r="C48" s="29" t="s">
        <v>142</v>
      </c>
      <c r="D48" s="30"/>
      <c r="E48" s="31"/>
      <c r="F48" s="32"/>
      <c r="G48" s="31"/>
      <c r="H48" s="32"/>
      <c r="I48" s="31"/>
      <c r="J48" s="32"/>
      <c r="K48" s="31"/>
      <c r="L48" s="33"/>
      <c r="M48" s="34">
        <f t="shared" si="0"/>
        <v>0</v>
      </c>
      <c r="N48" s="35"/>
      <c r="O48" s="36"/>
      <c r="P48" s="36"/>
      <c r="Q48" s="117">
        <f>SUM((O48-((43/352)*C4))/ABS((43/352)*C4))</f>
        <v>-1</v>
      </c>
      <c r="R48" s="37">
        <v>43</v>
      </c>
    </row>
    <row r="49" spans="1:18" x14ac:dyDescent="0.25">
      <c r="A49" s="3">
        <v>40</v>
      </c>
      <c r="B49" s="38" t="s">
        <v>50</v>
      </c>
      <c r="C49" s="29" t="s">
        <v>143</v>
      </c>
      <c r="D49" s="30"/>
      <c r="E49" s="31"/>
      <c r="F49" s="32"/>
      <c r="G49" s="31"/>
      <c r="H49" s="32"/>
      <c r="I49" s="31"/>
      <c r="J49" s="32"/>
      <c r="K49" s="31"/>
      <c r="L49" s="33"/>
      <c r="M49" s="34">
        <f t="shared" si="0"/>
        <v>0</v>
      </c>
      <c r="N49" s="35"/>
      <c r="O49" s="36"/>
      <c r="P49" s="36"/>
      <c r="Q49" s="117">
        <f>SUM((O49-((43/352)*C4))/ABS((43/352)*C4))</f>
        <v>-1</v>
      </c>
      <c r="R49" s="37">
        <v>43</v>
      </c>
    </row>
    <row r="50" spans="1:18" x14ac:dyDescent="0.25">
      <c r="A50" s="18">
        <v>41</v>
      </c>
      <c r="B50" s="38" t="s">
        <v>62</v>
      </c>
      <c r="C50" s="29" t="s">
        <v>63</v>
      </c>
      <c r="D50" s="30">
        <v>2</v>
      </c>
      <c r="E50" s="31"/>
      <c r="F50" s="32">
        <v>5</v>
      </c>
      <c r="G50" s="31"/>
      <c r="H50" s="32">
        <v>3</v>
      </c>
      <c r="I50" s="31">
        <v>3</v>
      </c>
      <c r="J50" s="32"/>
      <c r="K50" s="31"/>
      <c r="L50" s="33">
        <v>1</v>
      </c>
      <c r="M50" s="34">
        <f t="shared" si="0"/>
        <v>14</v>
      </c>
      <c r="N50" s="35">
        <f t="shared" si="2"/>
        <v>-0.22222222222222221</v>
      </c>
      <c r="O50" s="36">
        <v>14</v>
      </c>
      <c r="P50" s="36">
        <v>18</v>
      </c>
      <c r="Q50" s="117">
        <f>SUM((O50-((43/352)*C4))/ABS((43/352)*C4))</f>
        <v>-0.43821249430004561</v>
      </c>
      <c r="R50" s="37">
        <v>43</v>
      </c>
    </row>
    <row r="51" spans="1:18" x14ac:dyDescent="0.25">
      <c r="A51" s="3">
        <v>42</v>
      </c>
      <c r="B51" s="38" t="s">
        <v>62</v>
      </c>
      <c r="C51" s="29" t="s">
        <v>64</v>
      </c>
      <c r="D51" s="30">
        <v>4</v>
      </c>
      <c r="E51" s="31"/>
      <c r="F51" s="32">
        <v>7</v>
      </c>
      <c r="G51" s="31"/>
      <c r="H51" s="32">
        <v>3</v>
      </c>
      <c r="I51" s="31">
        <v>12</v>
      </c>
      <c r="J51" s="32">
        <v>1</v>
      </c>
      <c r="K51" s="31">
        <v>1</v>
      </c>
      <c r="L51" s="33">
        <v>2</v>
      </c>
      <c r="M51" s="34">
        <f t="shared" si="0"/>
        <v>30</v>
      </c>
      <c r="N51" s="35">
        <f t="shared" si="2"/>
        <v>1.1818181818181819</v>
      </c>
      <c r="O51" s="36">
        <v>24</v>
      </c>
      <c r="P51" s="36">
        <v>11</v>
      </c>
      <c r="Q51" s="117">
        <f>SUM((O51-((43/352)*C4))/ABS((43/352)*C4))</f>
        <v>-3.6935704514363933E-2</v>
      </c>
      <c r="R51" s="37">
        <v>43</v>
      </c>
    </row>
    <row r="52" spans="1:18" x14ac:dyDescent="0.25">
      <c r="A52" s="18">
        <v>43</v>
      </c>
      <c r="B52" s="38" t="s">
        <v>62</v>
      </c>
      <c r="C52" s="29" t="s">
        <v>144</v>
      </c>
      <c r="D52" s="30"/>
      <c r="E52" s="31"/>
      <c r="F52" s="32"/>
      <c r="G52" s="31"/>
      <c r="H52" s="32"/>
      <c r="I52" s="31"/>
      <c r="J52" s="32"/>
      <c r="K52" s="31"/>
      <c r="L52" s="33"/>
      <c r="M52" s="34"/>
      <c r="N52" s="35"/>
      <c r="O52" s="36"/>
      <c r="P52" s="36"/>
      <c r="Q52" s="117">
        <f>SUM((O52-((43/352)*C4))/ABS((43/352)*C4))</f>
        <v>-1</v>
      </c>
      <c r="R52" s="37">
        <v>43</v>
      </c>
    </row>
    <row r="53" spans="1:18" x14ac:dyDescent="0.25">
      <c r="A53" s="3">
        <v>44</v>
      </c>
      <c r="B53" s="38" t="s">
        <v>62</v>
      </c>
      <c r="C53" s="29" t="s">
        <v>65</v>
      </c>
      <c r="D53" s="30">
        <v>2</v>
      </c>
      <c r="E53" s="31"/>
      <c r="F53" s="32">
        <v>5</v>
      </c>
      <c r="G53" s="31"/>
      <c r="H53" s="32">
        <v>2</v>
      </c>
      <c r="I53" s="31">
        <v>7</v>
      </c>
      <c r="J53" s="32"/>
      <c r="K53" s="31">
        <v>2</v>
      </c>
      <c r="L53" s="33">
        <v>1</v>
      </c>
      <c r="M53" s="34">
        <f t="shared" si="0"/>
        <v>19</v>
      </c>
      <c r="N53" s="35">
        <f t="shared" si="2"/>
        <v>-5.5555555555555552E-2</v>
      </c>
      <c r="O53" s="36">
        <v>17</v>
      </c>
      <c r="P53" s="36">
        <v>18</v>
      </c>
      <c r="Q53" s="117">
        <f>SUM((O53-((43/352)*C4))/ABS((43/352)*C4))</f>
        <v>-0.31782945736434109</v>
      </c>
      <c r="R53" s="37">
        <v>43</v>
      </c>
    </row>
    <row r="54" spans="1:18" x14ac:dyDescent="0.25">
      <c r="A54" s="18">
        <v>45</v>
      </c>
      <c r="B54" s="38" t="s">
        <v>62</v>
      </c>
      <c r="C54" s="29" t="s">
        <v>91</v>
      </c>
      <c r="D54" s="30">
        <v>3</v>
      </c>
      <c r="E54" s="31">
        <v>1</v>
      </c>
      <c r="F54" s="32">
        <v>10</v>
      </c>
      <c r="G54" s="31">
        <v>2</v>
      </c>
      <c r="H54" s="32">
        <v>4</v>
      </c>
      <c r="I54" s="31">
        <v>12</v>
      </c>
      <c r="J54" s="32">
        <v>1</v>
      </c>
      <c r="K54" s="31">
        <v>3</v>
      </c>
      <c r="L54" s="33">
        <v>3</v>
      </c>
      <c r="M54" s="34">
        <f t="shared" si="0"/>
        <v>39</v>
      </c>
      <c r="N54" s="35"/>
      <c r="O54" s="36">
        <v>39</v>
      </c>
      <c r="P54" s="36"/>
      <c r="Q54" s="117">
        <f>SUM((O54-((43/352)*C4))/ABS((43/352)*C4))</f>
        <v>0.56497948016415855</v>
      </c>
      <c r="R54" s="37">
        <v>43</v>
      </c>
    </row>
    <row r="55" spans="1:18" x14ac:dyDescent="0.25">
      <c r="A55" s="3">
        <v>46</v>
      </c>
      <c r="B55" s="38" t="s">
        <v>62</v>
      </c>
      <c r="C55" s="29" t="s">
        <v>67</v>
      </c>
      <c r="D55" s="40">
        <v>1</v>
      </c>
      <c r="E55" s="41"/>
      <c r="F55" s="42">
        <v>5</v>
      </c>
      <c r="G55" s="41"/>
      <c r="H55" s="42">
        <v>1</v>
      </c>
      <c r="I55" s="41">
        <v>8</v>
      </c>
      <c r="J55" s="42">
        <v>2</v>
      </c>
      <c r="K55" s="41"/>
      <c r="L55" s="43">
        <v>1</v>
      </c>
      <c r="M55" s="34">
        <f t="shared" si="0"/>
        <v>18</v>
      </c>
      <c r="N55" s="35">
        <f t="shared" ref="N55:N60" si="3">SUM(O55-P55)/ABS(P55)</f>
        <v>-9.0909090909090912E-2</v>
      </c>
      <c r="O55" s="36">
        <v>10</v>
      </c>
      <c r="P55" s="36">
        <v>11</v>
      </c>
      <c r="Q55" s="117">
        <f>SUM((O55-((43/352)*C4))/ABS((43/352)*C4))</f>
        <v>-0.59872321021431829</v>
      </c>
      <c r="R55" s="37">
        <v>43</v>
      </c>
    </row>
    <row r="56" spans="1:18" x14ac:dyDescent="0.25">
      <c r="A56" s="18">
        <v>47</v>
      </c>
      <c r="B56" s="38" t="s">
        <v>62</v>
      </c>
      <c r="C56" s="29" t="s">
        <v>68</v>
      </c>
      <c r="D56" s="40">
        <v>3</v>
      </c>
      <c r="E56" s="41">
        <v>1</v>
      </c>
      <c r="F56" s="42">
        <v>7</v>
      </c>
      <c r="G56" s="41">
        <v>1</v>
      </c>
      <c r="H56" s="42">
        <v>2</v>
      </c>
      <c r="I56" s="41">
        <v>7</v>
      </c>
      <c r="J56" s="42">
        <v>1</v>
      </c>
      <c r="K56" s="41"/>
      <c r="L56" s="43">
        <v>6</v>
      </c>
      <c r="M56" s="34">
        <f t="shared" si="0"/>
        <v>28</v>
      </c>
      <c r="N56" s="35">
        <f t="shared" si="3"/>
        <v>0.13043478260869565</v>
      </c>
      <c r="O56" s="36">
        <v>26</v>
      </c>
      <c r="P56" s="36">
        <v>23</v>
      </c>
      <c r="Q56" s="117">
        <f>SUM((O56-((43/352)*C4))/ABS((43/352)*C4))</f>
        <v>4.3319653442772402E-2</v>
      </c>
      <c r="R56" s="37">
        <v>43</v>
      </c>
    </row>
    <row r="57" spans="1:18" x14ac:dyDescent="0.25">
      <c r="A57" s="3">
        <v>48</v>
      </c>
      <c r="B57" s="38" t="s">
        <v>62</v>
      </c>
      <c r="C57" s="29" t="s">
        <v>69</v>
      </c>
      <c r="D57" s="40"/>
      <c r="E57" s="41"/>
      <c r="F57" s="42"/>
      <c r="G57" s="41"/>
      <c r="H57" s="42"/>
      <c r="I57" s="41">
        <v>1</v>
      </c>
      <c r="J57" s="42"/>
      <c r="K57" s="41"/>
      <c r="L57" s="43"/>
      <c r="M57" s="34">
        <f t="shared" si="0"/>
        <v>1</v>
      </c>
      <c r="N57" s="35"/>
      <c r="O57" s="36">
        <v>1</v>
      </c>
      <c r="P57" s="36">
        <v>0</v>
      </c>
      <c r="Q57" s="117">
        <f>SUM((O57-((43/352)*C4))/ABS((43/352)*C4))</f>
        <v>-0.95987232102143183</v>
      </c>
      <c r="R57" s="37">
        <v>43</v>
      </c>
    </row>
    <row r="58" spans="1:18" x14ac:dyDescent="0.25">
      <c r="A58" s="18">
        <v>49</v>
      </c>
      <c r="B58" s="38" t="s">
        <v>62</v>
      </c>
      <c r="C58" s="29" t="s">
        <v>70</v>
      </c>
      <c r="D58" s="40">
        <v>2</v>
      </c>
      <c r="E58" s="41"/>
      <c r="F58" s="42">
        <v>9</v>
      </c>
      <c r="G58" s="41"/>
      <c r="H58" s="42">
        <v>5</v>
      </c>
      <c r="I58" s="41">
        <v>2</v>
      </c>
      <c r="J58" s="42">
        <v>2</v>
      </c>
      <c r="K58" s="41">
        <v>3</v>
      </c>
      <c r="L58" s="43" t="s">
        <v>80</v>
      </c>
      <c r="M58" s="34">
        <f t="shared" si="0"/>
        <v>23</v>
      </c>
      <c r="N58" s="35">
        <f t="shared" si="3"/>
        <v>-0.23076923076923078</v>
      </c>
      <c r="O58" s="36">
        <v>20</v>
      </c>
      <c r="P58" s="36">
        <v>26</v>
      </c>
      <c r="Q58" s="117">
        <f>SUM((O58-((43/352)*C4))/ABS((43/352)*C4))</f>
        <v>-0.19744642042863661</v>
      </c>
      <c r="R58" s="37">
        <v>43</v>
      </c>
    </row>
    <row r="59" spans="1:18" x14ac:dyDescent="0.25">
      <c r="A59" s="3">
        <v>50</v>
      </c>
      <c r="B59" s="38" t="s">
        <v>62</v>
      </c>
      <c r="C59" s="29" t="s">
        <v>72</v>
      </c>
      <c r="D59" s="40">
        <v>4</v>
      </c>
      <c r="E59" s="41"/>
      <c r="F59" s="42">
        <v>7</v>
      </c>
      <c r="G59" s="41"/>
      <c r="H59" s="42">
        <v>3</v>
      </c>
      <c r="I59" s="41">
        <v>11</v>
      </c>
      <c r="J59" s="42">
        <v>2</v>
      </c>
      <c r="K59" s="41"/>
      <c r="L59" s="43">
        <v>5</v>
      </c>
      <c r="M59" s="34">
        <f t="shared" si="0"/>
        <v>32</v>
      </c>
      <c r="N59" s="35">
        <f t="shared" si="3"/>
        <v>0.28000000000000003</v>
      </c>
      <c r="O59" s="36">
        <v>32</v>
      </c>
      <c r="P59" s="36">
        <v>25</v>
      </c>
      <c r="Q59" s="117">
        <f>SUM((O59-((43/352)*C4))/ABS((43/352)*C4))</f>
        <v>0.28408572731418141</v>
      </c>
      <c r="R59" s="37">
        <v>43</v>
      </c>
    </row>
    <row r="60" spans="1:18" ht="15.75" thickBot="1" x14ac:dyDescent="0.3">
      <c r="A60" s="3"/>
      <c r="B60" s="38"/>
      <c r="C60" s="29" t="s">
        <v>73</v>
      </c>
      <c r="D60" s="134">
        <f t="shared" ref="D60:L60" si="4">SUM(D10:D59)</f>
        <v>92</v>
      </c>
      <c r="E60" s="12">
        <f t="shared" si="4"/>
        <v>11</v>
      </c>
      <c r="F60" s="11">
        <f t="shared" si="4"/>
        <v>200</v>
      </c>
      <c r="G60" s="12">
        <f t="shared" si="4"/>
        <v>19</v>
      </c>
      <c r="H60" s="11">
        <f t="shared" si="4"/>
        <v>116</v>
      </c>
      <c r="I60" s="12">
        <f t="shared" si="4"/>
        <v>222</v>
      </c>
      <c r="J60" s="11">
        <f t="shared" si="4"/>
        <v>36</v>
      </c>
      <c r="K60" s="12">
        <f t="shared" si="4"/>
        <v>54</v>
      </c>
      <c r="L60" s="46">
        <f t="shared" si="4"/>
        <v>84</v>
      </c>
      <c r="M60" s="47">
        <f t="shared" ref="M60" si="5">SUM(D60:L60)</f>
        <v>834</v>
      </c>
      <c r="N60" s="48">
        <f t="shared" si="3"/>
        <v>0.21404109589041095</v>
      </c>
      <c r="O60" s="49">
        <f>SUM(O10:O59)</f>
        <v>709</v>
      </c>
      <c r="P60" s="49">
        <f>SUM(P11:P59)</f>
        <v>584</v>
      </c>
      <c r="Q60" s="48">
        <f>SUM((O60-((2150/352)*C4))/ABS((2150/352)*C4))</f>
        <v>-0.43098951208390329</v>
      </c>
      <c r="R60" s="50">
        <f>SUM(R10:R59)</f>
        <v>2150</v>
      </c>
    </row>
    <row r="61" spans="1:18" ht="16.5" thickTop="1" thickBot="1" x14ac:dyDescent="0.3">
      <c r="A61" s="3"/>
      <c r="B61" s="38"/>
      <c r="C61" s="51" t="s">
        <v>74</v>
      </c>
      <c r="D61" s="110">
        <f>SUM((D62-D63)/ABS(D63))</f>
        <v>0.33898305084745761</v>
      </c>
      <c r="E61" s="111">
        <f>SUM((E62-E63)/ABS(E63))</f>
        <v>-0.375</v>
      </c>
      <c r="F61" s="111">
        <f t="shared" ref="F61:M61" si="6">SUM((F62-F63)/ABS(F63))</f>
        <v>0.49494949494949497</v>
      </c>
      <c r="G61" s="111">
        <f t="shared" si="6"/>
        <v>-0.26923076923076922</v>
      </c>
      <c r="H61" s="111">
        <f t="shared" si="6"/>
        <v>0.38709677419354838</v>
      </c>
      <c r="I61" s="111">
        <f t="shared" si="6"/>
        <v>8.5427135678391955E-2</v>
      </c>
      <c r="J61" s="111">
        <f t="shared" si="6"/>
        <v>0.12</v>
      </c>
      <c r="K61" s="111">
        <f t="shared" si="6"/>
        <v>0.42424242424242425</v>
      </c>
      <c r="L61" s="111">
        <f t="shared" si="6"/>
        <v>0.16923076923076924</v>
      </c>
      <c r="M61" s="112">
        <f t="shared" si="6"/>
        <v>0.21404109589041095</v>
      </c>
      <c r="N61" s="55"/>
      <c r="O61" s="56"/>
      <c r="P61" s="57"/>
      <c r="Q61" s="118"/>
      <c r="R61" s="58"/>
    </row>
    <row r="62" spans="1:18" ht="15.75" thickTop="1" x14ac:dyDescent="0.25">
      <c r="A62" s="3"/>
      <c r="B62" s="38"/>
      <c r="C62" s="51" t="s">
        <v>81</v>
      </c>
      <c r="D62" s="59">
        <v>79</v>
      </c>
      <c r="E62" s="60">
        <v>10</v>
      </c>
      <c r="F62" s="60">
        <v>148</v>
      </c>
      <c r="G62" s="60">
        <v>19</v>
      </c>
      <c r="H62" s="60">
        <v>86</v>
      </c>
      <c r="I62" s="60">
        <v>216</v>
      </c>
      <c r="J62" s="60">
        <v>28</v>
      </c>
      <c r="K62" s="60">
        <v>47</v>
      </c>
      <c r="L62" s="60">
        <v>76</v>
      </c>
      <c r="M62" s="61">
        <f>SUM(D62:L62)</f>
        <v>709</v>
      </c>
      <c r="N62" s="62"/>
      <c r="O62" s="63"/>
      <c r="P62" s="64"/>
      <c r="Q62" s="119"/>
      <c r="R62" s="20"/>
    </row>
    <row r="63" spans="1:18" ht="15.75" thickBot="1" x14ac:dyDescent="0.3">
      <c r="A63" s="3"/>
      <c r="B63" s="38"/>
      <c r="C63" s="51" t="s">
        <v>75</v>
      </c>
      <c r="D63" s="65">
        <v>59</v>
      </c>
      <c r="E63" s="16">
        <v>16</v>
      </c>
      <c r="F63" s="16">
        <v>99</v>
      </c>
      <c r="G63" s="16">
        <v>26</v>
      </c>
      <c r="H63" s="16">
        <v>62</v>
      </c>
      <c r="I63" s="16">
        <v>199</v>
      </c>
      <c r="J63" s="16">
        <v>25</v>
      </c>
      <c r="K63" s="16">
        <v>33</v>
      </c>
      <c r="L63" s="16">
        <v>65</v>
      </c>
      <c r="M63" s="66">
        <f>SUM(D63:L63)</f>
        <v>584</v>
      </c>
      <c r="N63" s="67"/>
      <c r="O63" s="68"/>
      <c r="P63" s="9"/>
      <c r="Q63" s="113"/>
      <c r="R63" s="69"/>
    </row>
    <row r="64" spans="1:18" s="107" customFormat="1" ht="16.5" thickTop="1" thickBot="1" x14ac:dyDescent="0.3">
      <c r="A64" s="96"/>
      <c r="B64" s="97"/>
      <c r="C64" s="98" t="s">
        <v>126</v>
      </c>
      <c r="D64" s="99">
        <f>SUM((D62-((D65/352)*C4))/ABS((D65/352)*C4))</f>
        <v>-0.45474509803921564</v>
      </c>
      <c r="E64" s="100">
        <f>SUM(E62-((E65/352)*C4))/ABS((E65/352)*C4)</f>
        <v>-0.65490196078431373</v>
      </c>
      <c r="F64" s="101">
        <f>SUM(F62-((F65/352)*C4))/ABS((D65/352)*C4)</f>
        <v>2.1490196078431445E-2</v>
      </c>
      <c r="G64" s="101">
        <f>SUM(G62-((G65/352)*C4))/ABS((G65/352)*C4)</f>
        <v>-0.67215686274509812</v>
      </c>
      <c r="H64" s="101">
        <f>SUM(H62-((H65/352)*C4))/ABS((H65/352)*C4)</f>
        <v>-0.40643137254901957</v>
      </c>
      <c r="I64" s="101">
        <f>SUM(I62-((I65/352)*C4))/ABS((I65/352)*C4)</f>
        <v>-0.46756302521008403</v>
      </c>
      <c r="J64" s="101">
        <f>SUM(J62-((J65/352)*C4))/ABS((D65/352)*C4)</f>
        <v>-0.20674509803921573</v>
      </c>
      <c r="K64" s="101">
        <f>SUM(K62-((K65/352)*C4))/ABS((D65/352)*C4)</f>
        <v>-0.27560784313725495</v>
      </c>
      <c r="L64" s="100">
        <f>SUM(L62-((L65/352)*C4))/ABS((L65/352)*C4)</f>
        <v>-0.56287581699346412</v>
      </c>
      <c r="M64" s="102">
        <f>SUM(M62-((M65/352)*C4))/ABS((M65/352)*C4)</f>
        <v>-0.43098951208390329</v>
      </c>
      <c r="N64" s="103"/>
      <c r="O64" s="104"/>
      <c r="P64" s="105"/>
      <c r="Q64" s="113"/>
      <c r="R64" s="106"/>
    </row>
    <row r="65" spans="1:19" s="83" customFormat="1" ht="16.5" thickTop="1" thickBot="1" x14ac:dyDescent="0.3">
      <c r="A65" s="70"/>
      <c r="B65" s="71"/>
      <c r="C65" s="72" t="s">
        <v>76</v>
      </c>
      <c r="D65" s="73">
        <v>250</v>
      </c>
      <c r="E65" s="74">
        <v>50</v>
      </c>
      <c r="F65" s="75">
        <v>250</v>
      </c>
      <c r="G65" s="76">
        <v>100</v>
      </c>
      <c r="H65" s="75">
        <v>250</v>
      </c>
      <c r="I65" s="76">
        <v>700</v>
      </c>
      <c r="J65" s="75">
        <v>100</v>
      </c>
      <c r="K65" s="76">
        <v>150</v>
      </c>
      <c r="L65" s="77">
        <v>300</v>
      </c>
      <c r="M65" s="78">
        <f t="shared" ref="M65:M95" si="7">SUM(D65:L65)</f>
        <v>2150</v>
      </c>
      <c r="N65" s="79"/>
      <c r="O65" s="80"/>
      <c r="P65" s="81"/>
      <c r="Q65" s="120"/>
      <c r="R65" s="82"/>
      <c r="S65" s="83" t="s">
        <v>80</v>
      </c>
    </row>
    <row r="66" spans="1:19" ht="15.75" thickTop="1" x14ac:dyDescent="0.25">
      <c r="A66" s="3"/>
      <c r="B66" s="38"/>
      <c r="C66" s="29" t="s">
        <v>152</v>
      </c>
      <c r="D66" s="84">
        <v>95</v>
      </c>
      <c r="E66" s="85">
        <v>11</v>
      </c>
      <c r="F66" s="86">
        <v>174</v>
      </c>
      <c r="G66" s="87">
        <v>19</v>
      </c>
      <c r="H66" s="86">
        <v>104</v>
      </c>
      <c r="I66" s="87">
        <v>219</v>
      </c>
      <c r="J66" s="86">
        <v>36</v>
      </c>
      <c r="K66" s="87">
        <v>55</v>
      </c>
      <c r="L66" s="88">
        <v>82</v>
      </c>
      <c r="M66" s="64">
        <f t="shared" ref="M66" si="8">SUM(D66:L66)</f>
        <v>795</v>
      </c>
      <c r="N66" s="89"/>
      <c r="O66" s="89"/>
      <c r="P66" s="6"/>
      <c r="Q66" s="121"/>
      <c r="R66" s="29"/>
    </row>
    <row r="67" spans="1:19" x14ac:dyDescent="0.25">
      <c r="A67" s="3"/>
      <c r="B67" s="38"/>
      <c r="C67" s="29" t="s">
        <v>151</v>
      </c>
      <c r="D67" s="84">
        <v>89</v>
      </c>
      <c r="E67" s="85">
        <v>12</v>
      </c>
      <c r="F67" s="86">
        <v>173</v>
      </c>
      <c r="G67" s="87">
        <v>19</v>
      </c>
      <c r="H67" s="86">
        <v>100</v>
      </c>
      <c r="I67" s="87">
        <v>215</v>
      </c>
      <c r="J67" s="86">
        <v>37</v>
      </c>
      <c r="K67" s="87">
        <v>54</v>
      </c>
      <c r="L67" s="88">
        <v>82</v>
      </c>
      <c r="M67" s="64">
        <f t="shared" ref="M67:M78" si="9">SUM(D67:L67)</f>
        <v>781</v>
      </c>
      <c r="N67" s="89"/>
      <c r="O67" s="89"/>
      <c r="P67" s="6"/>
      <c r="Q67" s="121"/>
      <c r="R67" s="29"/>
    </row>
    <row r="68" spans="1:19" x14ac:dyDescent="0.25">
      <c r="A68" s="3"/>
      <c r="B68" s="38"/>
      <c r="C68" s="29" t="s">
        <v>148</v>
      </c>
      <c r="D68" s="84">
        <v>87</v>
      </c>
      <c r="E68" s="85">
        <v>11</v>
      </c>
      <c r="F68" s="86">
        <v>157</v>
      </c>
      <c r="G68" s="87">
        <v>19</v>
      </c>
      <c r="H68" s="86">
        <v>101</v>
      </c>
      <c r="I68" s="87">
        <v>205</v>
      </c>
      <c r="J68" s="86">
        <v>39</v>
      </c>
      <c r="K68" s="87">
        <v>52</v>
      </c>
      <c r="L68" s="88">
        <v>82</v>
      </c>
      <c r="M68" s="64">
        <f t="shared" si="9"/>
        <v>753</v>
      </c>
      <c r="N68" s="89"/>
      <c r="O68" s="89"/>
      <c r="P68" s="6"/>
      <c r="Q68" s="121"/>
      <c r="R68" s="29"/>
    </row>
    <row r="69" spans="1:19" x14ac:dyDescent="0.25">
      <c r="A69" s="3"/>
      <c r="B69" s="38"/>
      <c r="C69" s="29" t="s">
        <v>149</v>
      </c>
      <c r="D69" s="84">
        <v>84</v>
      </c>
      <c r="E69" s="85">
        <v>11</v>
      </c>
      <c r="F69" s="86">
        <v>156</v>
      </c>
      <c r="G69" s="87">
        <v>19</v>
      </c>
      <c r="H69" s="86">
        <v>101</v>
      </c>
      <c r="I69" s="87">
        <v>201</v>
      </c>
      <c r="J69" s="86">
        <v>39</v>
      </c>
      <c r="K69" s="87">
        <v>52</v>
      </c>
      <c r="L69" s="88">
        <v>81</v>
      </c>
      <c r="M69" s="64">
        <f t="shared" si="9"/>
        <v>744</v>
      </c>
      <c r="N69" s="89"/>
      <c r="O69" s="89"/>
      <c r="P69" s="6"/>
      <c r="Q69" s="121"/>
      <c r="R69" s="29"/>
    </row>
    <row r="70" spans="1:19" x14ac:dyDescent="0.25">
      <c r="A70" s="3"/>
      <c r="B70" s="38"/>
      <c r="C70" s="29" t="s">
        <v>146</v>
      </c>
      <c r="D70" s="84">
        <v>84</v>
      </c>
      <c r="E70" s="85">
        <v>10</v>
      </c>
      <c r="F70" s="86">
        <v>155</v>
      </c>
      <c r="G70" s="87">
        <v>22</v>
      </c>
      <c r="H70" s="86">
        <v>100</v>
      </c>
      <c r="I70" s="87">
        <v>212</v>
      </c>
      <c r="J70" s="86">
        <v>38</v>
      </c>
      <c r="K70" s="87">
        <v>52</v>
      </c>
      <c r="L70" s="88">
        <v>79</v>
      </c>
      <c r="M70" s="64">
        <f t="shared" si="9"/>
        <v>752</v>
      </c>
      <c r="N70" s="89"/>
      <c r="O70" s="89"/>
      <c r="P70" s="6"/>
      <c r="Q70" s="121"/>
      <c r="R70" s="29"/>
    </row>
    <row r="71" spans="1:19" x14ac:dyDescent="0.25">
      <c r="A71" s="3"/>
      <c r="B71" s="38"/>
      <c r="C71" s="29" t="s">
        <v>138</v>
      </c>
      <c r="D71" s="84">
        <v>86</v>
      </c>
      <c r="E71" s="85">
        <v>10</v>
      </c>
      <c r="F71" s="86">
        <v>153</v>
      </c>
      <c r="G71" s="87">
        <v>18</v>
      </c>
      <c r="H71" s="86">
        <v>95</v>
      </c>
      <c r="I71" s="87">
        <v>197</v>
      </c>
      <c r="J71" s="86">
        <v>34</v>
      </c>
      <c r="K71" s="87">
        <v>51</v>
      </c>
      <c r="L71" s="88">
        <v>78</v>
      </c>
      <c r="M71" s="64">
        <f t="shared" si="9"/>
        <v>722</v>
      </c>
      <c r="N71" s="89"/>
      <c r="O71" s="89"/>
      <c r="P71" s="6"/>
      <c r="Q71" s="121"/>
      <c r="R71" s="29"/>
    </row>
    <row r="72" spans="1:19" x14ac:dyDescent="0.25">
      <c r="A72" s="3"/>
      <c r="B72" s="38"/>
      <c r="C72" s="29" t="s">
        <v>136</v>
      </c>
      <c r="D72" s="84">
        <v>82</v>
      </c>
      <c r="E72" s="85">
        <v>8</v>
      </c>
      <c r="F72" s="86">
        <v>146</v>
      </c>
      <c r="G72" s="87">
        <v>19</v>
      </c>
      <c r="H72" s="86">
        <v>94</v>
      </c>
      <c r="I72" s="87">
        <v>176</v>
      </c>
      <c r="J72" s="86">
        <v>32</v>
      </c>
      <c r="K72" s="87">
        <v>50</v>
      </c>
      <c r="L72" s="88">
        <v>71</v>
      </c>
      <c r="M72" s="64">
        <f t="shared" si="9"/>
        <v>678</v>
      </c>
      <c r="N72" s="89"/>
      <c r="O72" s="89"/>
      <c r="P72" s="6"/>
      <c r="Q72" s="121"/>
      <c r="R72" s="29"/>
    </row>
    <row r="73" spans="1:19" x14ac:dyDescent="0.25">
      <c r="A73" s="3"/>
      <c r="B73" s="38"/>
      <c r="C73" s="29" t="s">
        <v>135</v>
      </c>
      <c r="D73" s="84">
        <v>74</v>
      </c>
      <c r="E73" s="85">
        <v>7</v>
      </c>
      <c r="F73" s="86">
        <v>151</v>
      </c>
      <c r="G73" s="87">
        <v>18</v>
      </c>
      <c r="H73" s="86">
        <v>96</v>
      </c>
      <c r="I73" s="87">
        <v>170</v>
      </c>
      <c r="J73" s="86">
        <v>28</v>
      </c>
      <c r="K73" s="87">
        <v>50</v>
      </c>
      <c r="L73" s="88">
        <v>71</v>
      </c>
      <c r="M73" s="64">
        <f t="shared" si="9"/>
        <v>665</v>
      </c>
      <c r="N73" s="89"/>
      <c r="O73" s="89"/>
      <c r="P73" s="6"/>
      <c r="Q73" s="121"/>
      <c r="R73" s="29"/>
    </row>
    <row r="74" spans="1:19" hidden="1" x14ac:dyDescent="0.25">
      <c r="A74" s="3"/>
      <c r="B74" s="38"/>
      <c r="C74" s="29" t="s">
        <v>134</v>
      </c>
      <c r="D74" s="84">
        <v>72</v>
      </c>
      <c r="E74" s="85">
        <v>7</v>
      </c>
      <c r="F74" s="86">
        <v>144</v>
      </c>
      <c r="G74" s="87">
        <v>16</v>
      </c>
      <c r="H74" s="86">
        <v>95</v>
      </c>
      <c r="I74" s="87">
        <v>161</v>
      </c>
      <c r="J74" s="86">
        <v>32</v>
      </c>
      <c r="K74" s="87">
        <v>50</v>
      </c>
      <c r="L74" s="88">
        <v>65</v>
      </c>
      <c r="M74" s="64">
        <f t="shared" si="9"/>
        <v>642</v>
      </c>
      <c r="N74" s="89"/>
      <c r="O74" s="89"/>
      <c r="P74" s="6"/>
      <c r="Q74" s="121"/>
      <c r="R74" s="29"/>
    </row>
    <row r="75" spans="1:19" hidden="1" x14ac:dyDescent="0.25">
      <c r="A75" s="3"/>
      <c r="B75" s="38"/>
      <c r="C75" s="29" t="s">
        <v>133</v>
      </c>
      <c r="D75" s="84">
        <v>71</v>
      </c>
      <c r="E75" s="85">
        <v>7</v>
      </c>
      <c r="F75" s="86">
        <v>145</v>
      </c>
      <c r="G75" s="87">
        <v>16</v>
      </c>
      <c r="H75" s="86">
        <v>95</v>
      </c>
      <c r="I75" s="87">
        <v>160</v>
      </c>
      <c r="J75" s="86">
        <v>29</v>
      </c>
      <c r="K75" s="87">
        <v>47</v>
      </c>
      <c r="L75" s="88">
        <v>63</v>
      </c>
      <c r="M75" s="64">
        <f t="shared" si="9"/>
        <v>633</v>
      </c>
      <c r="N75" s="89"/>
      <c r="O75" s="89"/>
      <c r="P75" s="6"/>
      <c r="Q75" s="121"/>
      <c r="R75" s="29"/>
    </row>
    <row r="76" spans="1:19" x14ac:dyDescent="0.25">
      <c r="A76" s="3"/>
      <c r="B76" s="38"/>
      <c r="C76" s="29" t="s">
        <v>131</v>
      </c>
      <c r="D76" s="84">
        <v>67</v>
      </c>
      <c r="E76" s="85">
        <v>7</v>
      </c>
      <c r="F76" s="86">
        <v>136</v>
      </c>
      <c r="G76" s="87">
        <v>9</v>
      </c>
      <c r="H76" s="86">
        <v>90</v>
      </c>
      <c r="I76" s="87">
        <v>154</v>
      </c>
      <c r="J76" s="86">
        <v>25</v>
      </c>
      <c r="K76" s="87">
        <v>48</v>
      </c>
      <c r="L76" s="88">
        <v>69</v>
      </c>
      <c r="M76" s="64">
        <f t="shared" si="9"/>
        <v>605</v>
      </c>
      <c r="N76" s="89"/>
      <c r="O76" s="89"/>
      <c r="P76" s="6"/>
      <c r="Q76" s="121"/>
      <c r="R76" s="29"/>
    </row>
    <row r="77" spans="1:19" x14ac:dyDescent="0.25">
      <c r="A77" s="3"/>
      <c r="B77" s="38"/>
      <c r="C77" s="29" t="s">
        <v>130</v>
      </c>
      <c r="D77" s="84">
        <v>65</v>
      </c>
      <c r="E77" s="85">
        <v>6</v>
      </c>
      <c r="F77" s="86">
        <v>140</v>
      </c>
      <c r="G77" s="87">
        <v>9</v>
      </c>
      <c r="H77" s="86">
        <v>86</v>
      </c>
      <c r="I77" s="87">
        <v>145</v>
      </c>
      <c r="J77" s="86">
        <v>22</v>
      </c>
      <c r="K77" s="87">
        <v>43</v>
      </c>
      <c r="L77" s="88">
        <v>71</v>
      </c>
      <c r="M77" s="64">
        <f t="shared" si="9"/>
        <v>587</v>
      </c>
      <c r="N77" s="89"/>
      <c r="O77" s="89"/>
      <c r="P77" s="6"/>
      <c r="Q77" s="121"/>
      <c r="R77" s="29"/>
    </row>
    <row r="78" spans="1:19" hidden="1" x14ac:dyDescent="0.25">
      <c r="A78" s="3"/>
      <c r="B78" s="38"/>
      <c r="C78" s="29" t="s">
        <v>125</v>
      </c>
      <c r="D78" s="84">
        <v>62</v>
      </c>
      <c r="E78" s="85">
        <v>6</v>
      </c>
      <c r="F78" s="86">
        <v>129</v>
      </c>
      <c r="G78" s="87">
        <v>9</v>
      </c>
      <c r="H78" s="86">
        <v>66</v>
      </c>
      <c r="I78" s="87">
        <v>134</v>
      </c>
      <c r="J78" s="86">
        <v>18</v>
      </c>
      <c r="K78" s="87">
        <v>38</v>
      </c>
      <c r="L78" s="88">
        <v>60</v>
      </c>
      <c r="M78" s="64">
        <f t="shared" si="9"/>
        <v>522</v>
      </c>
      <c r="N78" s="89"/>
      <c r="O78" s="89"/>
      <c r="P78" s="6"/>
      <c r="Q78" s="121"/>
      <c r="R78" s="29"/>
    </row>
    <row r="79" spans="1:19" hidden="1" x14ac:dyDescent="0.25">
      <c r="A79" s="3"/>
      <c r="B79" s="38"/>
      <c r="C79" s="29" t="s">
        <v>123</v>
      </c>
      <c r="D79" s="84">
        <v>61</v>
      </c>
      <c r="E79" s="85">
        <v>6</v>
      </c>
      <c r="F79" s="86">
        <v>123</v>
      </c>
      <c r="G79" s="87">
        <v>9</v>
      </c>
      <c r="H79" s="86">
        <v>64</v>
      </c>
      <c r="I79" s="87">
        <v>131</v>
      </c>
      <c r="J79" s="86">
        <v>18</v>
      </c>
      <c r="K79" s="87">
        <v>38</v>
      </c>
      <c r="L79" s="88">
        <v>60</v>
      </c>
      <c r="M79" s="64">
        <f t="shared" si="7"/>
        <v>510</v>
      </c>
      <c r="N79" s="89"/>
      <c r="O79" s="89"/>
      <c r="P79" s="6"/>
      <c r="Q79" s="121"/>
      <c r="R79" s="29"/>
    </row>
    <row r="80" spans="1:19" hidden="1" x14ac:dyDescent="0.25">
      <c r="A80" s="3"/>
      <c r="B80" s="38"/>
      <c r="C80" s="29" t="s">
        <v>119</v>
      </c>
      <c r="D80" s="84">
        <v>59</v>
      </c>
      <c r="E80" s="85">
        <v>5</v>
      </c>
      <c r="F80" s="86">
        <v>111</v>
      </c>
      <c r="G80" s="87">
        <v>8</v>
      </c>
      <c r="H80" s="86">
        <v>57</v>
      </c>
      <c r="I80" s="87">
        <v>123</v>
      </c>
      <c r="J80" s="86">
        <v>18</v>
      </c>
      <c r="K80" s="87">
        <v>36</v>
      </c>
      <c r="L80" s="88">
        <v>64</v>
      </c>
      <c r="M80" s="64">
        <f t="shared" si="7"/>
        <v>481</v>
      </c>
      <c r="N80" s="89"/>
      <c r="O80" s="89"/>
      <c r="P80" s="6"/>
      <c r="Q80" s="121"/>
      <c r="R80" s="29"/>
    </row>
    <row r="81" spans="1:19" x14ac:dyDescent="0.25">
      <c r="A81" s="3"/>
      <c r="B81" s="38"/>
      <c r="C81" s="29" t="s">
        <v>117</v>
      </c>
      <c r="D81" s="84">
        <v>57</v>
      </c>
      <c r="E81" s="85">
        <v>4</v>
      </c>
      <c r="F81" s="86">
        <v>110</v>
      </c>
      <c r="G81" s="87">
        <v>8</v>
      </c>
      <c r="H81" s="86">
        <v>55</v>
      </c>
      <c r="I81" s="87">
        <v>112</v>
      </c>
      <c r="J81" s="86">
        <v>16</v>
      </c>
      <c r="K81" s="87">
        <v>35</v>
      </c>
      <c r="L81" s="88">
        <v>46</v>
      </c>
      <c r="M81" s="64">
        <f t="shared" si="7"/>
        <v>443</v>
      </c>
      <c r="N81" s="89"/>
      <c r="O81" s="89"/>
      <c r="P81" s="6"/>
      <c r="Q81" s="121"/>
      <c r="R81" s="29"/>
    </row>
    <row r="82" spans="1:19" x14ac:dyDescent="0.25">
      <c r="A82" s="3"/>
      <c r="B82" s="38"/>
      <c r="C82" s="29" t="s">
        <v>106</v>
      </c>
      <c r="D82" s="84">
        <v>56</v>
      </c>
      <c r="E82" s="85">
        <v>4</v>
      </c>
      <c r="F82" s="86">
        <v>110</v>
      </c>
      <c r="G82" s="87">
        <v>8</v>
      </c>
      <c r="H82" s="86">
        <v>54</v>
      </c>
      <c r="I82" s="87">
        <v>108</v>
      </c>
      <c r="J82" s="86">
        <v>16</v>
      </c>
      <c r="K82" s="87">
        <v>37</v>
      </c>
      <c r="L82" s="88">
        <v>47</v>
      </c>
      <c r="M82" s="64">
        <f t="shared" si="7"/>
        <v>440</v>
      </c>
      <c r="N82" s="89"/>
      <c r="O82" s="89"/>
      <c r="P82" s="6"/>
      <c r="Q82" s="121"/>
      <c r="R82" s="29"/>
      <c r="S82" t="s">
        <v>80</v>
      </c>
    </row>
    <row r="83" spans="1:19" hidden="1" x14ac:dyDescent="0.25">
      <c r="A83" s="3"/>
      <c r="B83" s="38"/>
      <c r="C83" s="29" t="s">
        <v>107</v>
      </c>
      <c r="D83" s="84">
        <v>50</v>
      </c>
      <c r="E83" s="85">
        <v>4</v>
      </c>
      <c r="F83" s="86">
        <v>108</v>
      </c>
      <c r="G83" s="87">
        <v>8</v>
      </c>
      <c r="H83" s="86">
        <v>55</v>
      </c>
      <c r="I83" s="87">
        <v>97</v>
      </c>
      <c r="J83" s="86">
        <v>17</v>
      </c>
      <c r="K83" s="87">
        <v>37</v>
      </c>
      <c r="L83" s="88">
        <v>40</v>
      </c>
      <c r="M83" s="64">
        <f t="shared" si="7"/>
        <v>416</v>
      </c>
      <c r="N83" s="89"/>
      <c r="O83" s="89"/>
      <c r="P83" s="6"/>
      <c r="Q83" s="121"/>
      <c r="R83" s="29"/>
    </row>
    <row r="84" spans="1:19" hidden="1" x14ac:dyDescent="0.25">
      <c r="A84" s="3"/>
      <c r="B84" s="38"/>
      <c r="C84" s="29" t="s">
        <v>108</v>
      </c>
      <c r="D84" s="84">
        <v>43</v>
      </c>
      <c r="E84" s="85">
        <v>4</v>
      </c>
      <c r="F84" s="86">
        <v>108</v>
      </c>
      <c r="G84" s="87">
        <v>6</v>
      </c>
      <c r="H84" s="86">
        <v>48</v>
      </c>
      <c r="I84" s="87">
        <v>80</v>
      </c>
      <c r="J84" s="86">
        <v>17</v>
      </c>
      <c r="K84" s="87">
        <v>31</v>
      </c>
      <c r="L84" s="88">
        <v>32</v>
      </c>
      <c r="M84" s="64">
        <f t="shared" si="7"/>
        <v>369</v>
      </c>
      <c r="N84" s="89"/>
      <c r="O84" s="89"/>
      <c r="P84" s="6"/>
      <c r="Q84" s="121"/>
      <c r="R84" s="29"/>
    </row>
    <row r="85" spans="1:19" x14ac:dyDescent="0.25">
      <c r="A85" s="3"/>
      <c r="B85" s="38"/>
      <c r="C85" s="29" t="s">
        <v>109</v>
      </c>
      <c r="D85" s="84">
        <v>34</v>
      </c>
      <c r="E85" s="85">
        <v>4</v>
      </c>
      <c r="F85" s="86">
        <v>109</v>
      </c>
      <c r="G85" s="87">
        <v>8</v>
      </c>
      <c r="H85" s="86">
        <v>48</v>
      </c>
      <c r="I85" s="87">
        <v>69</v>
      </c>
      <c r="J85" s="86">
        <v>17</v>
      </c>
      <c r="K85" s="87">
        <v>28</v>
      </c>
      <c r="L85" s="88">
        <v>25</v>
      </c>
      <c r="M85" s="64">
        <f t="shared" si="7"/>
        <v>342</v>
      </c>
      <c r="N85" s="89"/>
      <c r="O85" s="89"/>
      <c r="P85" s="6"/>
      <c r="Q85" s="121"/>
      <c r="R85" s="29"/>
    </row>
    <row r="86" spans="1:19" x14ac:dyDescent="0.25">
      <c r="A86" s="3"/>
      <c r="B86" s="38"/>
      <c r="C86" s="29" t="s">
        <v>110</v>
      </c>
      <c r="D86" s="84">
        <v>31</v>
      </c>
      <c r="E86" s="85">
        <v>4</v>
      </c>
      <c r="F86" s="86">
        <v>108</v>
      </c>
      <c r="G86" s="87">
        <v>4</v>
      </c>
      <c r="H86" s="86">
        <v>48</v>
      </c>
      <c r="I86" s="87">
        <v>63</v>
      </c>
      <c r="J86" s="86">
        <v>15</v>
      </c>
      <c r="K86" s="87">
        <v>27</v>
      </c>
      <c r="L86" s="88">
        <v>23</v>
      </c>
      <c r="M86" s="64">
        <f t="shared" si="7"/>
        <v>323</v>
      </c>
      <c r="N86" s="89"/>
      <c r="O86" s="89"/>
      <c r="P86" s="6"/>
      <c r="Q86" s="121"/>
      <c r="R86" s="29"/>
    </row>
    <row r="87" spans="1:19" x14ac:dyDescent="0.25">
      <c r="A87" s="3"/>
      <c r="B87" s="38"/>
      <c r="C87" s="29" t="s">
        <v>111</v>
      </c>
      <c r="D87" s="84">
        <v>28</v>
      </c>
      <c r="E87" s="85">
        <v>4</v>
      </c>
      <c r="F87" s="86">
        <v>91</v>
      </c>
      <c r="G87" s="87">
        <v>3</v>
      </c>
      <c r="H87" s="86">
        <v>51</v>
      </c>
      <c r="I87" s="87">
        <v>55</v>
      </c>
      <c r="J87" s="86">
        <v>14</v>
      </c>
      <c r="K87" s="87">
        <v>27</v>
      </c>
      <c r="L87" s="88">
        <v>22</v>
      </c>
      <c r="M87" s="64">
        <f t="shared" si="7"/>
        <v>295</v>
      </c>
      <c r="N87" s="89"/>
      <c r="O87" s="89"/>
      <c r="P87" s="6"/>
      <c r="Q87" s="121"/>
      <c r="R87" s="29"/>
    </row>
    <row r="88" spans="1:19" x14ac:dyDescent="0.25">
      <c r="A88" s="3"/>
      <c r="B88" s="38"/>
      <c r="C88" s="29" t="s">
        <v>112</v>
      </c>
      <c r="D88" s="84">
        <v>26</v>
      </c>
      <c r="E88" s="85">
        <v>4</v>
      </c>
      <c r="F88" s="86">
        <v>89</v>
      </c>
      <c r="G88" s="87">
        <v>4</v>
      </c>
      <c r="H88" s="86">
        <v>51</v>
      </c>
      <c r="I88" s="87">
        <v>51</v>
      </c>
      <c r="J88" s="86">
        <v>12</v>
      </c>
      <c r="K88" s="87">
        <v>26</v>
      </c>
      <c r="L88" s="88">
        <v>20</v>
      </c>
      <c r="M88" s="64">
        <f t="shared" si="7"/>
        <v>283</v>
      </c>
      <c r="N88" s="89"/>
      <c r="O88" s="89"/>
      <c r="P88" s="6"/>
      <c r="Q88" s="121"/>
      <c r="R88" s="29"/>
    </row>
    <row r="89" spans="1:19" x14ac:dyDescent="0.25">
      <c r="A89" s="3"/>
      <c r="B89" s="38"/>
      <c r="C89" s="29" t="s">
        <v>114</v>
      </c>
      <c r="D89" s="84">
        <v>25</v>
      </c>
      <c r="E89" s="85">
        <v>3</v>
      </c>
      <c r="F89" s="86">
        <v>78</v>
      </c>
      <c r="G89" s="87">
        <v>3</v>
      </c>
      <c r="H89" s="86">
        <v>44</v>
      </c>
      <c r="I89" s="87">
        <v>41</v>
      </c>
      <c r="J89" s="86">
        <v>12</v>
      </c>
      <c r="K89" s="87">
        <v>22</v>
      </c>
      <c r="L89" s="88">
        <v>16</v>
      </c>
      <c r="M89" s="64">
        <f t="shared" si="7"/>
        <v>244</v>
      </c>
      <c r="N89" s="89"/>
      <c r="O89" s="89"/>
      <c r="P89" s="6"/>
      <c r="Q89" s="121"/>
      <c r="R89" s="29"/>
    </row>
    <row r="90" spans="1:19" x14ac:dyDescent="0.25">
      <c r="A90" s="3"/>
      <c r="B90" s="38"/>
      <c r="C90" s="29" t="s">
        <v>113</v>
      </c>
      <c r="D90" s="84">
        <v>21</v>
      </c>
      <c r="E90" s="85">
        <v>3</v>
      </c>
      <c r="F90" s="86">
        <v>66</v>
      </c>
      <c r="G90" s="87">
        <v>3</v>
      </c>
      <c r="H90" s="86">
        <v>43</v>
      </c>
      <c r="I90" s="87">
        <v>31</v>
      </c>
      <c r="J90" s="86">
        <v>11</v>
      </c>
      <c r="K90" s="87">
        <v>22</v>
      </c>
      <c r="L90" s="88">
        <v>16</v>
      </c>
      <c r="M90" s="64">
        <f t="shared" si="7"/>
        <v>216</v>
      </c>
      <c r="N90" s="89"/>
      <c r="O90" s="89"/>
      <c r="P90" s="6"/>
      <c r="Q90" s="121"/>
      <c r="R90" s="29"/>
    </row>
    <row r="91" spans="1:19" x14ac:dyDescent="0.25">
      <c r="A91" s="3"/>
      <c r="B91" s="38"/>
      <c r="C91" s="29" t="s">
        <v>116</v>
      </c>
      <c r="D91" s="84">
        <v>16</v>
      </c>
      <c r="E91" s="85">
        <v>3</v>
      </c>
      <c r="F91" s="86">
        <v>49</v>
      </c>
      <c r="G91" s="87">
        <v>3</v>
      </c>
      <c r="H91" s="86">
        <v>25</v>
      </c>
      <c r="I91" s="87">
        <v>22</v>
      </c>
      <c r="J91" s="86">
        <v>11</v>
      </c>
      <c r="K91" s="87">
        <v>20</v>
      </c>
      <c r="L91" s="88">
        <v>12</v>
      </c>
      <c r="M91" s="64">
        <f t="shared" si="7"/>
        <v>161</v>
      </c>
      <c r="N91" s="89"/>
      <c r="O91" s="89"/>
      <c r="P91" s="6"/>
      <c r="Q91" s="121"/>
      <c r="R91" s="29"/>
    </row>
    <row r="92" spans="1:19" x14ac:dyDescent="0.25">
      <c r="A92" s="3"/>
      <c r="B92" s="38"/>
      <c r="C92" s="29" t="s">
        <v>115</v>
      </c>
      <c r="D92" s="84">
        <v>11</v>
      </c>
      <c r="E92" s="85">
        <v>3</v>
      </c>
      <c r="F92" s="86">
        <v>37</v>
      </c>
      <c r="G92" s="87">
        <v>3</v>
      </c>
      <c r="H92" s="86">
        <v>14</v>
      </c>
      <c r="I92" s="87">
        <v>10</v>
      </c>
      <c r="J92" s="86">
        <v>9</v>
      </c>
      <c r="K92" s="87">
        <v>10</v>
      </c>
      <c r="L92" s="88">
        <v>6</v>
      </c>
      <c r="M92" s="64">
        <f t="shared" si="7"/>
        <v>103</v>
      </c>
      <c r="N92" s="89"/>
      <c r="O92" s="89"/>
      <c r="P92" s="6"/>
      <c r="Q92" s="121"/>
      <c r="R92" s="29"/>
    </row>
    <row r="93" spans="1:19" x14ac:dyDescent="0.25">
      <c r="A93" s="3"/>
      <c r="B93" s="38"/>
      <c r="C93" s="29"/>
      <c r="D93" s="84"/>
      <c r="E93" s="85"/>
      <c r="F93" s="86"/>
      <c r="G93" s="87"/>
      <c r="H93" s="86"/>
      <c r="I93" s="87"/>
      <c r="J93" s="86"/>
      <c r="K93" s="87"/>
      <c r="L93" s="88"/>
      <c r="M93" s="64"/>
      <c r="N93" s="89"/>
      <c r="O93" s="89"/>
      <c r="P93" s="6"/>
      <c r="Q93" s="121"/>
      <c r="R93" s="29"/>
    </row>
    <row r="94" spans="1:19" hidden="1" x14ac:dyDescent="0.25">
      <c r="A94" s="3"/>
      <c r="B94" s="38"/>
      <c r="C94" s="29" t="s">
        <v>77</v>
      </c>
      <c r="D94" s="84">
        <v>121</v>
      </c>
      <c r="E94" s="85">
        <v>19</v>
      </c>
      <c r="F94" s="86">
        <v>197</v>
      </c>
      <c r="G94" s="87">
        <v>53</v>
      </c>
      <c r="H94" s="86">
        <v>126</v>
      </c>
      <c r="I94" s="87">
        <v>326</v>
      </c>
      <c r="J94" s="86">
        <v>42</v>
      </c>
      <c r="K94" s="87">
        <v>62</v>
      </c>
      <c r="L94" s="88">
        <v>132</v>
      </c>
      <c r="M94" s="64">
        <f t="shared" si="7"/>
        <v>1078</v>
      </c>
      <c r="N94" s="89"/>
      <c r="O94" s="89"/>
      <c r="P94" s="6"/>
      <c r="Q94" s="121"/>
      <c r="R94" s="29"/>
    </row>
    <row r="95" spans="1:19" hidden="1" x14ac:dyDescent="0.25">
      <c r="A95" s="3"/>
      <c r="B95" s="38"/>
      <c r="C95" s="29" t="s">
        <v>78</v>
      </c>
      <c r="D95" s="84">
        <v>121</v>
      </c>
      <c r="E95" s="85">
        <v>19</v>
      </c>
      <c r="F95" s="86">
        <v>197</v>
      </c>
      <c r="G95" s="87">
        <v>54</v>
      </c>
      <c r="H95" s="86">
        <v>128</v>
      </c>
      <c r="I95" s="87">
        <v>321</v>
      </c>
      <c r="J95" s="86">
        <v>43</v>
      </c>
      <c r="K95" s="87">
        <v>65</v>
      </c>
      <c r="L95" s="88">
        <v>130</v>
      </c>
      <c r="M95" s="64">
        <f t="shared" si="7"/>
        <v>1078</v>
      </c>
      <c r="N95" s="89"/>
      <c r="O95" s="89"/>
      <c r="P95" s="6"/>
      <c r="Q95" s="121"/>
      <c r="R95" s="29"/>
    </row>
    <row r="96" spans="1:19" x14ac:dyDescent="0.25">
      <c r="B96" s="90" t="s">
        <v>79</v>
      </c>
    </row>
    <row r="98" spans="7:7" x14ac:dyDescent="0.25">
      <c r="G98" t="s">
        <v>80</v>
      </c>
    </row>
  </sheetData>
  <mergeCells count="1">
    <mergeCell ref="B2:C2"/>
  </mergeCells>
  <pageMargins left="0.25" right="0.25" top="0.75" bottom="0.75" header="0.3" footer="0.3"/>
  <pageSetup scale="4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8"/>
  <sheetViews>
    <sheetView workbookViewId="0">
      <pane xSplit="3" ySplit="9" topLeftCell="D52" activePane="bottomRight" state="frozen"/>
      <selection pane="topRight" activeCell="D1" sqref="D1"/>
      <selection pane="bottomLeft" activeCell="A8" sqref="A8"/>
      <selection pane="bottomRight" activeCell="C3" sqref="C3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6" width="12.7109375" customWidth="1"/>
    <col min="17" max="17" width="12.7109375" style="107" customWidth="1"/>
    <col min="18" max="18" width="12.7109375" customWidth="1"/>
  </cols>
  <sheetData>
    <row r="1" spans="1:18" x14ac:dyDescent="0.25">
      <c r="A1" s="94"/>
      <c r="B1" s="1" t="s">
        <v>0</v>
      </c>
    </row>
    <row r="2" spans="1:18" ht="31.5" customHeight="1" x14ac:dyDescent="0.25">
      <c r="B2" s="149" t="s">
        <v>127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14"/>
    </row>
    <row r="3" spans="1:18" x14ac:dyDescent="0.25">
      <c r="B3" s="141" t="s">
        <v>128</v>
      </c>
      <c r="C3" s="122">
        <v>42201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14"/>
    </row>
    <row r="4" spans="1:18" hidden="1" x14ac:dyDescent="0.25">
      <c r="B4" s="141"/>
      <c r="C4" s="95">
        <f>C3-DATE(YEAR(C3),1,0)</f>
        <v>197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14"/>
    </row>
    <row r="5" spans="1:18" x14ac:dyDescent="0.25">
      <c r="B5" s="141"/>
      <c r="C5" s="9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14"/>
    </row>
    <row r="6" spans="1:18" x14ac:dyDescent="0.25">
      <c r="B6" s="141"/>
      <c r="C6" s="14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114"/>
    </row>
    <row r="7" spans="1:18" x14ac:dyDescent="0.25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14"/>
    </row>
    <row r="8" spans="1:18" x14ac:dyDescent="0.25">
      <c r="A8" s="3"/>
      <c r="B8" s="3"/>
      <c r="C8" s="3" t="s">
        <v>1</v>
      </c>
      <c r="D8" s="4" t="s">
        <v>2</v>
      </c>
      <c r="E8" s="5" t="s">
        <v>3</v>
      </c>
      <c r="F8" s="4" t="s">
        <v>2</v>
      </c>
      <c r="G8" s="5" t="s">
        <v>4</v>
      </c>
      <c r="H8" s="4" t="s">
        <v>2</v>
      </c>
      <c r="I8" s="5" t="s">
        <v>5</v>
      </c>
      <c r="J8" s="4" t="s">
        <v>4</v>
      </c>
      <c r="K8" s="5" t="s">
        <v>6</v>
      </c>
      <c r="L8" s="4" t="s">
        <v>7</v>
      </c>
      <c r="M8" s="6" t="s">
        <v>8</v>
      </c>
      <c r="N8" s="7"/>
      <c r="O8" s="8">
        <v>2015</v>
      </c>
      <c r="P8" s="8">
        <v>2014</v>
      </c>
      <c r="Q8" s="115"/>
      <c r="R8" s="9" t="s">
        <v>9</v>
      </c>
    </row>
    <row r="9" spans="1:18" ht="30.75" customHeight="1" thickBot="1" x14ac:dyDescent="0.3">
      <c r="A9" s="10"/>
      <c r="B9" s="10" t="s">
        <v>10</v>
      </c>
      <c r="C9" s="10" t="s">
        <v>11</v>
      </c>
      <c r="D9" s="11" t="s">
        <v>12</v>
      </c>
      <c r="E9" s="12" t="s">
        <v>13</v>
      </c>
      <c r="F9" s="11" t="s">
        <v>14</v>
      </c>
      <c r="G9" s="13" t="s">
        <v>15</v>
      </c>
      <c r="H9" s="11" t="s">
        <v>16</v>
      </c>
      <c r="I9" s="12" t="s">
        <v>17</v>
      </c>
      <c r="J9" s="11" t="s">
        <v>18</v>
      </c>
      <c r="K9" s="12" t="s">
        <v>19</v>
      </c>
      <c r="L9" s="11" t="s">
        <v>20</v>
      </c>
      <c r="M9" s="14" t="s">
        <v>21</v>
      </c>
      <c r="N9" s="15" t="s">
        <v>22</v>
      </c>
      <c r="O9" s="16" t="s">
        <v>23</v>
      </c>
      <c r="P9" s="16" t="s">
        <v>23</v>
      </c>
      <c r="Q9" s="116" t="s">
        <v>126</v>
      </c>
      <c r="R9" s="17" t="s">
        <v>24</v>
      </c>
    </row>
    <row r="10" spans="1:18" ht="15.75" thickTop="1" x14ac:dyDescent="0.25">
      <c r="A10" s="18">
        <v>1</v>
      </c>
      <c r="B10" s="19" t="s">
        <v>25</v>
      </c>
      <c r="C10" s="29" t="s">
        <v>141</v>
      </c>
      <c r="D10" s="30">
        <v>1</v>
      </c>
      <c r="E10" s="31"/>
      <c r="F10" s="32">
        <v>5</v>
      </c>
      <c r="G10" s="31">
        <v>1</v>
      </c>
      <c r="H10" s="32"/>
      <c r="I10" s="31">
        <v>1</v>
      </c>
      <c r="J10" s="32"/>
      <c r="K10" s="31"/>
      <c r="L10" s="33"/>
      <c r="M10" s="34">
        <f>SUM(D10:L10)</f>
        <v>8</v>
      </c>
      <c r="N10" s="133"/>
      <c r="O10" s="36">
        <v>8</v>
      </c>
      <c r="P10" s="36"/>
      <c r="Q10" s="117">
        <f>SUM(O10-((43/352)*C4))/ABS((43/352)*C4)</f>
        <v>-0.6675717152638414</v>
      </c>
      <c r="R10" s="37">
        <v>43</v>
      </c>
    </row>
    <row r="11" spans="1:18" x14ac:dyDescent="0.25">
      <c r="A11" s="3">
        <v>2</v>
      </c>
      <c r="B11" s="19" t="s">
        <v>25</v>
      </c>
      <c r="C11" s="29" t="s">
        <v>27</v>
      </c>
      <c r="D11" s="30">
        <v>3</v>
      </c>
      <c r="E11" s="31"/>
      <c r="F11" s="32">
        <v>9</v>
      </c>
      <c r="G11" s="31">
        <v>2</v>
      </c>
      <c r="H11" s="32">
        <v>5</v>
      </c>
      <c r="I11" s="31">
        <v>5</v>
      </c>
      <c r="J11" s="32"/>
      <c r="K11" s="31">
        <v>6</v>
      </c>
      <c r="L11" s="33">
        <v>3</v>
      </c>
      <c r="M11" s="34">
        <f t="shared" ref="M11:M25" si="0">SUM(D11:L11)</f>
        <v>33</v>
      </c>
      <c r="N11" s="35">
        <f t="shared" ref="N11:N22" si="1">SUM(O11-P11)/ABS(P11)</f>
        <v>-0.31428571428571428</v>
      </c>
      <c r="O11" s="36">
        <v>24</v>
      </c>
      <c r="P11" s="36">
        <v>35</v>
      </c>
      <c r="Q11" s="117">
        <f>SUM(O11-((43/352)*C4))/ABS((43/352)*C4)</f>
        <v>-2.7151457915240633E-3</v>
      </c>
      <c r="R11" s="37">
        <v>43</v>
      </c>
    </row>
    <row r="12" spans="1:18" x14ac:dyDescent="0.25">
      <c r="A12" s="18">
        <v>3</v>
      </c>
      <c r="B12" s="19" t="s">
        <v>25</v>
      </c>
      <c r="C12" s="29" t="s">
        <v>140</v>
      </c>
      <c r="D12" s="30"/>
      <c r="E12" s="31"/>
      <c r="F12" s="32"/>
      <c r="G12" s="31"/>
      <c r="H12" s="32"/>
      <c r="I12" s="31"/>
      <c r="J12" s="32"/>
      <c r="K12" s="31"/>
      <c r="L12" s="33"/>
      <c r="M12" s="34">
        <f t="shared" si="0"/>
        <v>0</v>
      </c>
      <c r="N12" s="35"/>
      <c r="O12" s="36"/>
      <c r="P12" s="36"/>
      <c r="Q12" s="117">
        <f>SUM(O12-((43/352)*C4))/ABS((43/352)*C4)</f>
        <v>-1</v>
      </c>
      <c r="R12" s="37">
        <v>43</v>
      </c>
    </row>
    <row r="13" spans="1:18" x14ac:dyDescent="0.25">
      <c r="A13" s="18">
        <v>4</v>
      </c>
      <c r="B13" s="38" t="s">
        <v>25</v>
      </c>
      <c r="C13" s="29" t="s">
        <v>28</v>
      </c>
      <c r="D13" s="30">
        <v>1</v>
      </c>
      <c r="E13" s="31"/>
      <c r="F13" s="32"/>
      <c r="G13" s="31">
        <v>1</v>
      </c>
      <c r="H13" s="32"/>
      <c r="I13" s="31">
        <v>2</v>
      </c>
      <c r="J13" s="32"/>
      <c r="K13" s="31">
        <v>2</v>
      </c>
      <c r="L13" s="33"/>
      <c r="M13" s="34">
        <f t="shared" si="0"/>
        <v>6</v>
      </c>
      <c r="N13" s="35">
        <f t="shared" si="1"/>
        <v>-0.6470588235294118</v>
      </c>
      <c r="O13" s="36">
        <v>6</v>
      </c>
      <c r="P13" s="36">
        <v>17</v>
      </c>
      <c r="Q13" s="117">
        <f>SUM((O13-((43/352)*C4))/ABS((43/352)*C4))</f>
        <v>-0.750678786447881</v>
      </c>
      <c r="R13" s="37">
        <v>43</v>
      </c>
    </row>
    <row r="14" spans="1:18" x14ac:dyDescent="0.25">
      <c r="A14" s="3">
        <v>5</v>
      </c>
      <c r="B14" s="38" t="s">
        <v>30</v>
      </c>
      <c r="C14" s="29" t="s">
        <v>31</v>
      </c>
      <c r="D14" s="30">
        <v>2</v>
      </c>
      <c r="E14" s="31"/>
      <c r="F14" s="32">
        <v>7</v>
      </c>
      <c r="G14" s="31"/>
      <c r="H14" s="32">
        <v>7</v>
      </c>
      <c r="I14" s="31">
        <v>10</v>
      </c>
      <c r="J14" s="32">
        <v>2</v>
      </c>
      <c r="K14" s="31">
        <v>1</v>
      </c>
      <c r="L14" s="33">
        <v>5</v>
      </c>
      <c r="M14" s="34">
        <f t="shared" si="0"/>
        <v>34</v>
      </c>
      <c r="N14" s="35">
        <f t="shared" si="1"/>
        <v>0.23076923076923078</v>
      </c>
      <c r="O14" s="36">
        <v>32</v>
      </c>
      <c r="P14" s="36">
        <v>26</v>
      </c>
      <c r="Q14" s="117">
        <f>SUM((O14-((43/352)*C4))/ABS((43/352)*C4))</f>
        <v>0.32971313894463461</v>
      </c>
      <c r="R14" s="37">
        <v>43</v>
      </c>
    </row>
    <row r="15" spans="1:18" x14ac:dyDescent="0.25">
      <c r="A15" s="18">
        <v>6</v>
      </c>
      <c r="B15" s="38" t="s">
        <v>30</v>
      </c>
      <c r="C15" s="29" t="s">
        <v>32</v>
      </c>
      <c r="D15" s="30">
        <v>1</v>
      </c>
      <c r="E15" s="31"/>
      <c r="F15" s="32">
        <v>7</v>
      </c>
      <c r="G15" s="31">
        <v>1</v>
      </c>
      <c r="H15" s="32">
        <v>1</v>
      </c>
      <c r="I15" s="31">
        <v>5</v>
      </c>
      <c r="J15" s="32">
        <v>1</v>
      </c>
      <c r="K15" s="31"/>
      <c r="L15" s="33">
        <v>2</v>
      </c>
      <c r="M15" s="34">
        <f t="shared" si="0"/>
        <v>18</v>
      </c>
      <c r="N15" s="35">
        <f t="shared" si="1"/>
        <v>0.5</v>
      </c>
      <c r="O15" s="36">
        <v>18</v>
      </c>
      <c r="P15" s="36">
        <v>12</v>
      </c>
      <c r="Q15" s="117">
        <f>SUM((O15-((43/352)*C4))/ABS((43/352)*C4))</f>
        <v>-0.25203635934364305</v>
      </c>
      <c r="R15" s="37">
        <v>43</v>
      </c>
    </row>
    <row r="16" spans="1:18" x14ac:dyDescent="0.25">
      <c r="A16" s="18">
        <v>7</v>
      </c>
      <c r="B16" s="38" t="s">
        <v>30</v>
      </c>
      <c r="C16" s="29" t="s">
        <v>33</v>
      </c>
      <c r="D16" s="30">
        <v>1</v>
      </c>
      <c r="E16" s="31">
        <v>1</v>
      </c>
      <c r="F16" s="32">
        <v>2</v>
      </c>
      <c r="G16" s="31"/>
      <c r="H16" s="32"/>
      <c r="I16" s="31">
        <v>6</v>
      </c>
      <c r="J16" s="32"/>
      <c r="K16" s="31">
        <v>1</v>
      </c>
      <c r="L16" s="33">
        <v>2</v>
      </c>
      <c r="M16" s="34">
        <f t="shared" si="0"/>
        <v>13</v>
      </c>
      <c r="N16" s="35">
        <f t="shared" si="1"/>
        <v>-0.13333333333333333</v>
      </c>
      <c r="O16" s="36">
        <v>13</v>
      </c>
      <c r="P16" s="36">
        <v>15</v>
      </c>
      <c r="Q16" s="117">
        <f>SUM((O16-((43/352)*C4))/ABS((43/352)*C4))</f>
        <v>-0.4598040373037422</v>
      </c>
      <c r="R16" s="37">
        <v>43</v>
      </c>
    </row>
    <row r="17" spans="1:18" x14ac:dyDescent="0.25">
      <c r="A17" s="3">
        <v>8</v>
      </c>
      <c r="B17" s="38" t="s">
        <v>30</v>
      </c>
      <c r="C17" s="29" t="s">
        <v>34</v>
      </c>
      <c r="D17" s="30">
        <v>2</v>
      </c>
      <c r="E17" s="31"/>
      <c r="F17" s="32">
        <v>5</v>
      </c>
      <c r="G17" s="31"/>
      <c r="H17" s="32">
        <v>2</v>
      </c>
      <c r="I17" s="31">
        <v>2</v>
      </c>
      <c r="J17" s="32"/>
      <c r="K17" s="31"/>
      <c r="L17" s="33"/>
      <c r="M17" s="34">
        <f t="shared" si="0"/>
        <v>11</v>
      </c>
      <c r="N17" s="35">
        <f t="shared" si="1"/>
        <v>-0.15384615384615385</v>
      </c>
      <c r="O17" s="36">
        <v>11</v>
      </c>
      <c r="P17" s="36">
        <v>13</v>
      </c>
      <c r="Q17" s="117">
        <f>SUM(O17-((43/352)*C4))/ABS((43/352)*C4)</f>
        <v>-0.5429111084877819</v>
      </c>
      <c r="R17" s="37">
        <v>43</v>
      </c>
    </row>
    <row r="18" spans="1:18" x14ac:dyDescent="0.25">
      <c r="A18" s="18">
        <v>9</v>
      </c>
      <c r="B18" s="38" t="s">
        <v>30</v>
      </c>
      <c r="C18" s="29" t="s">
        <v>29</v>
      </c>
      <c r="D18" s="30">
        <v>1</v>
      </c>
      <c r="E18" s="31">
        <v>1</v>
      </c>
      <c r="F18" s="32"/>
      <c r="G18" s="31"/>
      <c r="H18" s="32"/>
      <c r="I18" s="31">
        <v>5</v>
      </c>
      <c r="J18" s="32"/>
      <c r="K18" s="31">
        <v>2</v>
      </c>
      <c r="L18" s="33">
        <v>1</v>
      </c>
      <c r="M18" s="34">
        <f t="shared" si="0"/>
        <v>10</v>
      </c>
      <c r="N18" s="35">
        <f t="shared" si="1"/>
        <v>-0.33333333333333331</v>
      </c>
      <c r="O18" s="36">
        <v>10</v>
      </c>
      <c r="P18" s="36">
        <v>15</v>
      </c>
      <c r="Q18" s="117">
        <f>SUM((O18-((43/352)*C4))/ABS((43/352)*C4))</f>
        <v>-0.5844646440798017</v>
      </c>
      <c r="R18" s="37">
        <v>43</v>
      </c>
    </row>
    <row r="19" spans="1:18" x14ac:dyDescent="0.25">
      <c r="A19" s="18">
        <v>10</v>
      </c>
      <c r="B19" s="38" t="s">
        <v>30</v>
      </c>
      <c r="C19" s="29" t="s">
        <v>36</v>
      </c>
      <c r="D19" s="30">
        <v>4</v>
      </c>
      <c r="E19" s="31">
        <v>1</v>
      </c>
      <c r="F19" s="32">
        <v>5</v>
      </c>
      <c r="G19" s="31"/>
      <c r="H19" s="32">
        <v>4</v>
      </c>
      <c r="I19" s="31">
        <v>4</v>
      </c>
      <c r="J19" s="32">
        <v>1</v>
      </c>
      <c r="K19" s="31">
        <v>2</v>
      </c>
      <c r="L19" s="33">
        <v>1</v>
      </c>
      <c r="M19" s="34">
        <f t="shared" si="0"/>
        <v>22</v>
      </c>
      <c r="N19" s="35">
        <f t="shared" si="1"/>
        <v>0.10526315789473684</v>
      </c>
      <c r="O19" s="36">
        <v>21</v>
      </c>
      <c r="P19" s="36">
        <v>19</v>
      </c>
      <c r="Q19" s="117">
        <f>SUM((O19-((43/352)*C4))/ABS((43/352)*C4))</f>
        <v>-0.12737575256758354</v>
      </c>
      <c r="R19" s="37">
        <v>43</v>
      </c>
    </row>
    <row r="20" spans="1:18" x14ac:dyDescent="0.25">
      <c r="A20" s="3">
        <v>11</v>
      </c>
      <c r="B20" s="38" t="s">
        <v>30</v>
      </c>
      <c r="C20" s="29" t="s">
        <v>71</v>
      </c>
      <c r="D20" s="30"/>
      <c r="E20" s="31"/>
      <c r="F20" s="32">
        <v>4</v>
      </c>
      <c r="G20" s="31"/>
      <c r="H20" s="32"/>
      <c r="I20" s="31"/>
      <c r="J20" s="32"/>
      <c r="K20" s="31"/>
      <c r="L20" s="33"/>
      <c r="M20" s="34">
        <f t="shared" si="0"/>
        <v>4</v>
      </c>
      <c r="N20" s="35">
        <f t="shared" si="1"/>
        <v>-0.6</v>
      </c>
      <c r="O20" s="36">
        <v>4</v>
      </c>
      <c r="P20" s="36">
        <v>10</v>
      </c>
      <c r="Q20" s="117">
        <f>SUM((O20-((43/352)*C4))/ABS((43/352)*C4))</f>
        <v>-0.8337858576319207</v>
      </c>
      <c r="R20" s="37">
        <v>43</v>
      </c>
    </row>
    <row r="21" spans="1:18" x14ac:dyDescent="0.25">
      <c r="A21" s="18">
        <v>12</v>
      </c>
      <c r="B21" s="38" t="s">
        <v>30</v>
      </c>
      <c r="C21" s="29" t="s">
        <v>37</v>
      </c>
      <c r="D21" s="39"/>
      <c r="E21" s="31"/>
      <c r="F21" s="32"/>
      <c r="G21" s="31"/>
      <c r="H21" s="32">
        <v>1</v>
      </c>
      <c r="I21" s="31">
        <v>2</v>
      </c>
      <c r="J21" s="32"/>
      <c r="K21" s="31">
        <v>1</v>
      </c>
      <c r="L21" s="33"/>
      <c r="M21" s="34">
        <f t="shared" si="0"/>
        <v>4</v>
      </c>
      <c r="N21" s="35">
        <f t="shared" si="1"/>
        <v>-0.69230769230769229</v>
      </c>
      <c r="O21" s="36">
        <v>4</v>
      </c>
      <c r="P21" s="36">
        <v>13</v>
      </c>
      <c r="Q21" s="117">
        <f>SUM((O21-((43/352)*C4))/ABS((43/352)*C4))</f>
        <v>-0.8337858576319207</v>
      </c>
      <c r="R21" s="37">
        <v>43</v>
      </c>
    </row>
    <row r="22" spans="1:18" x14ac:dyDescent="0.25">
      <c r="A22" s="18">
        <v>13</v>
      </c>
      <c r="B22" s="38" t="s">
        <v>38</v>
      </c>
      <c r="C22" s="29" t="s">
        <v>39</v>
      </c>
      <c r="D22" s="30">
        <v>5</v>
      </c>
      <c r="E22" s="31">
        <v>1</v>
      </c>
      <c r="F22" s="32">
        <v>5</v>
      </c>
      <c r="G22" s="31">
        <v>1</v>
      </c>
      <c r="H22" s="32">
        <v>6</v>
      </c>
      <c r="I22" s="31">
        <v>5</v>
      </c>
      <c r="J22" s="32">
        <v>7</v>
      </c>
      <c r="K22" s="31">
        <v>2</v>
      </c>
      <c r="L22" s="33">
        <v>4</v>
      </c>
      <c r="M22" s="34">
        <f t="shared" si="0"/>
        <v>36</v>
      </c>
      <c r="N22" s="35">
        <f t="shared" si="1"/>
        <v>17</v>
      </c>
      <c r="O22" s="36">
        <v>36</v>
      </c>
      <c r="P22" s="36">
        <v>2</v>
      </c>
      <c r="Q22" s="117">
        <f>SUM((O22-((43/352)*C4))/ABS((43/352)*C4))</f>
        <v>0.49592728131271391</v>
      </c>
      <c r="R22" s="37">
        <v>43</v>
      </c>
    </row>
    <row r="23" spans="1:18" x14ac:dyDescent="0.25">
      <c r="A23" s="3">
        <v>14</v>
      </c>
      <c r="B23" s="38" t="s">
        <v>38</v>
      </c>
      <c r="C23" s="29" t="s">
        <v>121</v>
      </c>
      <c r="D23" s="30">
        <v>3</v>
      </c>
      <c r="E23" s="31"/>
      <c r="F23" s="32">
        <v>5</v>
      </c>
      <c r="G23" s="31">
        <v>3</v>
      </c>
      <c r="H23" s="32">
        <v>1</v>
      </c>
      <c r="I23" s="31">
        <v>5</v>
      </c>
      <c r="J23" s="32">
        <v>1</v>
      </c>
      <c r="K23" s="31">
        <v>2</v>
      </c>
      <c r="L23" s="33">
        <v>2</v>
      </c>
      <c r="M23" s="34">
        <f t="shared" si="0"/>
        <v>22</v>
      </c>
      <c r="N23" s="35"/>
      <c r="O23" s="36">
        <v>16</v>
      </c>
      <c r="P23" s="36">
        <v>0</v>
      </c>
      <c r="Q23" s="117">
        <f>SUM((O23-((43/352)*C4))/ABS((43/352)*C4))</f>
        <v>-0.3351434305276827</v>
      </c>
      <c r="R23" s="37">
        <v>43</v>
      </c>
    </row>
    <row r="24" spans="1:18" x14ac:dyDescent="0.25">
      <c r="A24" s="18">
        <v>15</v>
      </c>
      <c r="B24" s="38" t="s">
        <v>38</v>
      </c>
      <c r="C24" s="29" t="s">
        <v>40</v>
      </c>
      <c r="D24" s="30">
        <v>4</v>
      </c>
      <c r="E24" s="31">
        <v>1</v>
      </c>
      <c r="F24" s="32">
        <v>8</v>
      </c>
      <c r="G24" s="31"/>
      <c r="H24" s="32">
        <v>5</v>
      </c>
      <c r="I24" s="31">
        <v>12</v>
      </c>
      <c r="J24" s="32">
        <v>2</v>
      </c>
      <c r="K24" s="31">
        <v>3</v>
      </c>
      <c r="L24" s="33">
        <v>4</v>
      </c>
      <c r="M24" s="34">
        <f t="shared" si="0"/>
        <v>39</v>
      </c>
      <c r="N24" s="35"/>
      <c r="O24" s="36">
        <v>36</v>
      </c>
      <c r="P24" s="36">
        <v>0</v>
      </c>
      <c r="Q24" s="117">
        <f>SUM((O24-((43/352)*C4))/ABS((43/352)*C4))</f>
        <v>0.49592728131271391</v>
      </c>
      <c r="R24" s="37">
        <v>43</v>
      </c>
    </row>
    <row r="25" spans="1:18" x14ac:dyDescent="0.25">
      <c r="A25" s="18">
        <v>16</v>
      </c>
      <c r="B25" s="38" t="s">
        <v>38</v>
      </c>
      <c r="C25" s="29" t="s">
        <v>129</v>
      </c>
      <c r="D25" s="30"/>
      <c r="E25" s="31"/>
      <c r="F25" s="32"/>
      <c r="G25" s="31"/>
      <c r="H25" s="32"/>
      <c r="I25" s="31"/>
      <c r="J25" s="32"/>
      <c r="K25" s="31"/>
      <c r="L25" s="33"/>
      <c r="M25" s="34">
        <f t="shared" si="0"/>
        <v>0</v>
      </c>
      <c r="N25" s="35"/>
      <c r="O25" s="36">
        <v>0</v>
      </c>
      <c r="P25" s="36">
        <v>0</v>
      </c>
      <c r="Q25" s="117">
        <f>SUM((O25-((43/352)*C4))/ABS((43/352)*C4))</f>
        <v>-1</v>
      </c>
      <c r="R25" s="37">
        <v>43</v>
      </c>
    </row>
    <row r="26" spans="1:18" x14ac:dyDescent="0.25">
      <c r="A26" s="3">
        <v>17</v>
      </c>
      <c r="B26" s="38" t="s">
        <v>38</v>
      </c>
      <c r="C26" s="29" t="s">
        <v>41</v>
      </c>
      <c r="D26" s="30">
        <v>2</v>
      </c>
      <c r="E26" s="31"/>
      <c r="F26" s="32">
        <v>5</v>
      </c>
      <c r="G26" s="31"/>
      <c r="H26" s="32">
        <v>6</v>
      </c>
      <c r="I26" s="31">
        <v>7</v>
      </c>
      <c r="J26" s="32">
        <v>2</v>
      </c>
      <c r="K26" s="31">
        <v>2</v>
      </c>
      <c r="L26" s="33"/>
      <c r="M26" s="34">
        <f t="shared" ref="M26:M60" si="2">SUM(D26:L26)</f>
        <v>24</v>
      </c>
      <c r="N26" s="35">
        <f t="shared" ref="N26:N53" si="3">SUM(O26-P26)/ABS(P26)</f>
        <v>0.42857142857142855</v>
      </c>
      <c r="O26" s="36">
        <v>20</v>
      </c>
      <c r="P26" s="36">
        <v>14</v>
      </c>
      <c r="Q26" s="117">
        <f>SUM((O26-((43/352)*C4))/ABS((43/352)*C4))</f>
        <v>-0.1689292881596034</v>
      </c>
      <c r="R26" s="37">
        <v>43</v>
      </c>
    </row>
    <row r="27" spans="1:18" x14ac:dyDescent="0.25">
      <c r="A27" s="18">
        <v>18</v>
      </c>
      <c r="B27" s="38" t="s">
        <v>42</v>
      </c>
      <c r="C27" s="29" t="s">
        <v>43</v>
      </c>
      <c r="D27" s="30">
        <v>4</v>
      </c>
      <c r="E27" s="31">
        <v>1</v>
      </c>
      <c r="F27" s="32"/>
      <c r="G27" s="31"/>
      <c r="H27" s="32">
        <v>1</v>
      </c>
      <c r="I27" s="31">
        <v>8</v>
      </c>
      <c r="J27" s="32"/>
      <c r="K27" s="31"/>
      <c r="L27" s="33">
        <v>3</v>
      </c>
      <c r="M27" s="34">
        <f t="shared" si="2"/>
        <v>17</v>
      </c>
      <c r="N27" s="35">
        <f t="shared" si="3"/>
        <v>0</v>
      </c>
      <c r="O27" s="36">
        <v>17</v>
      </c>
      <c r="P27" s="36">
        <v>17</v>
      </c>
      <c r="Q27" s="117">
        <f>SUM((O27-((43/352)*C4))/ABS((43/352)*C4))</f>
        <v>-0.2935898949356629</v>
      </c>
      <c r="R27" s="37">
        <v>43</v>
      </c>
    </row>
    <row r="28" spans="1:18" x14ac:dyDescent="0.25">
      <c r="A28" s="18">
        <v>19</v>
      </c>
      <c r="B28" s="38" t="s">
        <v>42</v>
      </c>
      <c r="C28" s="29" t="s">
        <v>44</v>
      </c>
      <c r="D28" s="30"/>
      <c r="E28" s="31"/>
      <c r="F28" s="32"/>
      <c r="G28" s="31"/>
      <c r="H28" s="32"/>
      <c r="I28" s="31">
        <v>4</v>
      </c>
      <c r="J28" s="32">
        <v>2</v>
      </c>
      <c r="K28" s="31"/>
      <c r="L28" s="33"/>
      <c r="M28" s="34">
        <f t="shared" si="2"/>
        <v>6</v>
      </c>
      <c r="N28" s="35">
        <f t="shared" si="3"/>
        <v>-0.8125</v>
      </c>
      <c r="O28" s="36">
        <v>6</v>
      </c>
      <c r="P28" s="36">
        <v>32</v>
      </c>
      <c r="Q28" s="117">
        <f>SUM((O28-((43/352)*C4))/ABS((43/352)*C4))</f>
        <v>-0.750678786447881</v>
      </c>
      <c r="R28" s="37">
        <v>43</v>
      </c>
    </row>
    <row r="29" spans="1:18" x14ac:dyDescent="0.25">
      <c r="A29" s="3">
        <v>20</v>
      </c>
      <c r="B29" s="38" t="s">
        <v>42</v>
      </c>
      <c r="C29" s="29" t="s">
        <v>139</v>
      </c>
      <c r="D29" s="30"/>
      <c r="E29" s="31"/>
      <c r="F29" s="32"/>
      <c r="G29" s="31"/>
      <c r="H29" s="32"/>
      <c r="I29" s="31"/>
      <c r="J29" s="32"/>
      <c r="K29" s="31"/>
      <c r="L29" s="33"/>
      <c r="M29" s="34">
        <f t="shared" si="2"/>
        <v>0</v>
      </c>
      <c r="N29" s="35"/>
      <c r="O29" s="36"/>
      <c r="P29" s="36"/>
      <c r="Q29" s="117">
        <f>SUM((O29-((43/352)*C4))/ABS((43/352)*C4))</f>
        <v>-1</v>
      </c>
      <c r="R29" s="37">
        <v>43</v>
      </c>
    </row>
    <row r="30" spans="1:18" x14ac:dyDescent="0.25">
      <c r="A30" s="18">
        <v>21</v>
      </c>
      <c r="B30" s="38" t="s">
        <v>42</v>
      </c>
      <c r="C30" s="29" t="s">
        <v>145</v>
      </c>
      <c r="D30" s="30"/>
      <c r="E30" s="31"/>
      <c r="F30" s="32">
        <v>2</v>
      </c>
      <c r="G30" s="31"/>
      <c r="H30" s="32"/>
      <c r="I30" s="31"/>
      <c r="J30" s="32"/>
      <c r="K30" s="31"/>
      <c r="L30" s="33"/>
      <c r="M30" s="34">
        <f t="shared" si="2"/>
        <v>2</v>
      </c>
      <c r="N30" s="35"/>
      <c r="O30" s="36"/>
      <c r="P30" s="36"/>
      <c r="Q30" s="117">
        <f>SUM((O30-((43/352)*C4))/ABS((43/352)*C4))</f>
        <v>-1</v>
      </c>
      <c r="R30" s="37">
        <v>43</v>
      </c>
    </row>
    <row r="31" spans="1:18" x14ac:dyDescent="0.25">
      <c r="A31" s="18">
        <v>22</v>
      </c>
      <c r="B31" s="38" t="s">
        <v>42</v>
      </c>
      <c r="C31" s="29" t="s">
        <v>45</v>
      </c>
      <c r="D31" s="30"/>
      <c r="E31" s="31"/>
      <c r="F31" s="32"/>
      <c r="G31" s="31"/>
      <c r="H31" s="32"/>
      <c r="I31" s="31">
        <v>3</v>
      </c>
      <c r="J31" s="32"/>
      <c r="K31" s="31"/>
      <c r="L31" s="33">
        <v>3</v>
      </c>
      <c r="M31" s="34">
        <f t="shared" si="2"/>
        <v>6</v>
      </c>
      <c r="N31" s="35">
        <f t="shared" si="3"/>
        <v>-0.66666666666666663</v>
      </c>
      <c r="O31" s="36">
        <v>6</v>
      </c>
      <c r="P31" s="36">
        <v>18</v>
      </c>
      <c r="Q31" s="117">
        <f>SUM((O31-((43/352)*C4))/ABS((43/352)*C4))</f>
        <v>-0.750678786447881</v>
      </c>
      <c r="R31" s="37">
        <v>43</v>
      </c>
    </row>
    <row r="32" spans="1:18" x14ac:dyDescent="0.25">
      <c r="A32" s="3">
        <v>23</v>
      </c>
      <c r="B32" s="38" t="s">
        <v>42</v>
      </c>
      <c r="C32" s="29" t="s">
        <v>150</v>
      </c>
      <c r="D32" s="30">
        <v>1</v>
      </c>
      <c r="E32" s="31"/>
      <c r="F32" s="32"/>
      <c r="G32" s="31"/>
      <c r="H32" s="32"/>
      <c r="I32" s="31">
        <v>2</v>
      </c>
      <c r="J32" s="32"/>
      <c r="K32" s="31">
        <v>2</v>
      </c>
      <c r="L32" s="33"/>
      <c r="M32" s="34">
        <f t="shared" si="2"/>
        <v>5</v>
      </c>
      <c r="N32" s="35"/>
      <c r="O32" s="36">
        <v>3</v>
      </c>
      <c r="P32" s="36"/>
      <c r="Q32" s="117">
        <f>SUM((O32-((43/352)*C4))/ABS((43/352)*C4))</f>
        <v>-0.8753393932239405</v>
      </c>
      <c r="R32" s="37">
        <v>43</v>
      </c>
    </row>
    <row r="33" spans="1:18" x14ac:dyDescent="0.25">
      <c r="A33" s="18">
        <v>24</v>
      </c>
      <c r="B33" s="38" t="s">
        <v>42</v>
      </c>
      <c r="C33" s="29" t="s">
        <v>35</v>
      </c>
      <c r="D33" s="30">
        <v>1</v>
      </c>
      <c r="E33" s="31">
        <v>1</v>
      </c>
      <c r="F33" s="32">
        <v>7</v>
      </c>
      <c r="G33" s="31"/>
      <c r="H33" s="32">
        <v>4</v>
      </c>
      <c r="I33" s="31">
        <v>8</v>
      </c>
      <c r="J33" s="32">
        <v>2</v>
      </c>
      <c r="K33" s="31">
        <v>2</v>
      </c>
      <c r="L33" s="33">
        <v>5</v>
      </c>
      <c r="M33" s="34">
        <f t="shared" si="2"/>
        <v>30</v>
      </c>
      <c r="N33" s="35"/>
      <c r="O33" s="36">
        <v>22</v>
      </c>
      <c r="P33" s="36">
        <v>0</v>
      </c>
      <c r="Q33" s="117">
        <f>SUM((O33-((43/352)*C4))/ABS((43/352)*C4))</f>
        <v>-8.582221697556372E-2</v>
      </c>
      <c r="R33" s="37">
        <v>43</v>
      </c>
    </row>
    <row r="34" spans="1:18" x14ac:dyDescent="0.25">
      <c r="A34" s="18">
        <v>25</v>
      </c>
      <c r="B34" s="38" t="s">
        <v>42</v>
      </c>
      <c r="C34" s="29" t="s">
        <v>124</v>
      </c>
      <c r="D34" s="30">
        <v>3</v>
      </c>
      <c r="E34" s="31">
        <v>1</v>
      </c>
      <c r="F34" s="32">
        <v>5</v>
      </c>
      <c r="G34" s="31"/>
      <c r="H34" s="32">
        <v>6</v>
      </c>
      <c r="I34" s="31">
        <v>13</v>
      </c>
      <c r="J34" s="32">
        <v>1</v>
      </c>
      <c r="K34" s="31">
        <v>2</v>
      </c>
      <c r="L34" s="33">
        <v>2</v>
      </c>
      <c r="M34" s="34">
        <f t="shared" si="2"/>
        <v>33</v>
      </c>
      <c r="N34" s="35"/>
      <c r="O34" s="36">
        <v>19</v>
      </c>
      <c r="P34" s="36"/>
      <c r="Q34" s="117">
        <f>SUM((O34-((43/352)*C4))/ABS((43/352)*C4))</f>
        <v>-0.21048282375162322</v>
      </c>
      <c r="R34" s="37">
        <v>43</v>
      </c>
    </row>
    <row r="35" spans="1:18" x14ac:dyDescent="0.25">
      <c r="A35" s="3">
        <v>26</v>
      </c>
      <c r="B35" s="38" t="s">
        <v>42</v>
      </c>
      <c r="C35" s="29" t="s">
        <v>46</v>
      </c>
      <c r="D35" s="30">
        <v>1</v>
      </c>
      <c r="E35" s="31"/>
      <c r="F35" s="32">
        <v>6</v>
      </c>
      <c r="G35" s="31"/>
      <c r="H35" s="32">
        <v>3</v>
      </c>
      <c r="I35" s="31"/>
      <c r="J35" s="32"/>
      <c r="K35" s="31">
        <v>3</v>
      </c>
      <c r="L35" s="33"/>
      <c r="M35" s="34">
        <f t="shared" si="2"/>
        <v>13</v>
      </c>
      <c r="N35" s="35">
        <f t="shared" si="3"/>
        <v>-0.13333333333333333</v>
      </c>
      <c r="O35" s="36">
        <v>13</v>
      </c>
      <c r="P35" s="36">
        <v>15</v>
      </c>
      <c r="Q35" s="117">
        <f>SUM((O35-((43/352)*C4))/ABS((43/352)*C4))</f>
        <v>-0.4598040373037422</v>
      </c>
      <c r="R35" s="37">
        <v>43</v>
      </c>
    </row>
    <row r="36" spans="1:18" x14ac:dyDescent="0.25">
      <c r="A36" s="18">
        <v>27</v>
      </c>
      <c r="B36" s="38" t="s">
        <v>48</v>
      </c>
      <c r="C36" s="29" t="s">
        <v>132</v>
      </c>
      <c r="D36" s="30">
        <v>1</v>
      </c>
      <c r="E36" s="31"/>
      <c r="F36" s="32"/>
      <c r="G36" s="31">
        <v>2</v>
      </c>
      <c r="H36" s="32"/>
      <c r="I36" s="31"/>
      <c r="J36" s="32"/>
      <c r="K36" s="31"/>
      <c r="L36" s="33"/>
      <c r="M36" s="34">
        <f t="shared" si="2"/>
        <v>3</v>
      </c>
      <c r="N36" s="35"/>
      <c r="O36" s="36">
        <v>2</v>
      </c>
      <c r="P36" s="36"/>
      <c r="Q36" s="117">
        <f>SUM((O36-((43/352)*C4))/ABS((43/352)*C4))</f>
        <v>-0.9168929288159603</v>
      </c>
      <c r="R36" s="37">
        <v>43</v>
      </c>
    </row>
    <row r="37" spans="1:18" x14ac:dyDescent="0.25">
      <c r="A37" s="18">
        <v>28</v>
      </c>
      <c r="B37" s="38" t="s">
        <v>48</v>
      </c>
      <c r="C37" s="29" t="s">
        <v>49</v>
      </c>
      <c r="D37" s="30">
        <v>2</v>
      </c>
      <c r="E37" s="31"/>
      <c r="F37" s="32">
        <v>1</v>
      </c>
      <c r="G37" s="31">
        <v>2</v>
      </c>
      <c r="H37" s="32">
        <v>2</v>
      </c>
      <c r="I37" s="31">
        <v>4</v>
      </c>
      <c r="J37" s="32"/>
      <c r="K37" s="31"/>
      <c r="L37" s="33">
        <v>1</v>
      </c>
      <c r="M37" s="34">
        <f t="shared" si="2"/>
        <v>12</v>
      </c>
      <c r="N37" s="35">
        <f t="shared" si="3"/>
        <v>-0.26666666666666666</v>
      </c>
      <c r="O37" s="36">
        <v>11</v>
      </c>
      <c r="P37" s="36">
        <v>15</v>
      </c>
      <c r="Q37" s="117">
        <f>SUM((O37-((43/352)*C4))/ABS((43/352)*C4))</f>
        <v>-0.5429111084877819</v>
      </c>
      <c r="R37" s="37">
        <v>43</v>
      </c>
    </row>
    <row r="38" spans="1:18" x14ac:dyDescent="0.25">
      <c r="A38" s="3">
        <v>29</v>
      </c>
      <c r="B38" s="38" t="s">
        <v>50</v>
      </c>
      <c r="C38" s="29" t="s">
        <v>51</v>
      </c>
      <c r="D38" s="30"/>
      <c r="E38" s="31"/>
      <c r="F38" s="32"/>
      <c r="G38" s="31"/>
      <c r="H38" s="32"/>
      <c r="I38" s="31">
        <v>1</v>
      </c>
      <c r="J38" s="32"/>
      <c r="K38" s="31"/>
      <c r="L38" s="33">
        <v>1</v>
      </c>
      <c r="M38" s="34">
        <f t="shared" si="2"/>
        <v>2</v>
      </c>
      <c r="N38" s="35">
        <f t="shared" si="3"/>
        <v>0</v>
      </c>
      <c r="O38" s="36">
        <v>2</v>
      </c>
      <c r="P38" s="36">
        <v>2</v>
      </c>
      <c r="Q38" s="117">
        <f>SUM((O38-((43/352)*C4))/ABS((43/352)*C4))</f>
        <v>-0.9168929288159603</v>
      </c>
      <c r="R38" s="37">
        <v>43</v>
      </c>
    </row>
    <row r="39" spans="1:18" x14ac:dyDescent="0.25">
      <c r="A39" s="18">
        <v>30</v>
      </c>
      <c r="B39" s="38" t="s">
        <v>50</v>
      </c>
      <c r="C39" s="29" t="s">
        <v>52</v>
      </c>
      <c r="D39" s="30">
        <v>2</v>
      </c>
      <c r="E39" s="31"/>
      <c r="F39" s="32">
        <v>7</v>
      </c>
      <c r="G39" s="31"/>
      <c r="H39" s="32">
        <v>2</v>
      </c>
      <c r="I39" s="31">
        <v>3</v>
      </c>
      <c r="J39" s="32"/>
      <c r="K39" s="31"/>
      <c r="L39" s="33">
        <v>4</v>
      </c>
      <c r="M39" s="34">
        <f t="shared" si="2"/>
        <v>18</v>
      </c>
      <c r="N39" s="35"/>
      <c r="O39" s="36">
        <v>18</v>
      </c>
      <c r="P39" s="36">
        <v>0</v>
      </c>
      <c r="Q39" s="117">
        <f>SUM((O39-((43/352)*C4))/ABS((43/352)*C4))</f>
        <v>-0.25203635934364305</v>
      </c>
      <c r="R39" s="37">
        <v>43</v>
      </c>
    </row>
    <row r="40" spans="1:18" x14ac:dyDescent="0.25">
      <c r="A40" s="18">
        <v>31</v>
      </c>
      <c r="B40" s="38" t="s">
        <v>50</v>
      </c>
      <c r="C40" s="29" t="s">
        <v>53</v>
      </c>
      <c r="D40" s="30">
        <v>3</v>
      </c>
      <c r="E40" s="31"/>
      <c r="F40" s="32"/>
      <c r="G40" s="31"/>
      <c r="H40" s="32">
        <v>4</v>
      </c>
      <c r="I40" s="31">
        <v>4</v>
      </c>
      <c r="J40" s="32"/>
      <c r="K40" s="31"/>
      <c r="L40" s="33">
        <v>4</v>
      </c>
      <c r="M40" s="34">
        <f t="shared" si="2"/>
        <v>15</v>
      </c>
      <c r="N40" s="35">
        <f t="shared" si="3"/>
        <v>-0.40909090909090912</v>
      </c>
      <c r="O40" s="36">
        <v>13</v>
      </c>
      <c r="P40" s="36">
        <v>22</v>
      </c>
      <c r="Q40" s="117">
        <f>SUM((O40-((43/352)*C4))/ABS((43/352)*C4))</f>
        <v>-0.4598040373037422</v>
      </c>
      <c r="R40" s="37">
        <v>43</v>
      </c>
    </row>
    <row r="41" spans="1:18" x14ac:dyDescent="0.25">
      <c r="A41" s="3">
        <v>32</v>
      </c>
      <c r="B41" s="38" t="s">
        <v>50</v>
      </c>
      <c r="C41" s="29" t="s">
        <v>54</v>
      </c>
      <c r="D41" s="30">
        <v>1</v>
      </c>
      <c r="E41" s="31"/>
      <c r="F41" s="32">
        <v>1</v>
      </c>
      <c r="G41" s="31"/>
      <c r="H41" s="32">
        <v>1</v>
      </c>
      <c r="I41" s="31"/>
      <c r="J41" s="32">
        <v>2</v>
      </c>
      <c r="K41" s="31">
        <v>2</v>
      </c>
      <c r="L41" s="33"/>
      <c r="M41" s="34">
        <f t="shared" si="2"/>
        <v>7</v>
      </c>
      <c r="N41" s="35">
        <f t="shared" si="3"/>
        <v>-0.5</v>
      </c>
      <c r="O41" s="36">
        <v>5</v>
      </c>
      <c r="P41" s="36">
        <v>10</v>
      </c>
      <c r="Q41" s="117">
        <f>SUM((O41-((43/352)*C4))/ABS((43/352)*C4))</f>
        <v>-0.79223232203990079</v>
      </c>
      <c r="R41" s="37">
        <v>43</v>
      </c>
    </row>
    <row r="42" spans="1:18" x14ac:dyDescent="0.25">
      <c r="A42" s="18">
        <v>33</v>
      </c>
      <c r="B42" s="38" t="s">
        <v>50</v>
      </c>
      <c r="C42" s="29" t="s">
        <v>55</v>
      </c>
      <c r="D42" s="30">
        <v>4</v>
      </c>
      <c r="E42" s="31"/>
      <c r="F42" s="32"/>
      <c r="G42" s="31"/>
      <c r="H42" s="32">
        <v>4</v>
      </c>
      <c r="I42" s="31">
        <v>11</v>
      </c>
      <c r="J42" s="32">
        <v>1</v>
      </c>
      <c r="K42" s="31"/>
      <c r="L42" s="33">
        <v>3</v>
      </c>
      <c r="M42" s="34">
        <f t="shared" si="2"/>
        <v>23</v>
      </c>
      <c r="N42" s="35">
        <f t="shared" si="3"/>
        <v>-0.17857142857142858</v>
      </c>
      <c r="O42" s="36">
        <v>23</v>
      </c>
      <c r="P42" s="36">
        <v>28</v>
      </c>
      <c r="Q42" s="117">
        <f>SUM((O42-((43/352)*C4))/ABS((43/352)*C4))</f>
        <v>-4.4268681383543895E-2</v>
      </c>
      <c r="R42" s="37">
        <v>43</v>
      </c>
    </row>
    <row r="43" spans="1:18" x14ac:dyDescent="0.25">
      <c r="A43" s="18">
        <v>34</v>
      </c>
      <c r="B43" s="38" t="s">
        <v>50</v>
      </c>
      <c r="C43" s="29" t="s">
        <v>56</v>
      </c>
      <c r="D43" s="30">
        <v>1</v>
      </c>
      <c r="E43" s="31"/>
      <c r="F43" s="32">
        <v>5</v>
      </c>
      <c r="G43" s="31"/>
      <c r="H43" s="32"/>
      <c r="I43" s="31">
        <v>2</v>
      </c>
      <c r="J43" s="32"/>
      <c r="K43" s="31">
        <v>1</v>
      </c>
      <c r="L43" s="33">
        <v>3</v>
      </c>
      <c r="M43" s="34">
        <f t="shared" si="2"/>
        <v>12</v>
      </c>
      <c r="N43" s="35"/>
      <c r="O43" s="36">
        <v>12</v>
      </c>
      <c r="P43" s="36">
        <v>0</v>
      </c>
      <c r="Q43" s="117">
        <f>SUM((O43-((43/352)*C4))/ABS((43/352)*C4))</f>
        <v>-0.50135757289576199</v>
      </c>
      <c r="R43" s="37">
        <v>43</v>
      </c>
    </row>
    <row r="44" spans="1:18" x14ac:dyDescent="0.25">
      <c r="A44" s="3">
        <v>35</v>
      </c>
      <c r="B44" s="38" t="s">
        <v>50</v>
      </c>
      <c r="C44" s="29" t="s">
        <v>57</v>
      </c>
      <c r="D44" s="30">
        <v>3</v>
      </c>
      <c r="E44" s="31"/>
      <c r="F44" s="32">
        <v>8</v>
      </c>
      <c r="G44" s="31">
        <v>1</v>
      </c>
      <c r="H44" s="32">
        <v>7</v>
      </c>
      <c r="I44" s="31">
        <v>4</v>
      </c>
      <c r="J44" s="32"/>
      <c r="K44" s="31">
        <v>5</v>
      </c>
      <c r="L44" s="33">
        <v>2</v>
      </c>
      <c r="M44" s="34">
        <f t="shared" si="2"/>
        <v>30</v>
      </c>
      <c r="N44" s="35">
        <f t="shared" si="3"/>
        <v>0</v>
      </c>
      <c r="O44" s="36">
        <v>20</v>
      </c>
      <c r="P44" s="36">
        <v>20</v>
      </c>
      <c r="Q44" s="117">
        <f>SUM((O44-((43/352)*C4))/ABS((43/352)*C4))</f>
        <v>-0.1689292881596034</v>
      </c>
      <c r="R44" s="37">
        <v>43</v>
      </c>
    </row>
    <row r="45" spans="1:18" x14ac:dyDescent="0.25">
      <c r="A45" s="18">
        <v>36</v>
      </c>
      <c r="B45" s="38" t="s">
        <v>50</v>
      </c>
      <c r="C45" s="29" t="s">
        <v>59</v>
      </c>
      <c r="D45" s="30">
        <v>6</v>
      </c>
      <c r="E45" s="31"/>
      <c r="F45" s="32">
        <v>5</v>
      </c>
      <c r="G45" s="31">
        <v>2</v>
      </c>
      <c r="H45" s="32">
        <v>2</v>
      </c>
      <c r="I45" s="31">
        <v>3</v>
      </c>
      <c r="J45" s="32">
        <v>2</v>
      </c>
      <c r="K45" s="31">
        <v>1</v>
      </c>
      <c r="L45" s="33">
        <v>2</v>
      </c>
      <c r="M45" s="34">
        <f t="shared" si="2"/>
        <v>23</v>
      </c>
      <c r="N45" s="35">
        <f t="shared" si="3"/>
        <v>-0.20689655172413793</v>
      </c>
      <c r="O45" s="36">
        <v>23</v>
      </c>
      <c r="P45" s="36">
        <v>29</v>
      </c>
      <c r="Q45" s="117">
        <f>SUM((O45-((43/352)*C4))/ABS((43/352)*C4))</f>
        <v>-4.4268681383543895E-2</v>
      </c>
      <c r="R45" s="37">
        <v>43</v>
      </c>
    </row>
    <row r="46" spans="1:18" x14ac:dyDescent="0.25">
      <c r="A46" s="18">
        <v>37</v>
      </c>
      <c r="B46" s="38" t="s">
        <v>50</v>
      </c>
      <c r="C46" s="29" t="s">
        <v>60</v>
      </c>
      <c r="D46" s="30">
        <v>3</v>
      </c>
      <c r="E46" s="31">
        <v>1</v>
      </c>
      <c r="F46" s="32"/>
      <c r="G46" s="31"/>
      <c r="H46" s="32">
        <v>5</v>
      </c>
      <c r="I46" s="31">
        <v>4</v>
      </c>
      <c r="J46" s="32"/>
      <c r="K46" s="31"/>
      <c r="L46" s="33">
        <v>2</v>
      </c>
      <c r="M46" s="34">
        <f t="shared" si="2"/>
        <v>15</v>
      </c>
      <c r="N46" s="35">
        <f t="shared" si="3"/>
        <v>-0.34782608695652173</v>
      </c>
      <c r="O46" s="36">
        <v>15</v>
      </c>
      <c r="P46" s="36">
        <v>23</v>
      </c>
      <c r="Q46" s="117">
        <f>SUM((O46-((43/352)*C4))/ABS((43/352)*C4))</f>
        <v>-0.37669696611970255</v>
      </c>
      <c r="R46" s="37">
        <v>43</v>
      </c>
    </row>
    <row r="47" spans="1:18" x14ac:dyDescent="0.25">
      <c r="A47" s="3">
        <v>38</v>
      </c>
      <c r="B47" s="38" t="s">
        <v>50</v>
      </c>
      <c r="C47" s="29" t="s">
        <v>61</v>
      </c>
      <c r="D47" s="30">
        <v>5</v>
      </c>
      <c r="E47" s="31"/>
      <c r="F47" s="32">
        <v>5</v>
      </c>
      <c r="G47" s="31"/>
      <c r="H47" s="32">
        <v>3</v>
      </c>
      <c r="I47" s="31">
        <v>10</v>
      </c>
      <c r="J47" s="32">
        <v>1</v>
      </c>
      <c r="K47" s="31">
        <v>2</v>
      </c>
      <c r="L47" s="33">
        <v>3</v>
      </c>
      <c r="M47" s="34">
        <f t="shared" si="2"/>
        <v>29</v>
      </c>
      <c r="N47" s="35">
        <f t="shared" si="3"/>
        <v>0.11538461538461539</v>
      </c>
      <c r="O47" s="36">
        <v>29</v>
      </c>
      <c r="P47" s="36">
        <v>26</v>
      </c>
      <c r="Q47" s="117">
        <f>SUM((O47-((43/352)*C4))/ABS((43/352)*C4))</f>
        <v>0.20505253216857508</v>
      </c>
      <c r="R47" s="37">
        <v>43</v>
      </c>
    </row>
    <row r="48" spans="1:18" x14ac:dyDescent="0.25">
      <c r="A48" s="18">
        <v>39</v>
      </c>
      <c r="B48" s="38" t="s">
        <v>50</v>
      </c>
      <c r="C48" s="29" t="s">
        <v>142</v>
      </c>
      <c r="D48" s="30"/>
      <c r="E48" s="31"/>
      <c r="F48" s="32"/>
      <c r="G48" s="31"/>
      <c r="H48" s="32"/>
      <c r="I48" s="31"/>
      <c r="J48" s="32"/>
      <c r="K48" s="31"/>
      <c r="L48" s="33"/>
      <c r="M48" s="34">
        <f t="shared" si="2"/>
        <v>0</v>
      </c>
      <c r="N48" s="35"/>
      <c r="O48" s="36"/>
      <c r="P48" s="36"/>
      <c r="Q48" s="117">
        <f>SUM((O48-((43/352)*C4))/ABS((43/352)*C4))</f>
        <v>-1</v>
      </c>
      <c r="R48" s="37">
        <v>43</v>
      </c>
    </row>
    <row r="49" spans="1:18" x14ac:dyDescent="0.25">
      <c r="A49" s="18">
        <v>40</v>
      </c>
      <c r="B49" s="38" t="s">
        <v>50</v>
      </c>
      <c r="C49" s="29" t="s">
        <v>143</v>
      </c>
      <c r="D49" s="30"/>
      <c r="E49" s="31"/>
      <c r="F49" s="32"/>
      <c r="G49" s="31"/>
      <c r="H49" s="32"/>
      <c r="I49" s="31"/>
      <c r="J49" s="32"/>
      <c r="K49" s="31"/>
      <c r="L49" s="33"/>
      <c r="M49" s="34">
        <f t="shared" si="2"/>
        <v>0</v>
      </c>
      <c r="N49" s="35"/>
      <c r="O49" s="36"/>
      <c r="P49" s="36"/>
      <c r="Q49" s="117">
        <f>SUM((O49-((43/352)*C4))/ABS((43/352)*C4))</f>
        <v>-1</v>
      </c>
      <c r="R49" s="37">
        <v>43</v>
      </c>
    </row>
    <row r="50" spans="1:18" x14ac:dyDescent="0.25">
      <c r="A50" s="3">
        <v>41</v>
      </c>
      <c r="B50" s="38" t="s">
        <v>62</v>
      </c>
      <c r="C50" s="29" t="s">
        <v>63</v>
      </c>
      <c r="D50" s="30">
        <v>2</v>
      </c>
      <c r="E50" s="31"/>
      <c r="F50" s="32">
        <v>5</v>
      </c>
      <c r="G50" s="31"/>
      <c r="H50" s="32">
        <v>3</v>
      </c>
      <c r="I50" s="31">
        <v>3</v>
      </c>
      <c r="J50" s="32"/>
      <c r="K50" s="31"/>
      <c r="L50" s="33">
        <v>1</v>
      </c>
      <c r="M50" s="34">
        <f t="shared" si="2"/>
        <v>14</v>
      </c>
      <c r="N50" s="35">
        <f t="shared" si="3"/>
        <v>-0.22222222222222221</v>
      </c>
      <c r="O50" s="36">
        <v>14</v>
      </c>
      <c r="P50" s="36">
        <v>18</v>
      </c>
      <c r="Q50" s="117">
        <f>SUM((O50-((43/352)*C4))/ABS((43/352)*C4))</f>
        <v>-0.41825050171172234</v>
      </c>
      <c r="R50" s="37">
        <v>43</v>
      </c>
    </row>
    <row r="51" spans="1:18" x14ac:dyDescent="0.25">
      <c r="A51" s="18">
        <v>42</v>
      </c>
      <c r="B51" s="38" t="s">
        <v>62</v>
      </c>
      <c r="C51" s="29" t="s">
        <v>64</v>
      </c>
      <c r="D51" s="30">
        <v>4</v>
      </c>
      <c r="E51" s="31"/>
      <c r="F51" s="32">
        <v>7</v>
      </c>
      <c r="G51" s="31"/>
      <c r="H51" s="32">
        <v>3</v>
      </c>
      <c r="I51" s="31">
        <v>12</v>
      </c>
      <c r="J51" s="32">
        <v>1</v>
      </c>
      <c r="K51" s="31">
        <v>1</v>
      </c>
      <c r="L51" s="33">
        <v>2</v>
      </c>
      <c r="M51" s="34">
        <f t="shared" si="2"/>
        <v>30</v>
      </c>
      <c r="N51" s="35">
        <f t="shared" si="3"/>
        <v>1.1818181818181819</v>
      </c>
      <c r="O51" s="36">
        <v>24</v>
      </c>
      <c r="P51" s="36">
        <v>11</v>
      </c>
      <c r="Q51" s="117">
        <f>SUM((O51-((43/352)*C4))/ABS((43/352)*C4))</f>
        <v>-2.7151457915240633E-3</v>
      </c>
      <c r="R51" s="37">
        <v>43</v>
      </c>
    </row>
    <row r="52" spans="1:18" x14ac:dyDescent="0.25">
      <c r="A52" s="18">
        <v>43</v>
      </c>
      <c r="B52" s="38" t="s">
        <v>62</v>
      </c>
      <c r="C52" s="29" t="s">
        <v>144</v>
      </c>
      <c r="D52" s="30"/>
      <c r="E52" s="31"/>
      <c r="F52" s="32"/>
      <c r="G52" s="31"/>
      <c r="H52" s="32"/>
      <c r="I52" s="31"/>
      <c r="J52" s="32"/>
      <c r="K52" s="31"/>
      <c r="L52" s="33"/>
      <c r="M52" s="34"/>
      <c r="N52" s="35"/>
      <c r="O52" s="36"/>
      <c r="P52" s="36"/>
      <c r="Q52" s="117">
        <f>SUM((O52-((43/352)*C4))/ABS((43/352)*C4))</f>
        <v>-1</v>
      </c>
      <c r="R52" s="37">
        <v>43</v>
      </c>
    </row>
    <row r="53" spans="1:18" x14ac:dyDescent="0.25">
      <c r="A53" s="3">
        <v>44</v>
      </c>
      <c r="B53" s="38" t="s">
        <v>62</v>
      </c>
      <c r="C53" s="29" t="s">
        <v>65</v>
      </c>
      <c r="D53" s="30">
        <v>2</v>
      </c>
      <c r="E53" s="31"/>
      <c r="F53" s="32">
        <v>5</v>
      </c>
      <c r="G53" s="31"/>
      <c r="H53" s="32">
        <v>2</v>
      </c>
      <c r="I53" s="31">
        <v>7</v>
      </c>
      <c r="J53" s="32"/>
      <c r="K53" s="31">
        <v>2</v>
      </c>
      <c r="L53" s="33">
        <v>1</v>
      </c>
      <c r="M53" s="34">
        <f t="shared" si="2"/>
        <v>19</v>
      </c>
      <c r="N53" s="35">
        <f t="shared" si="3"/>
        <v>6.25E-2</v>
      </c>
      <c r="O53" s="36">
        <v>17</v>
      </c>
      <c r="P53" s="36">
        <v>16</v>
      </c>
      <c r="Q53" s="117">
        <f>SUM((O53-((43/352)*C4))/ABS((43/352)*C4))</f>
        <v>-0.2935898949356629</v>
      </c>
      <c r="R53" s="37">
        <v>43</v>
      </c>
    </row>
    <row r="54" spans="1:18" x14ac:dyDescent="0.25">
      <c r="A54" s="18">
        <v>45</v>
      </c>
      <c r="B54" s="38" t="s">
        <v>62</v>
      </c>
      <c r="C54" s="29" t="s">
        <v>91</v>
      </c>
      <c r="D54" s="30">
        <v>3</v>
      </c>
      <c r="E54" s="31">
        <v>1</v>
      </c>
      <c r="F54" s="32">
        <v>10</v>
      </c>
      <c r="G54" s="31">
        <v>2</v>
      </c>
      <c r="H54" s="32">
        <v>4</v>
      </c>
      <c r="I54" s="31">
        <v>12</v>
      </c>
      <c r="J54" s="32">
        <v>1</v>
      </c>
      <c r="K54" s="31">
        <v>3</v>
      </c>
      <c r="L54" s="33">
        <v>3</v>
      </c>
      <c r="M54" s="34">
        <f t="shared" si="2"/>
        <v>39</v>
      </c>
      <c r="N54" s="35"/>
      <c r="O54" s="36">
        <v>39</v>
      </c>
      <c r="P54" s="36"/>
      <c r="Q54" s="117">
        <f>SUM((O54-((43/352)*C4))/ABS((43/352)*C4))</f>
        <v>0.62058788808877341</v>
      </c>
      <c r="R54" s="37">
        <v>43</v>
      </c>
    </row>
    <row r="55" spans="1:18" x14ac:dyDescent="0.25">
      <c r="A55" s="18">
        <v>46</v>
      </c>
      <c r="B55" s="38" t="s">
        <v>62</v>
      </c>
      <c r="C55" s="29" t="s">
        <v>66</v>
      </c>
      <c r="D55" s="30">
        <v>3</v>
      </c>
      <c r="E55" s="31"/>
      <c r="F55" s="32">
        <v>5</v>
      </c>
      <c r="G55" s="31"/>
      <c r="H55" s="32">
        <v>2</v>
      </c>
      <c r="I55" s="31">
        <v>1</v>
      </c>
      <c r="J55" s="32"/>
      <c r="K55" s="31">
        <v>2</v>
      </c>
      <c r="L55" s="33">
        <v>3</v>
      </c>
      <c r="M55" s="34">
        <f t="shared" si="2"/>
        <v>16</v>
      </c>
      <c r="N55" s="35">
        <f t="shared" ref="N55:N61" si="4">SUM(O55-P55)/ABS(P55)</f>
        <v>0</v>
      </c>
      <c r="O55" s="36">
        <v>16</v>
      </c>
      <c r="P55" s="36">
        <v>16</v>
      </c>
      <c r="Q55" s="117">
        <f>SUM((O55-((43/352)*C4))/ABS((43/352)*C4))</f>
        <v>-0.3351434305276827</v>
      </c>
      <c r="R55" s="37">
        <v>43</v>
      </c>
    </row>
    <row r="56" spans="1:18" x14ac:dyDescent="0.25">
      <c r="A56" s="3">
        <v>47</v>
      </c>
      <c r="B56" s="38" t="s">
        <v>62</v>
      </c>
      <c r="C56" s="29" t="s">
        <v>67</v>
      </c>
      <c r="D56" s="40">
        <v>1</v>
      </c>
      <c r="E56" s="41"/>
      <c r="F56" s="42"/>
      <c r="G56" s="41"/>
      <c r="H56" s="42">
        <v>1</v>
      </c>
      <c r="I56" s="41">
        <v>8</v>
      </c>
      <c r="J56" s="42">
        <v>2</v>
      </c>
      <c r="K56" s="41"/>
      <c r="L56" s="43">
        <v>1</v>
      </c>
      <c r="M56" s="34">
        <f t="shared" si="2"/>
        <v>13</v>
      </c>
      <c r="N56" s="35">
        <f t="shared" si="4"/>
        <v>-9.0909090909090912E-2</v>
      </c>
      <c r="O56" s="36">
        <v>10</v>
      </c>
      <c r="P56" s="36">
        <v>11</v>
      </c>
      <c r="Q56" s="117">
        <f>SUM((O56-((43/352)*C4))/ABS((43/352)*C4))</f>
        <v>-0.5844646440798017</v>
      </c>
      <c r="R56" s="37">
        <v>43</v>
      </c>
    </row>
    <row r="57" spans="1:18" x14ac:dyDescent="0.25">
      <c r="A57" s="18">
        <v>48</v>
      </c>
      <c r="B57" s="38" t="s">
        <v>62</v>
      </c>
      <c r="C57" s="29" t="s">
        <v>68</v>
      </c>
      <c r="D57" s="40">
        <v>3</v>
      </c>
      <c r="E57" s="41">
        <v>1</v>
      </c>
      <c r="F57" s="42">
        <v>7</v>
      </c>
      <c r="G57" s="41">
        <v>1</v>
      </c>
      <c r="H57" s="42">
        <v>2</v>
      </c>
      <c r="I57" s="41">
        <v>7</v>
      </c>
      <c r="J57" s="42">
        <v>1</v>
      </c>
      <c r="K57" s="41"/>
      <c r="L57" s="43">
        <v>4</v>
      </c>
      <c r="M57" s="34">
        <f t="shared" si="2"/>
        <v>26</v>
      </c>
      <c r="N57" s="35">
        <f t="shared" si="4"/>
        <v>0.13043478260869565</v>
      </c>
      <c r="O57" s="36">
        <v>26</v>
      </c>
      <c r="P57" s="36">
        <v>23</v>
      </c>
      <c r="Q57" s="117">
        <f>SUM((O57-((43/352)*C4))/ABS((43/352)*C4))</f>
        <v>8.0391925392515592E-2</v>
      </c>
      <c r="R57" s="37">
        <v>43</v>
      </c>
    </row>
    <row r="58" spans="1:18" x14ac:dyDescent="0.25">
      <c r="A58" s="18">
        <v>49</v>
      </c>
      <c r="B58" s="38" t="s">
        <v>62</v>
      </c>
      <c r="C58" s="29" t="s">
        <v>69</v>
      </c>
      <c r="D58" s="40"/>
      <c r="E58" s="41"/>
      <c r="F58" s="42"/>
      <c r="G58" s="41"/>
      <c r="H58" s="42"/>
      <c r="I58" s="41">
        <v>1</v>
      </c>
      <c r="J58" s="42"/>
      <c r="K58" s="41"/>
      <c r="L58" s="43"/>
      <c r="M58" s="34">
        <f t="shared" si="2"/>
        <v>1</v>
      </c>
      <c r="N58" s="35"/>
      <c r="O58" s="36">
        <v>1</v>
      </c>
      <c r="P58" s="36">
        <v>0</v>
      </c>
      <c r="Q58" s="117">
        <f>SUM((O58-((43/352)*C4))/ABS((43/352)*C4))</f>
        <v>-0.9584464644079802</v>
      </c>
      <c r="R58" s="37">
        <v>43</v>
      </c>
    </row>
    <row r="59" spans="1:18" x14ac:dyDescent="0.25">
      <c r="A59" s="3">
        <v>50</v>
      </c>
      <c r="B59" s="38" t="s">
        <v>62</v>
      </c>
      <c r="C59" s="29" t="s">
        <v>70</v>
      </c>
      <c r="D59" s="40">
        <v>2</v>
      </c>
      <c r="E59" s="41"/>
      <c r="F59" s="42">
        <v>9</v>
      </c>
      <c r="G59" s="41"/>
      <c r="H59" s="42">
        <v>2</v>
      </c>
      <c r="I59" s="41">
        <v>2</v>
      </c>
      <c r="J59" s="42">
        <v>2</v>
      </c>
      <c r="K59" s="41">
        <v>3</v>
      </c>
      <c r="L59" s="43" t="s">
        <v>80</v>
      </c>
      <c r="M59" s="34">
        <f t="shared" si="2"/>
        <v>20</v>
      </c>
      <c r="N59" s="35">
        <f t="shared" si="4"/>
        <v>-0.23076923076923078</v>
      </c>
      <c r="O59" s="36">
        <v>20</v>
      </c>
      <c r="P59" s="36">
        <v>26</v>
      </c>
      <c r="Q59" s="117">
        <f>SUM((O59-((43/352)*C4))/ABS((43/352)*C4))</f>
        <v>-0.1689292881596034</v>
      </c>
      <c r="R59" s="37">
        <v>43</v>
      </c>
    </row>
    <row r="60" spans="1:18" x14ac:dyDescent="0.25">
      <c r="A60" s="18">
        <v>51</v>
      </c>
      <c r="B60" s="38" t="s">
        <v>62</v>
      </c>
      <c r="C60" s="29" t="s">
        <v>72</v>
      </c>
      <c r="D60" s="40">
        <v>4</v>
      </c>
      <c r="E60" s="41"/>
      <c r="F60" s="42">
        <v>7</v>
      </c>
      <c r="G60" s="41"/>
      <c r="H60" s="42">
        <v>3</v>
      </c>
      <c r="I60" s="41">
        <v>11</v>
      </c>
      <c r="J60" s="42">
        <v>2</v>
      </c>
      <c r="K60" s="41"/>
      <c r="L60" s="43">
        <v>5</v>
      </c>
      <c r="M60" s="34">
        <f t="shared" si="2"/>
        <v>32</v>
      </c>
      <c r="N60" s="35">
        <f t="shared" si="4"/>
        <v>0.28000000000000003</v>
      </c>
      <c r="O60" s="36">
        <v>32</v>
      </c>
      <c r="P60" s="36">
        <v>25</v>
      </c>
      <c r="Q60" s="117">
        <f>SUM((O60-((43/352)*C4))/ABS((43/352)*C4))</f>
        <v>0.32971313894463461</v>
      </c>
      <c r="R60" s="37">
        <v>43</v>
      </c>
    </row>
    <row r="61" spans="1:18" ht="15.75" thickBot="1" x14ac:dyDescent="0.3">
      <c r="A61" s="3"/>
      <c r="B61" s="38"/>
      <c r="C61" s="29" t="s">
        <v>73</v>
      </c>
      <c r="D61" s="134">
        <f t="shared" ref="D61:L61" si="5">SUM(D10:D60)</f>
        <v>95</v>
      </c>
      <c r="E61" s="12">
        <f t="shared" si="5"/>
        <v>11</v>
      </c>
      <c r="F61" s="11">
        <f t="shared" si="5"/>
        <v>174</v>
      </c>
      <c r="G61" s="12">
        <f t="shared" si="5"/>
        <v>19</v>
      </c>
      <c r="H61" s="11">
        <f t="shared" si="5"/>
        <v>104</v>
      </c>
      <c r="I61" s="12">
        <f t="shared" si="5"/>
        <v>219</v>
      </c>
      <c r="J61" s="11">
        <f t="shared" si="5"/>
        <v>36</v>
      </c>
      <c r="K61" s="12">
        <f t="shared" si="5"/>
        <v>55</v>
      </c>
      <c r="L61" s="46">
        <f t="shared" si="5"/>
        <v>82</v>
      </c>
      <c r="M61" s="47">
        <f t="shared" ref="M61" si="6">SUM(D61:L61)</f>
        <v>795</v>
      </c>
      <c r="N61" s="48">
        <f t="shared" si="4"/>
        <v>0.20707070707070707</v>
      </c>
      <c r="O61" s="49">
        <f>SUM(O10:O60)</f>
        <v>717</v>
      </c>
      <c r="P61" s="49">
        <f>SUM(P11:P60)</f>
        <v>594</v>
      </c>
      <c r="Q61" s="48">
        <f>SUM((O61-((2193/352)*C4))/ABS((2193/352)*C4))</f>
        <v>-0.41580617608866244</v>
      </c>
      <c r="R61" s="50">
        <f>SUM(R10:R60)</f>
        <v>2193</v>
      </c>
    </row>
    <row r="62" spans="1:18" ht="16.5" thickTop="1" thickBot="1" x14ac:dyDescent="0.3">
      <c r="A62" s="3"/>
      <c r="B62" s="38"/>
      <c r="C62" s="51" t="s">
        <v>74</v>
      </c>
      <c r="D62" s="110">
        <f>SUM((D63-D64)/ABS(D64))</f>
        <v>0.38333333333333336</v>
      </c>
      <c r="E62" s="111">
        <f>SUM((E63-E64)/ABS(E64))</f>
        <v>-0.375</v>
      </c>
      <c r="F62" s="111">
        <f t="shared" ref="F62:M62" si="7">SUM((F63-F64)/ABS(F64))</f>
        <v>0.46601941747572817</v>
      </c>
      <c r="G62" s="111">
        <f t="shared" si="7"/>
        <v>-0.29629629629629628</v>
      </c>
      <c r="H62" s="111">
        <f t="shared" si="7"/>
        <v>0.34848484848484851</v>
      </c>
      <c r="I62" s="111">
        <f t="shared" si="7"/>
        <v>7.575757575757576E-2</v>
      </c>
      <c r="J62" s="111">
        <f t="shared" si="7"/>
        <v>0.08</v>
      </c>
      <c r="K62" s="111">
        <f t="shared" si="7"/>
        <v>0.38235294117647056</v>
      </c>
      <c r="L62" s="111">
        <f t="shared" si="7"/>
        <v>0.2</v>
      </c>
      <c r="M62" s="112">
        <f t="shared" si="7"/>
        <v>0.20707070707070707</v>
      </c>
      <c r="N62" s="55"/>
      <c r="O62" s="56"/>
      <c r="P62" s="57"/>
      <c r="Q62" s="118"/>
      <c r="R62" s="58"/>
    </row>
    <row r="63" spans="1:18" ht="15.75" thickTop="1" x14ac:dyDescent="0.25">
      <c r="A63" s="3"/>
      <c r="B63" s="38"/>
      <c r="C63" s="51" t="s">
        <v>81</v>
      </c>
      <c r="D63" s="59">
        <v>83</v>
      </c>
      <c r="E63" s="60">
        <v>10</v>
      </c>
      <c r="F63" s="60">
        <v>151</v>
      </c>
      <c r="G63" s="60">
        <v>19</v>
      </c>
      <c r="H63" s="60">
        <v>89</v>
      </c>
      <c r="I63" s="60">
        <v>213</v>
      </c>
      <c r="J63" s="60">
        <v>27</v>
      </c>
      <c r="K63" s="60">
        <v>47</v>
      </c>
      <c r="L63" s="60">
        <v>78</v>
      </c>
      <c r="M63" s="61">
        <f>SUM(D63:L63)</f>
        <v>717</v>
      </c>
      <c r="N63" s="62"/>
      <c r="O63" s="63"/>
      <c r="P63" s="64"/>
      <c r="Q63" s="119"/>
      <c r="R63" s="20"/>
    </row>
    <row r="64" spans="1:18" ht="15.75" thickBot="1" x14ac:dyDescent="0.3">
      <c r="A64" s="3"/>
      <c r="B64" s="38"/>
      <c r="C64" s="51" t="s">
        <v>75</v>
      </c>
      <c r="D64" s="65">
        <v>60</v>
      </c>
      <c r="E64" s="16">
        <v>16</v>
      </c>
      <c r="F64" s="16">
        <v>103</v>
      </c>
      <c r="G64" s="16">
        <v>27</v>
      </c>
      <c r="H64" s="16">
        <v>66</v>
      </c>
      <c r="I64" s="16">
        <v>198</v>
      </c>
      <c r="J64" s="16">
        <v>25</v>
      </c>
      <c r="K64" s="16">
        <v>34</v>
      </c>
      <c r="L64" s="16">
        <v>65</v>
      </c>
      <c r="M64" s="66">
        <f>SUM(D64:L64)</f>
        <v>594</v>
      </c>
      <c r="N64" s="67"/>
      <c r="O64" s="68"/>
      <c r="P64" s="9"/>
      <c r="Q64" s="113"/>
      <c r="R64" s="69"/>
    </row>
    <row r="65" spans="1:19" s="107" customFormat="1" ht="16.5" thickTop="1" thickBot="1" x14ac:dyDescent="0.3">
      <c r="A65" s="96"/>
      <c r="B65" s="97"/>
      <c r="C65" s="98" t="s">
        <v>126</v>
      </c>
      <c r="D65" s="99">
        <f>SUM((D63-((D66/352)*C4))/ABS((D66/352)*C4))</f>
        <v>-0.41841345675325969</v>
      </c>
      <c r="E65" s="100">
        <f>SUM(E63-((E66/352)*C4))/ABS((E66/352)*C4)</f>
        <v>-0.64964666069473476</v>
      </c>
      <c r="F65" s="101">
        <f>SUM(F63-((F66/352)*C4))/ABS((D66/352)*C4)</f>
        <v>5.8067084701901028E-2</v>
      </c>
      <c r="G65" s="101">
        <f>SUM(G63-((G66/352)*C4))/ABS((G66/352)*C4)</f>
        <v>-0.667164327659998</v>
      </c>
      <c r="H65" s="101">
        <f>SUM(H63-((H66/352)*C4))/ABS((H66/352)*C4)</f>
        <v>-0.37637105603662785</v>
      </c>
      <c r="I65" s="101">
        <f>SUM(I63-((I66/352)*C4))/ABS((I66/352)*C4)</f>
        <v>-0.46696241948556066</v>
      </c>
      <c r="J65" s="101">
        <f>SUM(J63-((J66/352)*C4))/ABS((D66/352)*C4)</f>
        <v>-0.21080919677515675</v>
      </c>
      <c r="K65" s="101">
        <f>SUM(K63-((K66/352)*C4))/ABS((D66/352)*C4)</f>
        <v>-0.27066786105305063</v>
      </c>
      <c r="L65" s="100">
        <f>SUM(L63-((L66/352)*C4))/ABS((L66/352)*C4)</f>
        <v>-0.54454065890315517</v>
      </c>
      <c r="M65" s="102">
        <f>SUM(M63-((M66/352)*C4))/ABS((M66/352)*C4)</f>
        <v>-0.41580617608866244</v>
      </c>
      <c r="N65" s="103"/>
      <c r="O65" s="104"/>
      <c r="P65" s="105"/>
      <c r="Q65" s="113"/>
      <c r="R65" s="106"/>
    </row>
    <row r="66" spans="1:19" s="83" customFormat="1" ht="16.5" thickTop="1" thickBot="1" x14ac:dyDescent="0.3">
      <c r="A66" s="70"/>
      <c r="B66" s="71"/>
      <c r="C66" s="72" t="s">
        <v>76</v>
      </c>
      <c r="D66" s="73">
        <v>255</v>
      </c>
      <c r="E66" s="74">
        <v>51</v>
      </c>
      <c r="F66" s="75">
        <v>255</v>
      </c>
      <c r="G66" s="76">
        <v>102</v>
      </c>
      <c r="H66" s="75">
        <v>255</v>
      </c>
      <c r="I66" s="76">
        <v>714</v>
      </c>
      <c r="J66" s="75">
        <v>102</v>
      </c>
      <c r="K66" s="76">
        <v>153</v>
      </c>
      <c r="L66" s="77">
        <v>306</v>
      </c>
      <c r="M66" s="78">
        <f t="shared" ref="M66:M95" si="8">SUM(D66:L66)</f>
        <v>2193</v>
      </c>
      <c r="N66" s="79"/>
      <c r="O66" s="80"/>
      <c r="P66" s="81"/>
      <c r="Q66" s="120"/>
      <c r="R66" s="82"/>
      <c r="S66" s="83" t="s">
        <v>80</v>
      </c>
    </row>
    <row r="67" spans="1:19" ht="15.75" thickTop="1" x14ac:dyDescent="0.25">
      <c r="A67" s="3"/>
      <c r="B67" s="38"/>
      <c r="C67" s="29" t="s">
        <v>151</v>
      </c>
      <c r="D67" s="84">
        <v>89</v>
      </c>
      <c r="E67" s="85">
        <v>12</v>
      </c>
      <c r="F67" s="86">
        <v>173</v>
      </c>
      <c r="G67" s="87">
        <v>19</v>
      </c>
      <c r="H67" s="86">
        <v>100</v>
      </c>
      <c r="I67" s="87">
        <v>215</v>
      </c>
      <c r="J67" s="86">
        <v>37</v>
      </c>
      <c r="K67" s="87">
        <v>54</v>
      </c>
      <c r="L67" s="88">
        <v>82</v>
      </c>
      <c r="M67" s="64">
        <f t="shared" ref="M67" si="9">SUM(D67:L67)</f>
        <v>781</v>
      </c>
      <c r="N67" s="89"/>
      <c r="O67" s="89"/>
      <c r="P67" s="6"/>
      <c r="Q67" s="121"/>
      <c r="R67" s="29"/>
    </row>
    <row r="68" spans="1:19" x14ac:dyDescent="0.25">
      <c r="A68" s="3"/>
      <c r="B68" s="38"/>
      <c r="C68" s="29" t="s">
        <v>148</v>
      </c>
      <c r="D68" s="84">
        <v>87</v>
      </c>
      <c r="E68" s="85">
        <v>11</v>
      </c>
      <c r="F68" s="86">
        <v>157</v>
      </c>
      <c r="G68" s="87">
        <v>19</v>
      </c>
      <c r="H68" s="86">
        <v>101</v>
      </c>
      <c r="I68" s="87">
        <v>205</v>
      </c>
      <c r="J68" s="86">
        <v>39</v>
      </c>
      <c r="K68" s="87">
        <v>52</v>
      </c>
      <c r="L68" s="88">
        <v>82</v>
      </c>
      <c r="M68" s="64">
        <f t="shared" ref="M68:M78" si="10">SUM(D68:L68)</f>
        <v>753</v>
      </c>
      <c r="N68" s="89"/>
      <c r="O68" s="89"/>
      <c r="P68" s="6"/>
      <c r="Q68" s="121"/>
      <c r="R68" s="29"/>
    </row>
    <row r="69" spans="1:19" x14ac:dyDescent="0.25">
      <c r="A69" s="3"/>
      <c r="B69" s="38"/>
      <c r="C69" s="29" t="s">
        <v>149</v>
      </c>
      <c r="D69" s="84">
        <v>84</v>
      </c>
      <c r="E69" s="85">
        <v>11</v>
      </c>
      <c r="F69" s="86">
        <v>156</v>
      </c>
      <c r="G69" s="87">
        <v>19</v>
      </c>
      <c r="H69" s="86">
        <v>101</v>
      </c>
      <c r="I69" s="87">
        <v>201</v>
      </c>
      <c r="J69" s="86">
        <v>39</v>
      </c>
      <c r="K69" s="87">
        <v>52</v>
      </c>
      <c r="L69" s="88">
        <v>81</v>
      </c>
      <c r="M69" s="64">
        <f t="shared" si="10"/>
        <v>744</v>
      </c>
      <c r="N69" s="89"/>
      <c r="O69" s="89"/>
      <c r="P69" s="6"/>
      <c r="Q69" s="121"/>
      <c r="R69" s="29"/>
    </row>
    <row r="70" spans="1:19" x14ac:dyDescent="0.25">
      <c r="A70" s="3"/>
      <c r="B70" s="38"/>
      <c r="C70" s="29" t="s">
        <v>146</v>
      </c>
      <c r="D70" s="84">
        <v>84</v>
      </c>
      <c r="E70" s="85">
        <v>10</v>
      </c>
      <c r="F70" s="86">
        <v>155</v>
      </c>
      <c r="G70" s="87">
        <v>22</v>
      </c>
      <c r="H70" s="86">
        <v>100</v>
      </c>
      <c r="I70" s="87">
        <v>212</v>
      </c>
      <c r="J70" s="86">
        <v>38</v>
      </c>
      <c r="K70" s="87">
        <v>52</v>
      </c>
      <c r="L70" s="88">
        <v>79</v>
      </c>
      <c r="M70" s="64">
        <f t="shared" si="10"/>
        <v>752</v>
      </c>
      <c r="N70" s="89"/>
      <c r="O70" s="89"/>
      <c r="P70" s="6"/>
      <c r="Q70" s="121"/>
      <c r="R70" s="29"/>
    </row>
    <row r="71" spans="1:19" x14ac:dyDescent="0.25">
      <c r="A71" s="3"/>
      <c r="B71" s="38"/>
      <c r="C71" s="29" t="s">
        <v>138</v>
      </c>
      <c r="D71" s="84">
        <v>86</v>
      </c>
      <c r="E71" s="85">
        <v>10</v>
      </c>
      <c r="F71" s="86">
        <v>153</v>
      </c>
      <c r="G71" s="87">
        <v>18</v>
      </c>
      <c r="H71" s="86">
        <v>95</v>
      </c>
      <c r="I71" s="87">
        <v>197</v>
      </c>
      <c r="J71" s="86">
        <v>34</v>
      </c>
      <c r="K71" s="87">
        <v>51</v>
      </c>
      <c r="L71" s="88">
        <v>78</v>
      </c>
      <c r="M71" s="64">
        <f t="shared" si="10"/>
        <v>722</v>
      </c>
      <c r="N71" s="89"/>
      <c r="O71" s="89"/>
      <c r="P71" s="6"/>
      <c r="Q71" s="121"/>
      <c r="R71" s="29"/>
    </row>
    <row r="72" spans="1:19" x14ac:dyDescent="0.25">
      <c r="A72" s="3"/>
      <c r="B72" s="38"/>
      <c r="C72" s="29" t="s">
        <v>136</v>
      </c>
      <c r="D72" s="84">
        <v>82</v>
      </c>
      <c r="E72" s="85">
        <v>8</v>
      </c>
      <c r="F72" s="86">
        <v>146</v>
      </c>
      <c r="G72" s="87">
        <v>19</v>
      </c>
      <c r="H72" s="86">
        <v>94</v>
      </c>
      <c r="I72" s="87">
        <v>176</v>
      </c>
      <c r="J72" s="86">
        <v>32</v>
      </c>
      <c r="K72" s="87">
        <v>50</v>
      </c>
      <c r="L72" s="88">
        <v>71</v>
      </c>
      <c r="M72" s="64">
        <f t="shared" si="10"/>
        <v>678</v>
      </c>
      <c r="N72" s="89"/>
      <c r="O72" s="89"/>
      <c r="P72" s="6"/>
      <c r="Q72" s="121"/>
      <c r="R72" s="29"/>
    </row>
    <row r="73" spans="1:19" x14ac:dyDescent="0.25">
      <c r="A73" s="3"/>
      <c r="B73" s="38"/>
      <c r="C73" s="29" t="s">
        <v>135</v>
      </c>
      <c r="D73" s="84">
        <v>74</v>
      </c>
      <c r="E73" s="85">
        <v>7</v>
      </c>
      <c r="F73" s="86">
        <v>151</v>
      </c>
      <c r="G73" s="87">
        <v>18</v>
      </c>
      <c r="H73" s="86">
        <v>96</v>
      </c>
      <c r="I73" s="87">
        <v>170</v>
      </c>
      <c r="J73" s="86">
        <v>28</v>
      </c>
      <c r="K73" s="87">
        <v>50</v>
      </c>
      <c r="L73" s="88">
        <v>71</v>
      </c>
      <c r="M73" s="64">
        <f t="shared" si="10"/>
        <v>665</v>
      </c>
      <c r="N73" s="89"/>
      <c r="O73" s="89"/>
      <c r="P73" s="6"/>
      <c r="Q73" s="121"/>
      <c r="R73" s="29"/>
    </row>
    <row r="74" spans="1:19" hidden="1" x14ac:dyDescent="0.25">
      <c r="A74" s="3"/>
      <c r="B74" s="38"/>
      <c r="C74" s="29" t="s">
        <v>134</v>
      </c>
      <c r="D74" s="84">
        <v>72</v>
      </c>
      <c r="E74" s="85">
        <v>7</v>
      </c>
      <c r="F74" s="86">
        <v>144</v>
      </c>
      <c r="G74" s="87">
        <v>16</v>
      </c>
      <c r="H74" s="86">
        <v>95</v>
      </c>
      <c r="I74" s="87">
        <v>161</v>
      </c>
      <c r="J74" s="86">
        <v>32</v>
      </c>
      <c r="K74" s="87">
        <v>50</v>
      </c>
      <c r="L74" s="88">
        <v>65</v>
      </c>
      <c r="M74" s="64">
        <f t="shared" si="10"/>
        <v>642</v>
      </c>
      <c r="N74" s="89"/>
      <c r="O74" s="89"/>
      <c r="P74" s="6"/>
      <c r="Q74" s="121"/>
      <c r="R74" s="29"/>
    </row>
    <row r="75" spans="1:19" hidden="1" x14ac:dyDescent="0.25">
      <c r="A75" s="3"/>
      <c r="B75" s="38"/>
      <c r="C75" s="29" t="s">
        <v>133</v>
      </c>
      <c r="D75" s="84">
        <v>71</v>
      </c>
      <c r="E75" s="85">
        <v>7</v>
      </c>
      <c r="F75" s="86">
        <v>145</v>
      </c>
      <c r="G75" s="87">
        <v>16</v>
      </c>
      <c r="H75" s="86">
        <v>95</v>
      </c>
      <c r="I75" s="87">
        <v>160</v>
      </c>
      <c r="J75" s="86">
        <v>29</v>
      </c>
      <c r="K75" s="87">
        <v>47</v>
      </c>
      <c r="L75" s="88">
        <v>63</v>
      </c>
      <c r="M75" s="64">
        <f t="shared" si="10"/>
        <v>633</v>
      </c>
      <c r="N75" s="89"/>
      <c r="O75" s="89"/>
      <c r="P75" s="6"/>
      <c r="Q75" s="121"/>
      <c r="R75" s="29"/>
    </row>
    <row r="76" spans="1:19" x14ac:dyDescent="0.25">
      <c r="A76" s="3"/>
      <c r="B76" s="38"/>
      <c r="C76" s="29" t="s">
        <v>131</v>
      </c>
      <c r="D76" s="84">
        <v>67</v>
      </c>
      <c r="E76" s="85">
        <v>7</v>
      </c>
      <c r="F76" s="86">
        <v>136</v>
      </c>
      <c r="G76" s="87">
        <v>9</v>
      </c>
      <c r="H76" s="86">
        <v>90</v>
      </c>
      <c r="I76" s="87">
        <v>154</v>
      </c>
      <c r="J76" s="86">
        <v>25</v>
      </c>
      <c r="K76" s="87">
        <v>48</v>
      </c>
      <c r="L76" s="88">
        <v>69</v>
      </c>
      <c r="M76" s="64">
        <f t="shared" si="10"/>
        <v>605</v>
      </c>
      <c r="N76" s="89"/>
      <c r="O76" s="89"/>
      <c r="P76" s="6"/>
      <c r="Q76" s="121"/>
      <c r="R76" s="29"/>
    </row>
    <row r="77" spans="1:19" x14ac:dyDescent="0.25">
      <c r="A77" s="3"/>
      <c r="B77" s="38"/>
      <c r="C77" s="29" t="s">
        <v>130</v>
      </c>
      <c r="D77" s="84">
        <v>65</v>
      </c>
      <c r="E77" s="85">
        <v>6</v>
      </c>
      <c r="F77" s="86">
        <v>140</v>
      </c>
      <c r="G77" s="87">
        <v>9</v>
      </c>
      <c r="H77" s="86">
        <v>86</v>
      </c>
      <c r="I77" s="87">
        <v>145</v>
      </c>
      <c r="J77" s="86">
        <v>22</v>
      </c>
      <c r="K77" s="87">
        <v>43</v>
      </c>
      <c r="L77" s="88">
        <v>71</v>
      </c>
      <c r="M77" s="64">
        <f t="shared" si="10"/>
        <v>587</v>
      </c>
      <c r="N77" s="89"/>
      <c r="O77" s="89"/>
      <c r="P77" s="6"/>
      <c r="Q77" s="121"/>
      <c r="R77" s="29"/>
    </row>
    <row r="78" spans="1:19" hidden="1" x14ac:dyDescent="0.25">
      <c r="A78" s="3"/>
      <c r="B78" s="38"/>
      <c r="C78" s="29" t="s">
        <v>125</v>
      </c>
      <c r="D78" s="84">
        <v>62</v>
      </c>
      <c r="E78" s="85">
        <v>6</v>
      </c>
      <c r="F78" s="86">
        <v>129</v>
      </c>
      <c r="G78" s="87">
        <v>9</v>
      </c>
      <c r="H78" s="86">
        <v>66</v>
      </c>
      <c r="I78" s="87">
        <v>134</v>
      </c>
      <c r="J78" s="86">
        <v>18</v>
      </c>
      <c r="K78" s="87">
        <v>38</v>
      </c>
      <c r="L78" s="88">
        <v>60</v>
      </c>
      <c r="M78" s="64">
        <f t="shared" si="10"/>
        <v>522</v>
      </c>
      <c r="N78" s="89"/>
      <c r="O78" s="89"/>
      <c r="P78" s="6"/>
      <c r="Q78" s="121"/>
      <c r="R78" s="29"/>
    </row>
    <row r="79" spans="1:19" hidden="1" x14ac:dyDescent="0.25">
      <c r="A79" s="3"/>
      <c r="B79" s="38"/>
      <c r="C79" s="29" t="s">
        <v>123</v>
      </c>
      <c r="D79" s="84">
        <v>61</v>
      </c>
      <c r="E79" s="85">
        <v>6</v>
      </c>
      <c r="F79" s="86">
        <v>123</v>
      </c>
      <c r="G79" s="87">
        <v>9</v>
      </c>
      <c r="H79" s="86">
        <v>64</v>
      </c>
      <c r="I79" s="87">
        <v>131</v>
      </c>
      <c r="J79" s="86">
        <v>18</v>
      </c>
      <c r="K79" s="87">
        <v>38</v>
      </c>
      <c r="L79" s="88">
        <v>60</v>
      </c>
      <c r="M79" s="64">
        <f t="shared" si="8"/>
        <v>510</v>
      </c>
      <c r="N79" s="89"/>
      <c r="O79" s="89"/>
      <c r="P79" s="6"/>
      <c r="Q79" s="121"/>
      <c r="R79" s="29"/>
    </row>
    <row r="80" spans="1:19" hidden="1" x14ac:dyDescent="0.25">
      <c r="A80" s="3"/>
      <c r="B80" s="38"/>
      <c r="C80" s="29" t="s">
        <v>119</v>
      </c>
      <c r="D80" s="84">
        <v>59</v>
      </c>
      <c r="E80" s="85">
        <v>5</v>
      </c>
      <c r="F80" s="86">
        <v>111</v>
      </c>
      <c r="G80" s="87">
        <v>8</v>
      </c>
      <c r="H80" s="86">
        <v>57</v>
      </c>
      <c r="I80" s="87">
        <v>123</v>
      </c>
      <c r="J80" s="86">
        <v>18</v>
      </c>
      <c r="K80" s="87">
        <v>36</v>
      </c>
      <c r="L80" s="88">
        <v>64</v>
      </c>
      <c r="M80" s="64">
        <f t="shared" si="8"/>
        <v>481</v>
      </c>
      <c r="N80" s="89"/>
      <c r="O80" s="89"/>
      <c r="P80" s="6"/>
      <c r="Q80" s="121"/>
      <c r="R80" s="29"/>
    </row>
    <row r="81" spans="1:19" x14ac:dyDescent="0.25">
      <c r="A81" s="3"/>
      <c r="B81" s="38"/>
      <c r="C81" s="29" t="s">
        <v>117</v>
      </c>
      <c r="D81" s="84">
        <v>57</v>
      </c>
      <c r="E81" s="85">
        <v>4</v>
      </c>
      <c r="F81" s="86">
        <v>110</v>
      </c>
      <c r="G81" s="87">
        <v>8</v>
      </c>
      <c r="H81" s="86">
        <v>55</v>
      </c>
      <c r="I81" s="87">
        <v>112</v>
      </c>
      <c r="J81" s="86">
        <v>16</v>
      </c>
      <c r="K81" s="87">
        <v>35</v>
      </c>
      <c r="L81" s="88">
        <v>46</v>
      </c>
      <c r="M81" s="64">
        <f t="shared" si="8"/>
        <v>443</v>
      </c>
      <c r="N81" s="89"/>
      <c r="O81" s="89"/>
      <c r="P81" s="6"/>
      <c r="Q81" s="121"/>
      <c r="R81" s="29"/>
    </row>
    <row r="82" spans="1:19" x14ac:dyDescent="0.25">
      <c r="A82" s="3"/>
      <c r="B82" s="38"/>
      <c r="C82" s="29" t="s">
        <v>106</v>
      </c>
      <c r="D82" s="84">
        <v>56</v>
      </c>
      <c r="E82" s="85">
        <v>4</v>
      </c>
      <c r="F82" s="86">
        <v>110</v>
      </c>
      <c r="G82" s="87">
        <v>8</v>
      </c>
      <c r="H82" s="86">
        <v>54</v>
      </c>
      <c r="I82" s="87">
        <v>108</v>
      </c>
      <c r="J82" s="86">
        <v>16</v>
      </c>
      <c r="K82" s="87">
        <v>37</v>
      </c>
      <c r="L82" s="88">
        <v>47</v>
      </c>
      <c r="M82" s="64">
        <f t="shared" si="8"/>
        <v>440</v>
      </c>
      <c r="N82" s="89"/>
      <c r="O82" s="89"/>
      <c r="P82" s="6"/>
      <c r="Q82" s="121"/>
      <c r="R82" s="29"/>
      <c r="S82" t="s">
        <v>80</v>
      </c>
    </row>
    <row r="83" spans="1:19" hidden="1" x14ac:dyDescent="0.25">
      <c r="A83" s="3"/>
      <c r="B83" s="38"/>
      <c r="C83" s="29" t="s">
        <v>107</v>
      </c>
      <c r="D83" s="84">
        <v>50</v>
      </c>
      <c r="E83" s="85">
        <v>4</v>
      </c>
      <c r="F83" s="86">
        <v>108</v>
      </c>
      <c r="G83" s="87">
        <v>8</v>
      </c>
      <c r="H83" s="86">
        <v>55</v>
      </c>
      <c r="I83" s="87">
        <v>97</v>
      </c>
      <c r="J83" s="86">
        <v>17</v>
      </c>
      <c r="K83" s="87">
        <v>37</v>
      </c>
      <c r="L83" s="88">
        <v>40</v>
      </c>
      <c r="M83" s="64">
        <f t="shared" si="8"/>
        <v>416</v>
      </c>
      <c r="N83" s="89"/>
      <c r="O83" s="89"/>
      <c r="P83" s="6"/>
      <c r="Q83" s="121"/>
      <c r="R83" s="29"/>
    </row>
    <row r="84" spans="1:19" hidden="1" x14ac:dyDescent="0.25">
      <c r="A84" s="3"/>
      <c r="B84" s="38"/>
      <c r="C84" s="29" t="s">
        <v>108</v>
      </c>
      <c r="D84" s="84">
        <v>43</v>
      </c>
      <c r="E84" s="85">
        <v>4</v>
      </c>
      <c r="F84" s="86">
        <v>108</v>
      </c>
      <c r="G84" s="87">
        <v>6</v>
      </c>
      <c r="H84" s="86">
        <v>48</v>
      </c>
      <c r="I84" s="87">
        <v>80</v>
      </c>
      <c r="J84" s="86">
        <v>17</v>
      </c>
      <c r="K84" s="87">
        <v>31</v>
      </c>
      <c r="L84" s="88">
        <v>32</v>
      </c>
      <c r="M84" s="64">
        <f t="shared" si="8"/>
        <v>369</v>
      </c>
      <c r="N84" s="89"/>
      <c r="O84" s="89"/>
      <c r="P84" s="6"/>
      <c r="Q84" s="121"/>
      <c r="R84" s="29"/>
    </row>
    <row r="85" spans="1:19" x14ac:dyDescent="0.25">
      <c r="A85" s="3"/>
      <c r="B85" s="38"/>
      <c r="C85" s="29" t="s">
        <v>109</v>
      </c>
      <c r="D85" s="84">
        <v>34</v>
      </c>
      <c r="E85" s="85">
        <v>4</v>
      </c>
      <c r="F85" s="86">
        <v>109</v>
      </c>
      <c r="G85" s="87">
        <v>8</v>
      </c>
      <c r="H85" s="86">
        <v>48</v>
      </c>
      <c r="I85" s="87">
        <v>69</v>
      </c>
      <c r="J85" s="86">
        <v>17</v>
      </c>
      <c r="K85" s="87">
        <v>28</v>
      </c>
      <c r="L85" s="88">
        <v>25</v>
      </c>
      <c r="M85" s="64">
        <f t="shared" si="8"/>
        <v>342</v>
      </c>
      <c r="N85" s="89"/>
      <c r="O85" s="89"/>
      <c r="P85" s="6"/>
      <c r="Q85" s="121"/>
      <c r="R85" s="29"/>
    </row>
    <row r="86" spans="1:19" x14ac:dyDescent="0.25">
      <c r="A86" s="3"/>
      <c r="B86" s="38"/>
      <c r="C86" s="29" t="s">
        <v>110</v>
      </c>
      <c r="D86" s="84">
        <v>31</v>
      </c>
      <c r="E86" s="85">
        <v>4</v>
      </c>
      <c r="F86" s="86">
        <v>108</v>
      </c>
      <c r="G86" s="87">
        <v>4</v>
      </c>
      <c r="H86" s="86">
        <v>48</v>
      </c>
      <c r="I86" s="87">
        <v>63</v>
      </c>
      <c r="J86" s="86">
        <v>15</v>
      </c>
      <c r="K86" s="87">
        <v>27</v>
      </c>
      <c r="L86" s="88">
        <v>23</v>
      </c>
      <c r="M86" s="64">
        <f t="shared" si="8"/>
        <v>323</v>
      </c>
      <c r="N86" s="89"/>
      <c r="O86" s="89"/>
      <c r="P86" s="6"/>
      <c r="Q86" s="121"/>
      <c r="R86" s="29"/>
    </row>
    <row r="87" spans="1:19" x14ac:dyDescent="0.25">
      <c r="A87" s="3"/>
      <c r="B87" s="38"/>
      <c r="C87" s="29" t="s">
        <v>111</v>
      </c>
      <c r="D87" s="84">
        <v>28</v>
      </c>
      <c r="E87" s="85">
        <v>4</v>
      </c>
      <c r="F87" s="86">
        <v>91</v>
      </c>
      <c r="G87" s="87">
        <v>3</v>
      </c>
      <c r="H87" s="86">
        <v>51</v>
      </c>
      <c r="I87" s="87">
        <v>55</v>
      </c>
      <c r="J87" s="86">
        <v>14</v>
      </c>
      <c r="K87" s="87">
        <v>27</v>
      </c>
      <c r="L87" s="88">
        <v>22</v>
      </c>
      <c r="M87" s="64">
        <f t="shared" si="8"/>
        <v>295</v>
      </c>
      <c r="N87" s="89"/>
      <c r="O87" s="89"/>
      <c r="P87" s="6"/>
      <c r="Q87" s="121"/>
      <c r="R87" s="29"/>
    </row>
    <row r="88" spans="1:19" x14ac:dyDescent="0.25">
      <c r="A88" s="3"/>
      <c r="B88" s="38"/>
      <c r="C88" s="29" t="s">
        <v>112</v>
      </c>
      <c r="D88" s="84">
        <v>26</v>
      </c>
      <c r="E88" s="85">
        <v>4</v>
      </c>
      <c r="F88" s="86">
        <v>89</v>
      </c>
      <c r="G88" s="87">
        <v>4</v>
      </c>
      <c r="H88" s="86">
        <v>51</v>
      </c>
      <c r="I88" s="87">
        <v>51</v>
      </c>
      <c r="J88" s="86">
        <v>12</v>
      </c>
      <c r="K88" s="87">
        <v>26</v>
      </c>
      <c r="L88" s="88">
        <v>20</v>
      </c>
      <c r="M88" s="64">
        <f t="shared" si="8"/>
        <v>283</v>
      </c>
      <c r="N88" s="89"/>
      <c r="O88" s="89"/>
      <c r="P88" s="6"/>
      <c r="Q88" s="121"/>
      <c r="R88" s="29"/>
    </row>
    <row r="89" spans="1:19" x14ac:dyDescent="0.25">
      <c r="A89" s="3"/>
      <c r="B89" s="38"/>
      <c r="C89" s="29" t="s">
        <v>114</v>
      </c>
      <c r="D89" s="84">
        <v>25</v>
      </c>
      <c r="E89" s="85">
        <v>3</v>
      </c>
      <c r="F89" s="86">
        <v>78</v>
      </c>
      <c r="G89" s="87">
        <v>3</v>
      </c>
      <c r="H89" s="86">
        <v>44</v>
      </c>
      <c r="I89" s="87">
        <v>41</v>
      </c>
      <c r="J89" s="86">
        <v>12</v>
      </c>
      <c r="K89" s="87">
        <v>22</v>
      </c>
      <c r="L89" s="88">
        <v>16</v>
      </c>
      <c r="M89" s="64">
        <f t="shared" si="8"/>
        <v>244</v>
      </c>
      <c r="N89" s="89"/>
      <c r="O89" s="89"/>
      <c r="P89" s="6"/>
      <c r="Q89" s="121"/>
      <c r="R89" s="29"/>
    </row>
    <row r="90" spans="1:19" x14ac:dyDescent="0.25">
      <c r="A90" s="3"/>
      <c r="B90" s="38"/>
      <c r="C90" s="29" t="s">
        <v>113</v>
      </c>
      <c r="D90" s="84">
        <v>21</v>
      </c>
      <c r="E90" s="85">
        <v>3</v>
      </c>
      <c r="F90" s="86">
        <v>66</v>
      </c>
      <c r="G90" s="87">
        <v>3</v>
      </c>
      <c r="H90" s="86">
        <v>43</v>
      </c>
      <c r="I90" s="87">
        <v>31</v>
      </c>
      <c r="J90" s="86">
        <v>11</v>
      </c>
      <c r="K90" s="87">
        <v>22</v>
      </c>
      <c r="L90" s="88">
        <v>16</v>
      </c>
      <c r="M90" s="64">
        <f t="shared" si="8"/>
        <v>216</v>
      </c>
      <c r="N90" s="89"/>
      <c r="O90" s="89"/>
      <c r="P90" s="6"/>
      <c r="Q90" s="121"/>
      <c r="R90" s="29"/>
    </row>
    <row r="91" spans="1:19" x14ac:dyDescent="0.25">
      <c r="A91" s="3"/>
      <c r="B91" s="38"/>
      <c r="C91" s="29" t="s">
        <v>116</v>
      </c>
      <c r="D91" s="84">
        <v>16</v>
      </c>
      <c r="E91" s="85">
        <v>3</v>
      </c>
      <c r="F91" s="86">
        <v>49</v>
      </c>
      <c r="G91" s="87">
        <v>3</v>
      </c>
      <c r="H91" s="86">
        <v>25</v>
      </c>
      <c r="I91" s="87">
        <v>22</v>
      </c>
      <c r="J91" s="86">
        <v>11</v>
      </c>
      <c r="K91" s="87">
        <v>20</v>
      </c>
      <c r="L91" s="88">
        <v>12</v>
      </c>
      <c r="M91" s="64">
        <f t="shared" si="8"/>
        <v>161</v>
      </c>
      <c r="N91" s="89"/>
      <c r="O91" s="89"/>
      <c r="P91" s="6"/>
      <c r="Q91" s="121"/>
      <c r="R91" s="29"/>
    </row>
    <row r="92" spans="1:19" x14ac:dyDescent="0.25">
      <c r="A92" s="3"/>
      <c r="B92" s="38"/>
      <c r="C92" s="29" t="s">
        <v>115</v>
      </c>
      <c r="D92" s="84">
        <v>11</v>
      </c>
      <c r="E92" s="85">
        <v>3</v>
      </c>
      <c r="F92" s="86">
        <v>37</v>
      </c>
      <c r="G92" s="87">
        <v>3</v>
      </c>
      <c r="H92" s="86">
        <v>14</v>
      </c>
      <c r="I92" s="87">
        <v>10</v>
      </c>
      <c r="J92" s="86">
        <v>9</v>
      </c>
      <c r="K92" s="87">
        <v>10</v>
      </c>
      <c r="L92" s="88">
        <v>6</v>
      </c>
      <c r="M92" s="64">
        <f t="shared" si="8"/>
        <v>103</v>
      </c>
      <c r="N92" s="89"/>
      <c r="O92" s="89"/>
      <c r="P92" s="6"/>
      <c r="Q92" s="121"/>
      <c r="R92" s="29"/>
    </row>
    <row r="93" spans="1:19" x14ac:dyDescent="0.25">
      <c r="A93" s="3"/>
      <c r="B93" s="38"/>
      <c r="C93" s="29"/>
      <c r="D93" s="84"/>
      <c r="E93" s="85"/>
      <c r="F93" s="86"/>
      <c r="G93" s="87"/>
      <c r="H93" s="86"/>
      <c r="I93" s="87"/>
      <c r="J93" s="86"/>
      <c r="K93" s="87"/>
      <c r="L93" s="88"/>
      <c r="M93" s="64"/>
      <c r="N93" s="89"/>
      <c r="O93" s="89"/>
      <c r="P93" s="6"/>
      <c r="Q93" s="121"/>
      <c r="R93" s="29"/>
    </row>
    <row r="94" spans="1:19" hidden="1" x14ac:dyDescent="0.25">
      <c r="A94" s="3"/>
      <c r="B94" s="38"/>
      <c r="C94" s="29" t="s">
        <v>77</v>
      </c>
      <c r="D94" s="84">
        <v>121</v>
      </c>
      <c r="E94" s="85">
        <v>19</v>
      </c>
      <c r="F94" s="86">
        <v>197</v>
      </c>
      <c r="G94" s="87">
        <v>53</v>
      </c>
      <c r="H94" s="86">
        <v>126</v>
      </c>
      <c r="I94" s="87">
        <v>326</v>
      </c>
      <c r="J94" s="86">
        <v>42</v>
      </c>
      <c r="K94" s="87">
        <v>62</v>
      </c>
      <c r="L94" s="88">
        <v>132</v>
      </c>
      <c r="M94" s="64">
        <f t="shared" si="8"/>
        <v>1078</v>
      </c>
      <c r="N94" s="89"/>
      <c r="O94" s="89"/>
      <c r="P94" s="6"/>
      <c r="Q94" s="121"/>
      <c r="R94" s="29"/>
    </row>
    <row r="95" spans="1:19" hidden="1" x14ac:dyDescent="0.25">
      <c r="A95" s="3"/>
      <c r="B95" s="38"/>
      <c r="C95" s="29" t="s">
        <v>78</v>
      </c>
      <c r="D95" s="84">
        <v>121</v>
      </c>
      <c r="E95" s="85">
        <v>19</v>
      </c>
      <c r="F95" s="86">
        <v>197</v>
      </c>
      <c r="G95" s="87">
        <v>54</v>
      </c>
      <c r="H95" s="86">
        <v>128</v>
      </c>
      <c r="I95" s="87">
        <v>321</v>
      </c>
      <c r="J95" s="86">
        <v>43</v>
      </c>
      <c r="K95" s="87">
        <v>65</v>
      </c>
      <c r="L95" s="88">
        <v>130</v>
      </c>
      <c r="M95" s="64">
        <f t="shared" si="8"/>
        <v>1078</v>
      </c>
      <c r="N95" s="89"/>
      <c r="O95" s="89"/>
      <c r="P95" s="6"/>
      <c r="Q95" s="121"/>
      <c r="R95" s="29"/>
    </row>
    <row r="96" spans="1:19" x14ac:dyDescent="0.25">
      <c r="B96" s="90" t="s">
        <v>79</v>
      </c>
    </row>
    <row r="98" spans="7:7" x14ac:dyDescent="0.25">
      <c r="G98" t="s">
        <v>80</v>
      </c>
    </row>
  </sheetData>
  <mergeCells count="1">
    <mergeCell ref="B2:C2"/>
  </mergeCells>
  <pageMargins left="0.25" right="0.25" top="0.75" bottom="0.75" header="0.3" footer="0.3"/>
  <pageSetup scale="4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7"/>
  <sheetViews>
    <sheetView workbookViewId="0">
      <pane xSplit="3" ySplit="9" topLeftCell="D31" activePane="bottomRight" state="frozen"/>
      <selection pane="topRight" activeCell="D1" sqref="D1"/>
      <selection pane="bottomLeft" activeCell="A8" sqref="A8"/>
      <selection pane="bottomRight" activeCell="E56" sqref="E56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6" width="12.7109375" customWidth="1"/>
    <col min="17" max="17" width="12.7109375" style="107" customWidth="1"/>
    <col min="18" max="18" width="12.7109375" customWidth="1"/>
  </cols>
  <sheetData>
    <row r="1" spans="1:18" x14ac:dyDescent="0.25">
      <c r="A1" s="94"/>
      <c r="B1" s="1" t="s">
        <v>0</v>
      </c>
    </row>
    <row r="2" spans="1:18" ht="31.5" customHeight="1" x14ac:dyDescent="0.25">
      <c r="B2" s="149" t="s">
        <v>127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14"/>
    </row>
    <row r="3" spans="1:18" x14ac:dyDescent="0.25">
      <c r="B3" s="137" t="s">
        <v>128</v>
      </c>
      <c r="C3" s="122">
        <v>42194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14"/>
    </row>
    <row r="4" spans="1:18" hidden="1" x14ac:dyDescent="0.25">
      <c r="B4" s="137"/>
      <c r="C4" s="95">
        <f>C3-DATE(YEAR(C3),1,0)</f>
        <v>190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14"/>
    </row>
    <row r="5" spans="1:18" x14ac:dyDescent="0.25">
      <c r="B5" s="137"/>
      <c r="C5" s="9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14"/>
    </row>
    <row r="6" spans="1:18" x14ac:dyDescent="0.25">
      <c r="B6" s="137"/>
      <c r="C6" s="138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114"/>
    </row>
    <row r="7" spans="1:18" x14ac:dyDescent="0.25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14"/>
    </row>
    <row r="8" spans="1:18" x14ac:dyDescent="0.25">
      <c r="A8" s="3"/>
      <c r="B8" s="3"/>
      <c r="C8" s="3" t="s">
        <v>1</v>
      </c>
      <c r="D8" s="4" t="s">
        <v>2</v>
      </c>
      <c r="E8" s="5" t="s">
        <v>3</v>
      </c>
      <c r="F8" s="4" t="s">
        <v>2</v>
      </c>
      <c r="G8" s="5" t="s">
        <v>4</v>
      </c>
      <c r="H8" s="4" t="s">
        <v>2</v>
      </c>
      <c r="I8" s="5" t="s">
        <v>5</v>
      </c>
      <c r="J8" s="4" t="s">
        <v>4</v>
      </c>
      <c r="K8" s="5" t="s">
        <v>6</v>
      </c>
      <c r="L8" s="4" t="s">
        <v>7</v>
      </c>
      <c r="M8" s="6" t="s">
        <v>8</v>
      </c>
      <c r="N8" s="7"/>
      <c r="O8" s="8">
        <v>2015</v>
      </c>
      <c r="P8" s="8">
        <v>2014</v>
      </c>
      <c r="Q8" s="115"/>
      <c r="R8" s="9" t="s">
        <v>9</v>
      </c>
    </row>
    <row r="9" spans="1:18" ht="30.75" customHeight="1" thickBot="1" x14ac:dyDescent="0.3">
      <c r="A9" s="10"/>
      <c r="B9" s="10" t="s">
        <v>10</v>
      </c>
      <c r="C9" s="10" t="s">
        <v>11</v>
      </c>
      <c r="D9" s="11" t="s">
        <v>12</v>
      </c>
      <c r="E9" s="12" t="s">
        <v>13</v>
      </c>
      <c r="F9" s="11" t="s">
        <v>14</v>
      </c>
      <c r="G9" s="13" t="s">
        <v>15</v>
      </c>
      <c r="H9" s="11" t="s">
        <v>16</v>
      </c>
      <c r="I9" s="12" t="s">
        <v>17</v>
      </c>
      <c r="J9" s="11" t="s">
        <v>18</v>
      </c>
      <c r="K9" s="12" t="s">
        <v>19</v>
      </c>
      <c r="L9" s="11" t="s">
        <v>20</v>
      </c>
      <c r="M9" s="14" t="s">
        <v>21</v>
      </c>
      <c r="N9" s="15" t="s">
        <v>22</v>
      </c>
      <c r="O9" s="16" t="s">
        <v>23</v>
      </c>
      <c r="P9" s="16" t="s">
        <v>23</v>
      </c>
      <c r="Q9" s="116" t="s">
        <v>126</v>
      </c>
      <c r="R9" s="17" t="s">
        <v>24</v>
      </c>
    </row>
    <row r="10" spans="1:18" ht="15.75" thickTop="1" x14ac:dyDescent="0.25">
      <c r="A10" s="18">
        <v>1</v>
      </c>
      <c r="B10" s="19" t="s">
        <v>25</v>
      </c>
      <c r="C10" s="29" t="s">
        <v>141</v>
      </c>
      <c r="D10" s="30">
        <v>1</v>
      </c>
      <c r="E10" s="31"/>
      <c r="F10" s="32">
        <v>5</v>
      </c>
      <c r="G10" s="31">
        <v>1</v>
      </c>
      <c r="H10" s="32"/>
      <c r="I10" s="31">
        <v>1</v>
      </c>
      <c r="J10" s="32"/>
      <c r="K10" s="31"/>
      <c r="L10" s="33"/>
      <c r="M10" s="34">
        <f>SUM(D10:L10)</f>
        <v>8</v>
      </c>
      <c r="N10" s="133"/>
      <c r="O10" s="36">
        <v>8</v>
      </c>
      <c r="P10" s="36"/>
      <c r="Q10" s="117"/>
      <c r="R10" s="37">
        <v>43</v>
      </c>
    </row>
    <row r="11" spans="1:18" x14ac:dyDescent="0.25">
      <c r="A11" s="3">
        <v>2</v>
      </c>
      <c r="B11" s="19" t="s">
        <v>25</v>
      </c>
      <c r="C11" s="29" t="s">
        <v>27</v>
      </c>
      <c r="D11" s="30">
        <v>3</v>
      </c>
      <c r="E11" s="31"/>
      <c r="F11" s="32">
        <v>9</v>
      </c>
      <c r="G11" s="31">
        <v>2</v>
      </c>
      <c r="H11" s="32">
        <v>5</v>
      </c>
      <c r="I11" s="31">
        <v>5</v>
      </c>
      <c r="J11" s="32"/>
      <c r="K11" s="31">
        <v>4</v>
      </c>
      <c r="L11" s="33">
        <v>3</v>
      </c>
      <c r="M11" s="34">
        <f t="shared" ref="M11:M25" si="0">SUM(D11:L11)</f>
        <v>31</v>
      </c>
      <c r="N11" s="35">
        <f t="shared" ref="N11:N21" si="1">SUM(O11-P11)/ABS(P11)</f>
        <v>-0.31428571428571428</v>
      </c>
      <c r="O11" s="36">
        <v>24</v>
      </c>
      <c r="P11" s="36">
        <v>35</v>
      </c>
      <c r="Q11" s="117">
        <f>SUM(O11-((43/352)*C4))/ABS((43/352)*C4)</f>
        <v>3.4026927784577693E-2</v>
      </c>
      <c r="R11" s="37">
        <v>43</v>
      </c>
    </row>
    <row r="12" spans="1:18" x14ac:dyDescent="0.25">
      <c r="A12" s="18">
        <v>3</v>
      </c>
      <c r="B12" s="19" t="s">
        <v>25</v>
      </c>
      <c r="C12" s="29" t="s">
        <v>140</v>
      </c>
      <c r="D12" s="30"/>
      <c r="E12" s="31"/>
      <c r="F12" s="32"/>
      <c r="G12" s="31"/>
      <c r="H12" s="32"/>
      <c r="I12" s="31"/>
      <c r="J12" s="32"/>
      <c r="K12" s="31"/>
      <c r="L12" s="33"/>
      <c r="M12" s="34">
        <f t="shared" si="0"/>
        <v>0</v>
      </c>
      <c r="N12" s="35"/>
      <c r="O12" s="36"/>
      <c r="P12" s="36"/>
      <c r="Q12" s="117"/>
      <c r="R12" s="37">
        <v>43</v>
      </c>
    </row>
    <row r="13" spans="1:18" x14ac:dyDescent="0.25">
      <c r="A13" s="3">
        <v>4</v>
      </c>
      <c r="B13" s="38" t="s">
        <v>25</v>
      </c>
      <c r="C13" s="29" t="s">
        <v>28</v>
      </c>
      <c r="D13" s="30">
        <v>1</v>
      </c>
      <c r="E13" s="31"/>
      <c r="F13" s="32"/>
      <c r="G13" s="31">
        <v>1</v>
      </c>
      <c r="H13" s="32"/>
      <c r="I13" s="31">
        <v>2</v>
      </c>
      <c r="J13" s="32"/>
      <c r="K13" s="31">
        <v>2</v>
      </c>
      <c r="L13" s="33"/>
      <c r="M13" s="34">
        <f t="shared" si="0"/>
        <v>6</v>
      </c>
      <c r="N13" s="35">
        <f t="shared" si="1"/>
        <v>-0.6470588235294118</v>
      </c>
      <c r="O13" s="36">
        <v>6</v>
      </c>
      <c r="P13" s="36">
        <v>17</v>
      </c>
      <c r="Q13" s="117">
        <f>SUM((O13-((43/352)*C4))/ABS((43/352)*C4))</f>
        <v>-0.74149326805385563</v>
      </c>
      <c r="R13" s="37">
        <v>43</v>
      </c>
    </row>
    <row r="14" spans="1:18" x14ac:dyDescent="0.25">
      <c r="A14" s="18">
        <v>5</v>
      </c>
      <c r="B14" s="38" t="s">
        <v>30</v>
      </c>
      <c r="C14" s="29" t="s">
        <v>31</v>
      </c>
      <c r="D14" s="30">
        <v>2</v>
      </c>
      <c r="E14" s="31"/>
      <c r="F14" s="32">
        <v>8</v>
      </c>
      <c r="G14" s="31"/>
      <c r="H14" s="32">
        <v>6</v>
      </c>
      <c r="I14" s="31">
        <v>10</v>
      </c>
      <c r="J14" s="32">
        <v>2</v>
      </c>
      <c r="K14" s="31">
        <v>1</v>
      </c>
      <c r="L14" s="33">
        <v>5</v>
      </c>
      <c r="M14" s="34">
        <f t="shared" si="0"/>
        <v>34</v>
      </c>
      <c r="N14" s="35">
        <f t="shared" si="1"/>
        <v>0.26923076923076922</v>
      </c>
      <c r="O14" s="36">
        <v>33</v>
      </c>
      <c r="P14" s="36">
        <v>26</v>
      </c>
      <c r="Q14" s="117">
        <f>SUM((O14-((43/352)*C4))/ABS((43/352)*C4))</f>
        <v>0.42178702570379434</v>
      </c>
      <c r="R14" s="37">
        <v>43</v>
      </c>
    </row>
    <row r="15" spans="1:18" x14ac:dyDescent="0.25">
      <c r="A15" s="3">
        <v>6</v>
      </c>
      <c r="B15" s="38" t="s">
        <v>30</v>
      </c>
      <c r="C15" s="29" t="s">
        <v>32</v>
      </c>
      <c r="D15" s="30">
        <v>1</v>
      </c>
      <c r="E15" s="31"/>
      <c r="F15" s="32">
        <v>7</v>
      </c>
      <c r="G15" s="31">
        <v>1</v>
      </c>
      <c r="H15" s="32">
        <v>1</v>
      </c>
      <c r="I15" s="31">
        <v>5</v>
      </c>
      <c r="J15" s="32">
        <v>1</v>
      </c>
      <c r="K15" s="31"/>
      <c r="L15" s="33">
        <v>2</v>
      </c>
      <c r="M15" s="34">
        <f t="shared" si="0"/>
        <v>18</v>
      </c>
      <c r="N15" s="35">
        <f t="shared" si="1"/>
        <v>0.5</v>
      </c>
      <c r="O15" s="36">
        <v>18</v>
      </c>
      <c r="P15" s="36">
        <v>12</v>
      </c>
      <c r="Q15" s="117">
        <f>SUM((O15-((43/352)*C4))/ABS((43/352)*C4))</f>
        <v>-0.22447980416156674</v>
      </c>
      <c r="R15" s="37">
        <v>43</v>
      </c>
    </row>
    <row r="16" spans="1:18" x14ac:dyDescent="0.25">
      <c r="A16" s="18">
        <v>7</v>
      </c>
      <c r="B16" s="38" t="s">
        <v>30</v>
      </c>
      <c r="C16" s="29" t="s">
        <v>33</v>
      </c>
      <c r="D16" s="30">
        <v>1</v>
      </c>
      <c r="E16" s="31">
        <v>1</v>
      </c>
      <c r="F16" s="32">
        <v>2</v>
      </c>
      <c r="G16" s="31"/>
      <c r="H16" s="32"/>
      <c r="I16" s="31">
        <v>6</v>
      </c>
      <c r="J16" s="32"/>
      <c r="K16" s="31">
        <v>1</v>
      </c>
      <c r="L16" s="33">
        <v>2</v>
      </c>
      <c r="M16" s="34">
        <f t="shared" si="0"/>
        <v>13</v>
      </c>
      <c r="N16" s="35">
        <f t="shared" si="1"/>
        <v>-7.1428571428571425E-2</v>
      </c>
      <c r="O16" s="36">
        <v>13</v>
      </c>
      <c r="P16" s="36">
        <v>14</v>
      </c>
      <c r="Q16" s="117">
        <f>SUM((O16-((43/352)*C4))/ABS((43/352)*C4))</f>
        <v>-0.43990208078335374</v>
      </c>
      <c r="R16" s="37">
        <v>43</v>
      </c>
    </row>
    <row r="17" spans="1:18" x14ac:dyDescent="0.25">
      <c r="A17" s="3">
        <v>8</v>
      </c>
      <c r="B17" s="38" t="s">
        <v>30</v>
      </c>
      <c r="C17" s="29" t="s">
        <v>34</v>
      </c>
      <c r="D17" s="30">
        <v>2</v>
      </c>
      <c r="E17" s="31"/>
      <c r="F17" s="32">
        <v>5</v>
      </c>
      <c r="G17" s="31"/>
      <c r="H17" s="32">
        <v>2</v>
      </c>
      <c r="I17" s="31">
        <v>2</v>
      </c>
      <c r="J17" s="32"/>
      <c r="K17" s="31"/>
      <c r="L17" s="33"/>
      <c r="M17" s="34">
        <f t="shared" si="0"/>
        <v>11</v>
      </c>
      <c r="N17" s="35">
        <f t="shared" si="1"/>
        <v>-0.15384615384615385</v>
      </c>
      <c r="O17" s="36">
        <v>11</v>
      </c>
      <c r="P17" s="36">
        <v>13</v>
      </c>
      <c r="Q17" s="117">
        <f>SUM(O17-((43/352)*C4))/ABS((43/352)*C4)</f>
        <v>-0.52607099143206859</v>
      </c>
      <c r="R17" s="37">
        <v>43</v>
      </c>
    </row>
    <row r="18" spans="1:18" x14ac:dyDescent="0.25">
      <c r="A18" s="18">
        <v>9</v>
      </c>
      <c r="B18" s="38" t="s">
        <v>30</v>
      </c>
      <c r="C18" s="29" t="s">
        <v>29</v>
      </c>
      <c r="D18" s="30">
        <v>1</v>
      </c>
      <c r="E18" s="31">
        <v>1</v>
      </c>
      <c r="F18" s="32"/>
      <c r="G18" s="31"/>
      <c r="H18" s="32"/>
      <c r="I18" s="31">
        <v>5</v>
      </c>
      <c r="J18" s="32"/>
      <c r="K18" s="31">
        <v>2</v>
      </c>
      <c r="L18" s="33">
        <v>1</v>
      </c>
      <c r="M18" s="34">
        <f t="shared" si="0"/>
        <v>10</v>
      </c>
      <c r="N18" s="35">
        <f t="shared" si="1"/>
        <v>-0.33333333333333331</v>
      </c>
      <c r="O18" s="36">
        <v>10</v>
      </c>
      <c r="P18" s="36">
        <v>15</v>
      </c>
      <c r="Q18" s="117">
        <f>SUM((O18-((43/352)*C4))/ABS((43/352)*C4))</f>
        <v>-0.56915544675642593</v>
      </c>
      <c r="R18" s="37">
        <v>43</v>
      </c>
    </row>
    <row r="19" spans="1:18" x14ac:dyDescent="0.25">
      <c r="A19" s="3">
        <v>10</v>
      </c>
      <c r="B19" s="38" t="s">
        <v>30</v>
      </c>
      <c r="C19" s="29" t="s">
        <v>36</v>
      </c>
      <c r="D19" s="30">
        <v>3</v>
      </c>
      <c r="E19" s="31">
        <v>1</v>
      </c>
      <c r="F19" s="32">
        <v>5</v>
      </c>
      <c r="G19" s="31"/>
      <c r="H19" s="32">
        <v>4</v>
      </c>
      <c r="I19" s="31">
        <v>4</v>
      </c>
      <c r="J19" s="32">
        <v>1</v>
      </c>
      <c r="K19" s="31">
        <v>2</v>
      </c>
      <c r="L19" s="33">
        <v>1</v>
      </c>
      <c r="M19" s="34">
        <f t="shared" si="0"/>
        <v>21</v>
      </c>
      <c r="N19" s="35">
        <f t="shared" si="1"/>
        <v>0.16666666666666666</v>
      </c>
      <c r="O19" s="36">
        <v>21</v>
      </c>
      <c r="P19" s="36">
        <v>18</v>
      </c>
      <c r="Q19" s="117">
        <f>SUM((O19-((43/352)*C4))/ABS((43/352)*C4))</f>
        <v>-9.5226438188494522E-2</v>
      </c>
      <c r="R19" s="37">
        <v>43</v>
      </c>
    </row>
    <row r="20" spans="1:18" x14ac:dyDescent="0.25">
      <c r="A20" s="18">
        <v>11</v>
      </c>
      <c r="B20" s="38" t="s">
        <v>30</v>
      </c>
      <c r="C20" s="29" t="s">
        <v>71</v>
      </c>
      <c r="D20" s="30"/>
      <c r="E20" s="31"/>
      <c r="F20" s="32">
        <v>4</v>
      </c>
      <c r="G20" s="31"/>
      <c r="H20" s="32"/>
      <c r="I20" s="31"/>
      <c r="J20" s="32"/>
      <c r="K20" s="31"/>
      <c r="L20" s="33"/>
      <c r="M20" s="34">
        <f t="shared" si="0"/>
        <v>4</v>
      </c>
      <c r="N20" s="35">
        <f t="shared" si="1"/>
        <v>-0.6</v>
      </c>
      <c r="O20" s="36">
        <v>4</v>
      </c>
      <c r="P20" s="36">
        <v>10</v>
      </c>
      <c r="Q20" s="117">
        <f>SUM((O20-((43/352)*C4))/ABS((43/352)*C4))</f>
        <v>-0.82766217870257042</v>
      </c>
      <c r="R20" s="37">
        <v>43</v>
      </c>
    </row>
    <row r="21" spans="1:18" x14ac:dyDescent="0.25">
      <c r="A21" s="3">
        <v>12</v>
      </c>
      <c r="B21" s="38" t="s">
        <v>30</v>
      </c>
      <c r="C21" s="29" t="s">
        <v>37</v>
      </c>
      <c r="D21" s="39"/>
      <c r="E21" s="31"/>
      <c r="F21" s="32"/>
      <c r="G21" s="31"/>
      <c r="H21" s="32">
        <v>1</v>
      </c>
      <c r="I21" s="31">
        <v>2</v>
      </c>
      <c r="J21" s="32"/>
      <c r="K21" s="31">
        <v>1</v>
      </c>
      <c r="L21" s="33"/>
      <c r="M21" s="34">
        <f t="shared" si="0"/>
        <v>4</v>
      </c>
      <c r="N21" s="35">
        <f t="shared" si="1"/>
        <v>-0.66666666666666663</v>
      </c>
      <c r="O21" s="36">
        <v>4</v>
      </c>
      <c r="P21" s="36">
        <v>12</v>
      </c>
      <c r="Q21" s="117">
        <f>SUM((O21-((43/352)*C4))/ABS((43/352)*C4))</f>
        <v>-0.82766217870257042</v>
      </c>
      <c r="R21" s="37">
        <v>43</v>
      </c>
    </row>
    <row r="22" spans="1:18" x14ac:dyDescent="0.25">
      <c r="A22" s="18">
        <v>13</v>
      </c>
      <c r="B22" s="38" t="s">
        <v>38</v>
      </c>
      <c r="C22" s="29" t="s">
        <v>39</v>
      </c>
      <c r="D22" s="30">
        <v>5</v>
      </c>
      <c r="E22" s="31">
        <v>1</v>
      </c>
      <c r="F22" s="32">
        <v>5</v>
      </c>
      <c r="G22" s="31">
        <v>1</v>
      </c>
      <c r="H22" s="32">
        <v>6</v>
      </c>
      <c r="I22" s="31">
        <v>5</v>
      </c>
      <c r="J22" s="32">
        <v>7</v>
      </c>
      <c r="K22" s="31">
        <v>2</v>
      </c>
      <c r="L22" s="33">
        <v>4</v>
      </c>
      <c r="M22" s="34">
        <f t="shared" si="0"/>
        <v>36</v>
      </c>
      <c r="N22" s="35"/>
      <c r="O22" s="36">
        <v>36</v>
      </c>
      <c r="P22" s="36">
        <v>0</v>
      </c>
      <c r="Q22" s="117">
        <f>SUM((O22-((43/352)*C4))/ABS((43/352)*C4))</f>
        <v>0.55104039167686658</v>
      </c>
      <c r="R22" s="37">
        <v>43</v>
      </c>
    </row>
    <row r="23" spans="1:18" x14ac:dyDescent="0.25">
      <c r="A23" s="3">
        <v>14</v>
      </c>
      <c r="B23" s="38" t="s">
        <v>38</v>
      </c>
      <c r="C23" s="29" t="s">
        <v>121</v>
      </c>
      <c r="D23" s="30">
        <v>3</v>
      </c>
      <c r="E23" s="31"/>
      <c r="F23" s="32">
        <v>5</v>
      </c>
      <c r="G23" s="31">
        <v>3</v>
      </c>
      <c r="H23" s="32">
        <v>1</v>
      </c>
      <c r="I23" s="31">
        <v>5</v>
      </c>
      <c r="J23" s="32">
        <v>1</v>
      </c>
      <c r="K23" s="31">
        <v>2</v>
      </c>
      <c r="L23" s="33">
        <v>2</v>
      </c>
      <c r="M23" s="34">
        <f t="shared" si="0"/>
        <v>22</v>
      </c>
      <c r="N23" s="35"/>
      <c r="O23" s="36">
        <v>16</v>
      </c>
      <c r="P23" s="36">
        <v>0</v>
      </c>
      <c r="Q23" s="117">
        <f>SUM((O23-((43/352)*C4))/ABS((43/352)*C4))</f>
        <v>-0.31064871481028156</v>
      </c>
      <c r="R23" s="37">
        <v>43</v>
      </c>
    </row>
    <row r="24" spans="1:18" x14ac:dyDescent="0.25">
      <c r="A24" s="18">
        <v>15</v>
      </c>
      <c r="B24" s="38" t="s">
        <v>38</v>
      </c>
      <c r="C24" s="29" t="s">
        <v>40</v>
      </c>
      <c r="D24" s="30">
        <v>4</v>
      </c>
      <c r="E24" s="31">
        <v>1</v>
      </c>
      <c r="F24" s="32">
        <v>8</v>
      </c>
      <c r="G24" s="31"/>
      <c r="H24" s="32">
        <v>5</v>
      </c>
      <c r="I24" s="31">
        <v>12</v>
      </c>
      <c r="J24" s="32">
        <v>2</v>
      </c>
      <c r="K24" s="31">
        <v>3</v>
      </c>
      <c r="L24" s="33">
        <v>4</v>
      </c>
      <c r="M24" s="34">
        <f t="shared" si="0"/>
        <v>39</v>
      </c>
      <c r="N24" s="35"/>
      <c r="O24" s="36">
        <v>36</v>
      </c>
      <c r="P24" s="36">
        <v>0</v>
      </c>
      <c r="Q24" s="117">
        <f>SUM((O24-((43/352)*C4))/ABS((43/352)*C4))</f>
        <v>0.55104039167686658</v>
      </c>
      <c r="R24" s="37">
        <v>43</v>
      </c>
    </row>
    <row r="25" spans="1:18" x14ac:dyDescent="0.25">
      <c r="A25" s="3">
        <v>16</v>
      </c>
      <c r="B25" s="38" t="s">
        <v>38</v>
      </c>
      <c r="C25" s="29" t="s">
        <v>129</v>
      </c>
      <c r="D25" s="30"/>
      <c r="E25" s="31"/>
      <c r="F25" s="32"/>
      <c r="G25" s="31"/>
      <c r="H25" s="32"/>
      <c r="I25" s="31"/>
      <c r="J25" s="32"/>
      <c r="K25" s="31"/>
      <c r="L25" s="33"/>
      <c r="M25" s="34">
        <f t="shared" si="0"/>
        <v>0</v>
      </c>
      <c r="N25" s="35"/>
      <c r="O25" s="36">
        <v>0</v>
      </c>
      <c r="P25" s="36">
        <v>0</v>
      </c>
      <c r="Q25" s="117">
        <f>SUM((O25-((43/352)*C4))/ABS((43/352)*C4))</f>
        <v>-1</v>
      </c>
      <c r="R25" s="37">
        <v>43</v>
      </c>
    </row>
    <row r="26" spans="1:18" x14ac:dyDescent="0.25">
      <c r="A26" s="18">
        <v>17</v>
      </c>
      <c r="B26" s="38" t="s">
        <v>38</v>
      </c>
      <c r="C26" s="29" t="s">
        <v>41</v>
      </c>
      <c r="D26" s="30">
        <v>2</v>
      </c>
      <c r="E26" s="31"/>
      <c r="F26" s="32">
        <v>5</v>
      </c>
      <c r="G26" s="31"/>
      <c r="H26" s="32">
        <v>5</v>
      </c>
      <c r="I26" s="31">
        <v>7</v>
      </c>
      <c r="J26" s="32">
        <v>2</v>
      </c>
      <c r="K26" s="31">
        <v>2</v>
      </c>
      <c r="L26" s="33"/>
      <c r="M26" s="34">
        <f t="shared" ref="M26:M60" si="2">SUM(D26:L26)</f>
        <v>23</v>
      </c>
      <c r="N26" s="35">
        <f t="shared" ref="N26:N53" si="3">SUM(O26-P26)/ABS(P26)</f>
        <v>0.35714285714285715</v>
      </c>
      <c r="O26" s="36">
        <v>19</v>
      </c>
      <c r="P26" s="36">
        <v>14</v>
      </c>
      <c r="Q26" s="117">
        <f>SUM((O26-((43/352)*C4))/ABS((43/352)*C4))</f>
        <v>-0.18139534883720931</v>
      </c>
      <c r="R26" s="37">
        <v>43</v>
      </c>
    </row>
    <row r="27" spans="1:18" x14ac:dyDescent="0.25">
      <c r="A27" s="3">
        <v>18</v>
      </c>
      <c r="B27" s="38" t="s">
        <v>42</v>
      </c>
      <c r="C27" s="29" t="s">
        <v>43</v>
      </c>
      <c r="D27" s="30">
        <v>4</v>
      </c>
      <c r="E27" s="31">
        <v>1</v>
      </c>
      <c r="F27" s="32"/>
      <c r="G27" s="31"/>
      <c r="H27" s="32">
        <v>1</v>
      </c>
      <c r="I27" s="31">
        <v>8</v>
      </c>
      <c r="J27" s="32"/>
      <c r="K27" s="31"/>
      <c r="L27" s="33">
        <v>3</v>
      </c>
      <c r="M27" s="34">
        <f t="shared" si="2"/>
        <v>17</v>
      </c>
      <c r="N27" s="35">
        <f t="shared" si="3"/>
        <v>0</v>
      </c>
      <c r="O27" s="36">
        <v>17</v>
      </c>
      <c r="P27" s="36">
        <v>17</v>
      </c>
      <c r="Q27" s="117">
        <f>SUM((O27-((43/352)*C4))/ABS((43/352)*C4))</f>
        <v>-0.26756425948592411</v>
      </c>
      <c r="R27" s="37">
        <v>43</v>
      </c>
    </row>
    <row r="28" spans="1:18" x14ac:dyDescent="0.25">
      <c r="A28" s="18">
        <v>19</v>
      </c>
      <c r="B28" s="38" t="s">
        <v>42</v>
      </c>
      <c r="C28" s="29" t="s">
        <v>44</v>
      </c>
      <c r="D28" s="30"/>
      <c r="E28" s="31"/>
      <c r="F28" s="32"/>
      <c r="G28" s="31"/>
      <c r="H28" s="32"/>
      <c r="I28" s="31">
        <v>4</v>
      </c>
      <c r="J28" s="32">
        <v>2</v>
      </c>
      <c r="K28" s="31"/>
      <c r="L28" s="33"/>
      <c r="M28" s="34">
        <f t="shared" si="2"/>
        <v>6</v>
      </c>
      <c r="N28" s="35">
        <f t="shared" si="3"/>
        <v>-0.8125</v>
      </c>
      <c r="O28" s="36">
        <v>6</v>
      </c>
      <c r="P28" s="36">
        <v>32</v>
      </c>
      <c r="Q28" s="117">
        <f>SUM((O28-((43/352)*C4))/ABS((43/352)*C4))</f>
        <v>-0.74149326805385563</v>
      </c>
      <c r="R28" s="37">
        <v>43</v>
      </c>
    </row>
    <row r="29" spans="1:18" x14ac:dyDescent="0.25">
      <c r="A29" s="3">
        <v>20</v>
      </c>
      <c r="B29" s="38" t="s">
        <v>42</v>
      </c>
      <c r="C29" s="29" t="s">
        <v>139</v>
      </c>
      <c r="D29" s="30"/>
      <c r="E29" s="31"/>
      <c r="F29" s="32"/>
      <c r="G29" s="31"/>
      <c r="H29" s="32"/>
      <c r="I29" s="31"/>
      <c r="J29" s="32"/>
      <c r="K29" s="31"/>
      <c r="L29" s="33"/>
      <c r="M29" s="34">
        <f t="shared" si="2"/>
        <v>0</v>
      </c>
      <c r="N29" s="35"/>
      <c r="O29" s="36"/>
      <c r="P29" s="36"/>
      <c r="Q29" s="117"/>
      <c r="R29" s="37">
        <v>43</v>
      </c>
    </row>
    <row r="30" spans="1:18" x14ac:dyDescent="0.25">
      <c r="A30" s="18">
        <v>21</v>
      </c>
      <c r="B30" s="38" t="s">
        <v>42</v>
      </c>
      <c r="C30" s="29" t="s">
        <v>145</v>
      </c>
      <c r="D30" s="30"/>
      <c r="E30" s="31"/>
      <c r="F30" s="32"/>
      <c r="G30" s="31"/>
      <c r="H30" s="32"/>
      <c r="I30" s="31"/>
      <c r="J30" s="32"/>
      <c r="K30" s="31"/>
      <c r="L30" s="33"/>
      <c r="M30" s="34">
        <f t="shared" si="2"/>
        <v>0</v>
      </c>
      <c r="N30" s="35"/>
      <c r="O30" s="36"/>
      <c r="P30" s="36"/>
      <c r="Q30" s="117"/>
      <c r="R30" s="37">
        <v>43</v>
      </c>
    </row>
    <row r="31" spans="1:18" x14ac:dyDescent="0.25">
      <c r="A31" s="3">
        <v>22</v>
      </c>
      <c r="B31" s="38" t="s">
        <v>42</v>
      </c>
      <c r="C31" s="29" t="s">
        <v>45</v>
      </c>
      <c r="D31" s="30"/>
      <c r="E31" s="31"/>
      <c r="F31" s="32"/>
      <c r="G31" s="31"/>
      <c r="H31" s="32"/>
      <c r="I31" s="31">
        <v>3</v>
      </c>
      <c r="J31" s="32"/>
      <c r="K31" s="31"/>
      <c r="L31" s="33">
        <v>3</v>
      </c>
      <c r="M31" s="34">
        <f t="shared" si="2"/>
        <v>6</v>
      </c>
      <c r="N31" s="35">
        <f t="shared" si="3"/>
        <v>-0.66666666666666663</v>
      </c>
      <c r="O31" s="36">
        <v>6</v>
      </c>
      <c r="P31" s="36">
        <v>18</v>
      </c>
      <c r="Q31" s="117">
        <f>SUM((O31-((43/352)*C4))/ABS((43/352)*C4))</f>
        <v>-0.74149326805385563</v>
      </c>
      <c r="R31" s="37">
        <v>43</v>
      </c>
    </row>
    <row r="32" spans="1:18" x14ac:dyDescent="0.25">
      <c r="A32" s="18">
        <v>23</v>
      </c>
      <c r="B32" s="38" t="s">
        <v>42</v>
      </c>
      <c r="C32" s="29" t="s">
        <v>35</v>
      </c>
      <c r="D32" s="30">
        <v>1</v>
      </c>
      <c r="E32" s="31">
        <v>1</v>
      </c>
      <c r="F32" s="32">
        <v>7</v>
      </c>
      <c r="G32" s="31"/>
      <c r="H32" s="32">
        <v>4</v>
      </c>
      <c r="I32" s="31">
        <v>8</v>
      </c>
      <c r="J32" s="32">
        <v>2</v>
      </c>
      <c r="K32" s="31">
        <v>2</v>
      </c>
      <c r="L32" s="33">
        <v>5</v>
      </c>
      <c r="M32" s="34">
        <f t="shared" si="2"/>
        <v>30</v>
      </c>
      <c r="N32" s="35"/>
      <c r="O32" s="36">
        <v>20</v>
      </c>
      <c r="P32" s="36">
        <v>0</v>
      </c>
      <c r="Q32" s="117">
        <f>SUM((O32-((43/352)*C4))/ABS((43/352)*C4))</f>
        <v>-0.13831089351285192</v>
      </c>
      <c r="R32" s="37">
        <v>43</v>
      </c>
    </row>
    <row r="33" spans="1:18" x14ac:dyDescent="0.25">
      <c r="A33" s="3">
        <v>24</v>
      </c>
      <c r="B33" s="38" t="s">
        <v>42</v>
      </c>
      <c r="C33" s="29" t="s">
        <v>124</v>
      </c>
      <c r="D33" s="30">
        <v>2</v>
      </c>
      <c r="E33" s="31">
        <v>1</v>
      </c>
      <c r="F33" s="32">
        <v>5</v>
      </c>
      <c r="G33" s="31"/>
      <c r="H33" s="32">
        <v>4</v>
      </c>
      <c r="I33" s="31">
        <v>8</v>
      </c>
      <c r="J33" s="32">
        <v>2</v>
      </c>
      <c r="K33" s="31">
        <v>2</v>
      </c>
      <c r="L33" s="33">
        <v>2</v>
      </c>
      <c r="M33" s="34">
        <f t="shared" si="2"/>
        <v>26</v>
      </c>
      <c r="N33" s="35"/>
      <c r="O33" s="36">
        <v>19</v>
      </c>
      <c r="P33" s="36"/>
      <c r="Q33" s="117">
        <f>SUM((O33-((43/352)*C4))/ABS((43/352)*C4))</f>
        <v>-0.18139534883720931</v>
      </c>
      <c r="R33" s="37">
        <v>43</v>
      </c>
    </row>
    <row r="34" spans="1:18" x14ac:dyDescent="0.25">
      <c r="A34" s="18">
        <v>25</v>
      </c>
      <c r="B34" s="38" t="s">
        <v>42</v>
      </c>
      <c r="C34" s="29" t="s">
        <v>46</v>
      </c>
      <c r="D34" s="30">
        <v>1</v>
      </c>
      <c r="E34" s="31"/>
      <c r="F34" s="32">
        <v>6</v>
      </c>
      <c r="G34" s="31"/>
      <c r="H34" s="32">
        <v>3</v>
      </c>
      <c r="I34" s="31"/>
      <c r="J34" s="32"/>
      <c r="K34" s="31">
        <v>3</v>
      </c>
      <c r="L34" s="33"/>
      <c r="M34" s="34">
        <f t="shared" si="2"/>
        <v>13</v>
      </c>
      <c r="N34" s="35">
        <f t="shared" si="3"/>
        <v>-0.13333333333333333</v>
      </c>
      <c r="O34" s="36">
        <v>13</v>
      </c>
      <c r="P34" s="36">
        <v>15</v>
      </c>
      <c r="Q34" s="117">
        <f>SUM((O34-((43/352)*C4))/ABS((43/352)*C4))</f>
        <v>-0.43990208078335374</v>
      </c>
      <c r="R34" s="37">
        <v>43</v>
      </c>
    </row>
    <row r="35" spans="1:18" x14ac:dyDescent="0.25">
      <c r="A35" s="3">
        <v>26</v>
      </c>
      <c r="B35" s="38" t="s">
        <v>48</v>
      </c>
      <c r="C35" s="29" t="s">
        <v>132</v>
      </c>
      <c r="D35" s="30"/>
      <c r="E35" s="31"/>
      <c r="F35" s="32"/>
      <c r="G35" s="31">
        <v>2</v>
      </c>
      <c r="H35" s="32"/>
      <c r="I35" s="31"/>
      <c r="J35" s="32"/>
      <c r="K35" s="31"/>
      <c r="L35" s="33"/>
      <c r="M35" s="34">
        <f t="shared" si="2"/>
        <v>2</v>
      </c>
      <c r="N35" s="35"/>
      <c r="O35" s="36">
        <v>2</v>
      </c>
      <c r="P35" s="36"/>
      <c r="Q35" s="117"/>
      <c r="R35" s="37">
        <v>43</v>
      </c>
    </row>
    <row r="36" spans="1:18" x14ac:dyDescent="0.25">
      <c r="A36" s="18">
        <v>27</v>
      </c>
      <c r="B36" s="38" t="s">
        <v>48</v>
      </c>
      <c r="C36" s="29" t="s">
        <v>49</v>
      </c>
      <c r="D36" s="30">
        <v>1</v>
      </c>
      <c r="E36" s="31"/>
      <c r="F36" s="32">
        <v>1</v>
      </c>
      <c r="G36" s="31">
        <v>2</v>
      </c>
      <c r="H36" s="32">
        <v>2</v>
      </c>
      <c r="I36" s="31">
        <v>4</v>
      </c>
      <c r="J36" s="32"/>
      <c r="K36" s="31"/>
      <c r="L36" s="33">
        <v>1</v>
      </c>
      <c r="M36" s="34">
        <f t="shared" si="2"/>
        <v>11</v>
      </c>
      <c r="N36" s="35">
        <f t="shared" si="3"/>
        <v>-0.21428571428571427</v>
      </c>
      <c r="O36" s="36">
        <v>11</v>
      </c>
      <c r="P36" s="36">
        <v>14</v>
      </c>
      <c r="Q36" s="117">
        <f>SUM((O36-((43/352)*C4))/ABS((43/352)*C4))</f>
        <v>-0.52607099143206859</v>
      </c>
      <c r="R36" s="37">
        <v>43</v>
      </c>
    </row>
    <row r="37" spans="1:18" x14ac:dyDescent="0.25">
      <c r="A37" s="3">
        <v>28</v>
      </c>
      <c r="B37" s="38" t="s">
        <v>50</v>
      </c>
      <c r="C37" s="29" t="s">
        <v>51</v>
      </c>
      <c r="D37" s="30"/>
      <c r="E37" s="31"/>
      <c r="F37" s="32"/>
      <c r="G37" s="31"/>
      <c r="H37" s="32"/>
      <c r="I37" s="31">
        <v>1</v>
      </c>
      <c r="J37" s="32"/>
      <c r="K37" s="31"/>
      <c r="L37" s="33">
        <v>1</v>
      </c>
      <c r="M37" s="34">
        <f t="shared" si="2"/>
        <v>2</v>
      </c>
      <c r="N37" s="35">
        <f t="shared" si="3"/>
        <v>0</v>
      </c>
      <c r="O37" s="36">
        <v>2</v>
      </c>
      <c r="P37" s="36">
        <v>2</v>
      </c>
      <c r="Q37" s="117">
        <f>SUM((O37-((43/352)*C4))/ABS((43/352)*C4))</f>
        <v>-0.91383108935128521</v>
      </c>
      <c r="R37" s="37">
        <v>43</v>
      </c>
    </row>
    <row r="38" spans="1:18" x14ac:dyDescent="0.25">
      <c r="A38" s="18">
        <v>29</v>
      </c>
      <c r="B38" s="38" t="s">
        <v>50</v>
      </c>
      <c r="C38" s="29" t="s">
        <v>52</v>
      </c>
      <c r="D38" s="30">
        <v>2</v>
      </c>
      <c r="E38" s="31"/>
      <c r="F38" s="32">
        <v>7</v>
      </c>
      <c r="G38" s="31"/>
      <c r="H38" s="32">
        <v>2</v>
      </c>
      <c r="I38" s="31">
        <v>3</v>
      </c>
      <c r="J38" s="32"/>
      <c r="K38" s="31"/>
      <c r="L38" s="33">
        <v>4</v>
      </c>
      <c r="M38" s="34">
        <f t="shared" si="2"/>
        <v>18</v>
      </c>
      <c r="N38" s="35"/>
      <c r="O38" s="36">
        <v>18</v>
      </c>
      <c r="P38" s="36">
        <v>0</v>
      </c>
      <c r="Q38" s="117">
        <f>SUM((O38-((43/352)*C4))/ABS((43/352)*C4))</f>
        <v>-0.22447980416156674</v>
      </c>
      <c r="R38" s="37">
        <v>43</v>
      </c>
    </row>
    <row r="39" spans="1:18" x14ac:dyDescent="0.25">
      <c r="A39" s="3">
        <v>30</v>
      </c>
      <c r="B39" s="38" t="s">
        <v>50</v>
      </c>
      <c r="C39" s="29" t="s">
        <v>53</v>
      </c>
      <c r="D39" s="30">
        <v>3</v>
      </c>
      <c r="E39" s="31"/>
      <c r="F39" s="32"/>
      <c r="G39" s="31"/>
      <c r="H39" s="32">
        <v>2</v>
      </c>
      <c r="I39" s="31">
        <v>4</v>
      </c>
      <c r="J39" s="32"/>
      <c r="K39" s="31"/>
      <c r="L39" s="33">
        <v>4</v>
      </c>
      <c r="M39" s="34">
        <f t="shared" si="2"/>
        <v>13</v>
      </c>
      <c r="N39" s="35">
        <f t="shared" si="3"/>
        <v>-0.40909090909090912</v>
      </c>
      <c r="O39" s="36">
        <v>13</v>
      </c>
      <c r="P39" s="36">
        <v>22</v>
      </c>
      <c r="Q39" s="117">
        <f>SUM((O39-((43/352)*C4))/ABS((43/352)*C4))</f>
        <v>-0.43990208078335374</v>
      </c>
      <c r="R39" s="37">
        <v>43</v>
      </c>
    </row>
    <row r="40" spans="1:18" x14ac:dyDescent="0.25">
      <c r="A40" s="18">
        <v>31</v>
      </c>
      <c r="B40" s="38" t="s">
        <v>50</v>
      </c>
      <c r="C40" s="29" t="s">
        <v>54</v>
      </c>
      <c r="D40" s="30">
        <v>1</v>
      </c>
      <c r="E40" s="31"/>
      <c r="F40" s="32">
        <v>1</v>
      </c>
      <c r="G40" s="31"/>
      <c r="H40" s="32">
        <v>1</v>
      </c>
      <c r="I40" s="31"/>
      <c r="J40" s="32">
        <v>2</v>
      </c>
      <c r="K40" s="31">
        <v>2</v>
      </c>
      <c r="L40" s="33"/>
      <c r="M40" s="34">
        <f t="shared" si="2"/>
        <v>7</v>
      </c>
      <c r="N40" s="35">
        <f t="shared" si="3"/>
        <v>-0.44444444444444442</v>
      </c>
      <c r="O40" s="36">
        <v>5</v>
      </c>
      <c r="P40" s="36">
        <v>9</v>
      </c>
      <c r="Q40" s="117">
        <f>SUM((O40-((43/352)*C4))/ABS((43/352)*C4))</f>
        <v>-0.78457772337821297</v>
      </c>
      <c r="R40" s="37">
        <v>43</v>
      </c>
    </row>
    <row r="41" spans="1:18" x14ac:dyDescent="0.25">
      <c r="A41" s="3">
        <v>32</v>
      </c>
      <c r="B41" s="38" t="s">
        <v>50</v>
      </c>
      <c r="C41" s="29" t="s">
        <v>55</v>
      </c>
      <c r="D41" s="30">
        <v>3</v>
      </c>
      <c r="E41" s="31"/>
      <c r="F41" s="32"/>
      <c r="G41" s="31"/>
      <c r="H41" s="32">
        <v>4</v>
      </c>
      <c r="I41" s="31">
        <v>10</v>
      </c>
      <c r="J41" s="32">
        <v>1</v>
      </c>
      <c r="K41" s="31"/>
      <c r="L41" s="33">
        <v>3</v>
      </c>
      <c r="M41" s="34">
        <f t="shared" si="2"/>
        <v>21</v>
      </c>
      <c r="N41" s="35">
        <f t="shared" si="3"/>
        <v>-0.21428571428571427</v>
      </c>
      <c r="O41" s="36">
        <v>22</v>
      </c>
      <c r="P41" s="36">
        <v>28</v>
      </c>
      <c r="Q41" s="117">
        <f>SUM((O41-((43/352)*C4))/ABS((43/352)*C4))</f>
        <v>-5.2141982864137112E-2</v>
      </c>
      <c r="R41" s="37">
        <v>43</v>
      </c>
    </row>
    <row r="42" spans="1:18" x14ac:dyDescent="0.25">
      <c r="A42" s="18">
        <v>33</v>
      </c>
      <c r="B42" s="38" t="s">
        <v>50</v>
      </c>
      <c r="C42" s="29" t="s">
        <v>56</v>
      </c>
      <c r="D42" s="30">
        <v>1</v>
      </c>
      <c r="E42" s="31"/>
      <c r="F42" s="32">
        <v>5</v>
      </c>
      <c r="G42" s="31"/>
      <c r="H42" s="32"/>
      <c r="I42" s="31">
        <v>2</v>
      </c>
      <c r="J42" s="32"/>
      <c r="K42" s="31">
        <v>2</v>
      </c>
      <c r="L42" s="33">
        <v>3</v>
      </c>
      <c r="M42" s="34">
        <f t="shared" si="2"/>
        <v>13</v>
      </c>
      <c r="N42" s="35"/>
      <c r="O42" s="36">
        <v>11</v>
      </c>
      <c r="P42" s="36">
        <v>0</v>
      </c>
      <c r="Q42" s="117">
        <f>SUM((O42-((43/352)*C4))/ABS((43/352)*C4))</f>
        <v>-0.52607099143206859</v>
      </c>
      <c r="R42" s="37">
        <v>43</v>
      </c>
    </row>
    <row r="43" spans="1:18" x14ac:dyDescent="0.25">
      <c r="A43" s="3">
        <v>34</v>
      </c>
      <c r="B43" s="38" t="s">
        <v>50</v>
      </c>
      <c r="C43" s="29" t="s">
        <v>57</v>
      </c>
      <c r="D43" s="30">
        <v>3</v>
      </c>
      <c r="E43" s="31"/>
      <c r="F43" s="32">
        <v>8</v>
      </c>
      <c r="G43" s="31">
        <v>1</v>
      </c>
      <c r="H43" s="32">
        <v>7</v>
      </c>
      <c r="I43" s="31">
        <v>4</v>
      </c>
      <c r="J43" s="32"/>
      <c r="K43" s="31">
        <v>5</v>
      </c>
      <c r="L43" s="33">
        <v>2</v>
      </c>
      <c r="M43" s="34">
        <f t="shared" si="2"/>
        <v>30</v>
      </c>
      <c r="N43" s="35">
        <f t="shared" si="3"/>
        <v>-0.2</v>
      </c>
      <c r="O43" s="36">
        <v>16</v>
      </c>
      <c r="P43" s="36">
        <v>20</v>
      </c>
      <c r="Q43" s="117">
        <f>SUM((O43-((43/352)*C4))/ABS((43/352)*C4))</f>
        <v>-0.31064871481028156</v>
      </c>
      <c r="R43" s="37">
        <v>43</v>
      </c>
    </row>
    <row r="44" spans="1:18" x14ac:dyDescent="0.25">
      <c r="A44" s="18">
        <v>35</v>
      </c>
      <c r="B44" s="38" t="s">
        <v>50</v>
      </c>
      <c r="C44" s="29" t="s">
        <v>147</v>
      </c>
      <c r="D44" s="30">
        <v>2</v>
      </c>
      <c r="E44" s="31"/>
      <c r="F44" s="32"/>
      <c r="G44" s="31"/>
      <c r="H44" s="32">
        <v>2</v>
      </c>
      <c r="I44" s="31">
        <v>5</v>
      </c>
      <c r="J44" s="32"/>
      <c r="K44" s="31">
        <v>2</v>
      </c>
      <c r="L44" s="33"/>
      <c r="M44" s="34">
        <f t="shared" si="2"/>
        <v>11</v>
      </c>
      <c r="N44" s="35">
        <f t="shared" si="3"/>
        <v>0.5714285714285714</v>
      </c>
      <c r="O44" s="36">
        <v>11</v>
      </c>
      <c r="P44" s="36">
        <v>7</v>
      </c>
      <c r="Q44" s="117">
        <f>SUM((O44-((43/352)*C4))/ABS((43/352)*C4))</f>
        <v>-0.52607099143206859</v>
      </c>
      <c r="R44" s="37">
        <v>43</v>
      </c>
    </row>
    <row r="45" spans="1:18" x14ac:dyDescent="0.25">
      <c r="A45" s="3">
        <v>36</v>
      </c>
      <c r="B45" s="38" t="s">
        <v>50</v>
      </c>
      <c r="C45" s="29" t="s">
        <v>59</v>
      </c>
      <c r="D45" s="30">
        <v>6</v>
      </c>
      <c r="E45" s="31"/>
      <c r="F45" s="32">
        <v>5</v>
      </c>
      <c r="G45" s="31">
        <v>2</v>
      </c>
      <c r="H45" s="32">
        <v>2</v>
      </c>
      <c r="I45" s="31">
        <v>3</v>
      </c>
      <c r="J45" s="32">
        <v>2</v>
      </c>
      <c r="K45" s="31">
        <v>1</v>
      </c>
      <c r="L45" s="33">
        <v>2</v>
      </c>
      <c r="M45" s="34">
        <f t="shared" si="2"/>
        <v>23</v>
      </c>
      <c r="N45" s="35">
        <f t="shared" si="3"/>
        <v>-0.17857142857142858</v>
      </c>
      <c r="O45" s="36">
        <v>23</v>
      </c>
      <c r="P45" s="36">
        <v>28</v>
      </c>
      <c r="Q45" s="117">
        <f>SUM((O45-((43/352)*C4))/ABS((43/352)*C4))</f>
        <v>-9.0575275397797098E-3</v>
      </c>
      <c r="R45" s="37">
        <v>43</v>
      </c>
    </row>
    <row r="46" spans="1:18" x14ac:dyDescent="0.25">
      <c r="A46" s="18">
        <v>37</v>
      </c>
      <c r="B46" s="38" t="s">
        <v>50</v>
      </c>
      <c r="C46" s="29" t="s">
        <v>60</v>
      </c>
      <c r="D46" s="30">
        <v>3</v>
      </c>
      <c r="E46" s="31">
        <v>1</v>
      </c>
      <c r="F46" s="32"/>
      <c r="G46" s="31"/>
      <c r="H46" s="32">
        <v>5</v>
      </c>
      <c r="I46" s="31">
        <v>4</v>
      </c>
      <c r="J46" s="32"/>
      <c r="K46" s="31"/>
      <c r="L46" s="33">
        <v>2</v>
      </c>
      <c r="M46" s="34">
        <f t="shared" si="2"/>
        <v>15</v>
      </c>
      <c r="N46" s="35">
        <f t="shared" si="3"/>
        <v>-0.34782608695652173</v>
      </c>
      <c r="O46" s="36">
        <v>15</v>
      </c>
      <c r="P46" s="36">
        <v>23</v>
      </c>
      <c r="Q46" s="117">
        <f>SUM((O46-((43/352)*C4))/ABS((43/352)*C4))</f>
        <v>-0.35373317013463895</v>
      </c>
      <c r="R46" s="37">
        <v>43</v>
      </c>
    </row>
    <row r="47" spans="1:18" x14ac:dyDescent="0.25">
      <c r="A47" s="3">
        <v>38</v>
      </c>
      <c r="B47" s="38" t="s">
        <v>50</v>
      </c>
      <c r="C47" s="29" t="s">
        <v>61</v>
      </c>
      <c r="D47" s="30">
        <v>5</v>
      </c>
      <c r="E47" s="31"/>
      <c r="F47" s="32">
        <v>5</v>
      </c>
      <c r="G47" s="31"/>
      <c r="H47" s="32">
        <v>3</v>
      </c>
      <c r="I47" s="31">
        <v>9</v>
      </c>
      <c r="J47" s="32">
        <v>1</v>
      </c>
      <c r="K47" s="31">
        <v>2</v>
      </c>
      <c r="L47" s="33">
        <v>3</v>
      </c>
      <c r="M47" s="34">
        <f t="shared" si="2"/>
        <v>28</v>
      </c>
      <c r="N47" s="35">
        <f t="shared" si="3"/>
        <v>0.12</v>
      </c>
      <c r="O47" s="36">
        <v>28</v>
      </c>
      <c r="P47" s="36">
        <v>25</v>
      </c>
      <c r="Q47" s="117">
        <f>SUM((O47-((43/352)*C4))/ABS((43/352)*C4))</f>
        <v>0.2063647490820073</v>
      </c>
      <c r="R47" s="37">
        <v>43</v>
      </c>
    </row>
    <row r="48" spans="1:18" x14ac:dyDescent="0.25">
      <c r="A48" s="18">
        <v>39</v>
      </c>
      <c r="B48" s="38" t="s">
        <v>50</v>
      </c>
      <c r="C48" s="29" t="s">
        <v>142</v>
      </c>
      <c r="D48" s="30"/>
      <c r="E48" s="31"/>
      <c r="F48" s="32"/>
      <c r="G48" s="31"/>
      <c r="H48" s="32"/>
      <c r="I48" s="31"/>
      <c r="J48" s="32"/>
      <c r="K48" s="31"/>
      <c r="L48" s="33"/>
      <c r="M48" s="34">
        <f t="shared" si="2"/>
        <v>0</v>
      </c>
      <c r="N48" s="35"/>
      <c r="O48" s="36"/>
      <c r="P48" s="36"/>
      <c r="Q48" s="117"/>
      <c r="R48" s="37">
        <v>43</v>
      </c>
    </row>
    <row r="49" spans="1:18" x14ac:dyDescent="0.25">
      <c r="A49" s="3">
        <v>40</v>
      </c>
      <c r="B49" s="38" t="s">
        <v>50</v>
      </c>
      <c r="C49" s="29" t="s">
        <v>143</v>
      </c>
      <c r="D49" s="30"/>
      <c r="E49" s="31"/>
      <c r="F49" s="32"/>
      <c r="G49" s="31"/>
      <c r="H49" s="32"/>
      <c r="I49" s="31"/>
      <c r="J49" s="32"/>
      <c r="K49" s="31"/>
      <c r="L49" s="33"/>
      <c r="M49" s="34">
        <f t="shared" si="2"/>
        <v>0</v>
      </c>
      <c r="N49" s="35"/>
      <c r="O49" s="36"/>
      <c r="P49" s="36"/>
      <c r="Q49" s="117"/>
      <c r="R49" s="37">
        <v>43</v>
      </c>
    </row>
    <row r="50" spans="1:18" x14ac:dyDescent="0.25">
      <c r="A50" s="18">
        <v>41</v>
      </c>
      <c r="B50" s="38" t="s">
        <v>62</v>
      </c>
      <c r="C50" s="29" t="s">
        <v>63</v>
      </c>
      <c r="D50" s="30">
        <v>2</v>
      </c>
      <c r="E50" s="31"/>
      <c r="F50" s="32">
        <v>5</v>
      </c>
      <c r="G50" s="31"/>
      <c r="H50" s="32">
        <v>3</v>
      </c>
      <c r="I50" s="31">
        <v>3</v>
      </c>
      <c r="J50" s="32"/>
      <c r="K50" s="31"/>
      <c r="L50" s="33">
        <v>1</v>
      </c>
      <c r="M50" s="34">
        <f t="shared" si="2"/>
        <v>14</v>
      </c>
      <c r="N50" s="35">
        <f t="shared" si="3"/>
        <v>-0.17647058823529413</v>
      </c>
      <c r="O50" s="36">
        <v>14</v>
      </c>
      <c r="P50" s="36">
        <v>17</v>
      </c>
      <c r="Q50" s="117">
        <f>SUM((O50-((43/352)*C4))/ABS((43/352)*C4))</f>
        <v>-0.39681762545899635</v>
      </c>
      <c r="R50" s="37">
        <v>43</v>
      </c>
    </row>
    <row r="51" spans="1:18" x14ac:dyDescent="0.25">
      <c r="A51" s="3">
        <v>42</v>
      </c>
      <c r="B51" s="38" t="s">
        <v>62</v>
      </c>
      <c r="C51" s="29" t="s">
        <v>64</v>
      </c>
      <c r="D51" s="30">
        <v>3</v>
      </c>
      <c r="E51" s="31"/>
      <c r="F51" s="32">
        <v>7</v>
      </c>
      <c r="G51" s="31"/>
      <c r="H51" s="32">
        <v>3</v>
      </c>
      <c r="I51" s="31">
        <v>12</v>
      </c>
      <c r="J51" s="32">
        <v>1</v>
      </c>
      <c r="K51" s="31">
        <v>1</v>
      </c>
      <c r="L51" s="33">
        <v>2</v>
      </c>
      <c r="M51" s="34">
        <f t="shared" si="2"/>
        <v>29</v>
      </c>
      <c r="N51" s="35">
        <f t="shared" si="3"/>
        <v>1.1818181818181819</v>
      </c>
      <c r="O51" s="36">
        <v>24</v>
      </c>
      <c r="P51" s="36">
        <v>11</v>
      </c>
      <c r="Q51" s="117">
        <f>SUM((O51-((43/352)*C4))/ABS((43/352)*C4))</f>
        <v>3.4026927784577693E-2</v>
      </c>
      <c r="R51" s="37">
        <v>43</v>
      </c>
    </row>
    <row r="52" spans="1:18" x14ac:dyDescent="0.25">
      <c r="A52" s="18">
        <v>43</v>
      </c>
      <c r="B52" s="38" t="s">
        <v>62</v>
      </c>
      <c r="C52" s="29" t="s">
        <v>144</v>
      </c>
      <c r="D52" s="30"/>
      <c r="E52" s="31"/>
      <c r="F52" s="32"/>
      <c r="G52" s="31"/>
      <c r="H52" s="32"/>
      <c r="I52" s="31"/>
      <c r="J52" s="32"/>
      <c r="K52" s="31"/>
      <c r="L52" s="33"/>
      <c r="M52" s="34"/>
      <c r="N52" s="35"/>
      <c r="O52" s="36"/>
      <c r="P52" s="36"/>
      <c r="Q52" s="117"/>
      <c r="R52" s="37">
        <v>43</v>
      </c>
    </row>
    <row r="53" spans="1:18" x14ac:dyDescent="0.25">
      <c r="A53" s="3">
        <v>44</v>
      </c>
      <c r="B53" s="38" t="s">
        <v>62</v>
      </c>
      <c r="C53" s="29" t="s">
        <v>65</v>
      </c>
      <c r="D53" s="30">
        <v>2</v>
      </c>
      <c r="E53" s="31"/>
      <c r="F53" s="32">
        <v>5</v>
      </c>
      <c r="G53" s="31"/>
      <c r="H53" s="32">
        <v>2</v>
      </c>
      <c r="I53" s="31">
        <v>7</v>
      </c>
      <c r="J53" s="32"/>
      <c r="K53" s="31">
        <v>2</v>
      </c>
      <c r="L53" s="33">
        <v>1</v>
      </c>
      <c r="M53" s="34">
        <f t="shared" si="2"/>
        <v>19</v>
      </c>
      <c r="N53" s="35">
        <f t="shared" si="3"/>
        <v>0.41666666666666669</v>
      </c>
      <c r="O53" s="36">
        <v>17</v>
      </c>
      <c r="P53" s="36">
        <v>12</v>
      </c>
      <c r="Q53" s="117">
        <f>SUM((O53-((43/352)*C4))/ABS((43/352)*C4))</f>
        <v>-0.26756425948592411</v>
      </c>
      <c r="R53" s="37">
        <v>43</v>
      </c>
    </row>
    <row r="54" spans="1:18" x14ac:dyDescent="0.25">
      <c r="A54" s="18">
        <v>45</v>
      </c>
      <c r="B54" s="38" t="s">
        <v>62</v>
      </c>
      <c r="C54" s="29" t="s">
        <v>91</v>
      </c>
      <c r="D54" s="30">
        <v>3</v>
      </c>
      <c r="E54" s="31">
        <v>1</v>
      </c>
      <c r="F54" s="32">
        <v>10</v>
      </c>
      <c r="G54" s="31">
        <v>2</v>
      </c>
      <c r="H54" s="32">
        <v>4</v>
      </c>
      <c r="I54" s="31">
        <v>12</v>
      </c>
      <c r="J54" s="32">
        <v>1</v>
      </c>
      <c r="K54" s="31">
        <v>3</v>
      </c>
      <c r="L54" s="33">
        <v>3</v>
      </c>
      <c r="M54" s="34">
        <f t="shared" si="2"/>
        <v>39</v>
      </c>
      <c r="N54" s="35"/>
      <c r="O54" s="36">
        <v>39</v>
      </c>
      <c r="P54" s="36"/>
      <c r="Q54" s="117">
        <f>SUM((O54-((43/352)*C4))/ABS((43/352)*C4))</f>
        <v>0.68029375764993871</v>
      </c>
      <c r="R54" s="37">
        <v>43</v>
      </c>
    </row>
    <row r="55" spans="1:18" x14ac:dyDescent="0.25">
      <c r="A55" s="3">
        <v>46</v>
      </c>
      <c r="B55" s="38" t="s">
        <v>62</v>
      </c>
      <c r="C55" s="29" t="s">
        <v>66</v>
      </c>
      <c r="D55" s="30">
        <v>3</v>
      </c>
      <c r="E55" s="31"/>
      <c r="F55" s="32">
        <v>5</v>
      </c>
      <c r="G55" s="31"/>
      <c r="H55" s="32">
        <v>2</v>
      </c>
      <c r="I55" s="31">
        <v>1</v>
      </c>
      <c r="J55" s="32"/>
      <c r="K55" s="31">
        <v>2</v>
      </c>
      <c r="L55" s="33">
        <v>3</v>
      </c>
      <c r="M55" s="34">
        <f t="shared" si="2"/>
        <v>16</v>
      </c>
      <c r="N55" s="35">
        <f t="shared" ref="N55:N61" si="4">SUM(O55-P55)/ABS(P55)</f>
        <v>0</v>
      </c>
      <c r="O55" s="36">
        <v>16</v>
      </c>
      <c r="P55" s="36">
        <v>16</v>
      </c>
      <c r="Q55" s="117">
        <f>SUM((O55-((43/352)*C4))/ABS((43/352)*C4))</f>
        <v>-0.31064871481028156</v>
      </c>
      <c r="R55" s="37">
        <v>43</v>
      </c>
    </row>
    <row r="56" spans="1:18" x14ac:dyDescent="0.25">
      <c r="A56" s="18">
        <v>47</v>
      </c>
      <c r="B56" s="38" t="s">
        <v>62</v>
      </c>
      <c r="C56" s="29" t="s">
        <v>67</v>
      </c>
      <c r="D56" s="40"/>
      <c r="E56" s="41">
        <v>1</v>
      </c>
      <c r="F56" s="42"/>
      <c r="G56" s="41"/>
      <c r="H56" s="42">
        <v>1</v>
      </c>
      <c r="I56" s="41">
        <v>8</v>
      </c>
      <c r="J56" s="42">
        <v>2</v>
      </c>
      <c r="K56" s="41"/>
      <c r="L56" s="43">
        <v>1</v>
      </c>
      <c r="M56" s="34">
        <f t="shared" si="2"/>
        <v>13</v>
      </c>
      <c r="N56" s="35">
        <f t="shared" si="4"/>
        <v>0</v>
      </c>
      <c r="O56" s="36">
        <v>10</v>
      </c>
      <c r="P56" s="36">
        <v>10</v>
      </c>
      <c r="Q56" s="117">
        <f>SUM((O56-((43/352)*C4))/ABS((43/352)*C4))</f>
        <v>-0.56915544675642593</v>
      </c>
      <c r="R56" s="37">
        <v>43</v>
      </c>
    </row>
    <row r="57" spans="1:18" x14ac:dyDescent="0.25">
      <c r="A57" s="3">
        <v>48</v>
      </c>
      <c r="B57" s="38" t="s">
        <v>62</v>
      </c>
      <c r="C57" s="29" t="s">
        <v>68</v>
      </c>
      <c r="D57" s="40">
        <v>3</v>
      </c>
      <c r="E57" s="41">
        <v>1</v>
      </c>
      <c r="F57" s="42">
        <v>7</v>
      </c>
      <c r="G57" s="41">
        <v>1</v>
      </c>
      <c r="H57" s="42">
        <v>2</v>
      </c>
      <c r="I57" s="41">
        <v>7</v>
      </c>
      <c r="J57" s="42">
        <v>1</v>
      </c>
      <c r="K57" s="41"/>
      <c r="L57" s="43">
        <v>4</v>
      </c>
      <c r="M57" s="34">
        <f t="shared" si="2"/>
        <v>26</v>
      </c>
      <c r="N57" s="35">
        <f t="shared" si="4"/>
        <v>0.18181818181818182</v>
      </c>
      <c r="O57" s="36">
        <v>26</v>
      </c>
      <c r="P57" s="36">
        <v>22</v>
      </c>
      <c r="Q57" s="117">
        <f>SUM((O57-((43/352)*C4))/ABS((43/352)*C4))</f>
        <v>0.1201958384332925</v>
      </c>
      <c r="R57" s="37">
        <v>43</v>
      </c>
    </row>
    <row r="58" spans="1:18" x14ac:dyDescent="0.25">
      <c r="A58" s="18">
        <v>49</v>
      </c>
      <c r="B58" s="38" t="s">
        <v>62</v>
      </c>
      <c r="C58" s="29" t="s">
        <v>69</v>
      </c>
      <c r="D58" s="40"/>
      <c r="E58" s="41"/>
      <c r="F58" s="42"/>
      <c r="G58" s="41"/>
      <c r="H58" s="42"/>
      <c r="I58" s="41">
        <v>1</v>
      </c>
      <c r="J58" s="42"/>
      <c r="K58" s="41"/>
      <c r="L58" s="43"/>
      <c r="M58" s="34">
        <f t="shared" si="2"/>
        <v>1</v>
      </c>
      <c r="N58" s="35"/>
      <c r="O58" s="36">
        <v>1</v>
      </c>
      <c r="P58" s="36">
        <v>0</v>
      </c>
      <c r="Q58" s="117">
        <f>SUM((O58-((43/352)*C4))/ABS((43/352)*C4))</f>
        <v>-0.95691554467564255</v>
      </c>
      <c r="R58" s="37">
        <v>43</v>
      </c>
    </row>
    <row r="59" spans="1:18" x14ac:dyDescent="0.25">
      <c r="A59" s="3">
        <v>50</v>
      </c>
      <c r="B59" s="38" t="s">
        <v>62</v>
      </c>
      <c r="C59" s="29" t="s">
        <v>70</v>
      </c>
      <c r="D59" s="40">
        <v>2</v>
      </c>
      <c r="E59" s="41"/>
      <c r="F59" s="42">
        <v>9</v>
      </c>
      <c r="G59" s="41"/>
      <c r="H59" s="42">
        <v>2</v>
      </c>
      <c r="I59" s="41">
        <v>2</v>
      </c>
      <c r="J59" s="42">
        <v>2</v>
      </c>
      <c r="K59" s="41">
        <v>3</v>
      </c>
      <c r="L59" s="43" t="s">
        <v>80</v>
      </c>
      <c r="M59" s="34">
        <f t="shared" si="2"/>
        <v>20</v>
      </c>
      <c r="N59" s="35">
        <f t="shared" si="4"/>
        <v>-0.23076923076923078</v>
      </c>
      <c r="O59" s="36">
        <v>20</v>
      </c>
      <c r="P59" s="36">
        <v>26</v>
      </c>
      <c r="Q59" s="117">
        <f>SUM((O59-((43/352)*C4))/ABS((43/352)*C4))</f>
        <v>-0.13831089351285192</v>
      </c>
      <c r="R59" s="37">
        <v>43</v>
      </c>
    </row>
    <row r="60" spans="1:18" x14ac:dyDescent="0.25">
      <c r="A60" s="18">
        <v>51</v>
      </c>
      <c r="B60" s="38" t="s">
        <v>62</v>
      </c>
      <c r="C60" s="29" t="s">
        <v>72</v>
      </c>
      <c r="D60" s="40">
        <v>4</v>
      </c>
      <c r="E60" s="41"/>
      <c r="F60" s="42">
        <v>7</v>
      </c>
      <c r="G60" s="41"/>
      <c r="H60" s="42">
        <v>3</v>
      </c>
      <c r="I60" s="41">
        <v>11</v>
      </c>
      <c r="J60" s="42">
        <v>2</v>
      </c>
      <c r="K60" s="41"/>
      <c r="L60" s="43">
        <v>5</v>
      </c>
      <c r="M60" s="34">
        <f t="shared" si="2"/>
        <v>32</v>
      </c>
      <c r="N60" s="35">
        <f t="shared" si="4"/>
        <v>0.28000000000000003</v>
      </c>
      <c r="O60" s="36">
        <v>32</v>
      </c>
      <c r="P60" s="36">
        <v>25</v>
      </c>
      <c r="Q60" s="117">
        <f>SUM((O60-((43/352)*C4))/ABS((43/352)*C4))</f>
        <v>0.37870257037943694</v>
      </c>
      <c r="R60" s="37">
        <v>43</v>
      </c>
    </row>
    <row r="61" spans="1:18" ht="15.75" thickBot="1" x14ac:dyDescent="0.3">
      <c r="A61" s="3"/>
      <c r="B61" s="38"/>
      <c r="C61" s="29" t="s">
        <v>73</v>
      </c>
      <c r="D61" s="134">
        <f>SUM(D10:D60)</f>
        <v>89</v>
      </c>
      <c r="E61" s="11">
        <f>SUM(E10:E60)</f>
        <v>12</v>
      </c>
      <c r="F61" s="11">
        <f t="shared" ref="F61:L61" si="5">SUM(F10:F60)</f>
        <v>173</v>
      </c>
      <c r="G61" s="12">
        <f t="shared" si="5"/>
        <v>19</v>
      </c>
      <c r="H61" s="11">
        <f t="shared" si="5"/>
        <v>100</v>
      </c>
      <c r="I61" s="12">
        <f t="shared" si="5"/>
        <v>215</v>
      </c>
      <c r="J61" s="11">
        <f t="shared" si="5"/>
        <v>37</v>
      </c>
      <c r="K61" s="12">
        <f t="shared" si="5"/>
        <v>54</v>
      </c>
      <c r="L61" s="46">
        <f t="shared" si="5"/>
        <v>82</v>
      </c>
      <c r="M61" s="47">
        <f t="shared" ref="M61" si="6">SUM(D61:L61)</f>
        <v>781</v>
      </c>
      <c r="N61" s="48">
        <f t="shared" si="4"/>
        <v>0.22393162393162394</v>
      </c>
      <c r="O61" s="49">
        <f>SUM(O10:O60)</f>
        <v>716</v>
      </c>
      <c r="P61" s="49">
        <f>SUM(P11:P60)</f>
        <v>585</v>
      </c>
      <c r="Q61" s="48">
        <f>SUM((O61-((2193/352)*C4))/ABS((2193/352)*C4))</f>
        <v>-0.39512803897568821</v>
      </c>
      <c r="R61" s="50">
        <f>SUM(R10:R60)</f>
        <v>2193</v>
      </c>
    </row>
    <row r="62" spans="1:18" ht="16.5" thickTop="1" thickBot="1" x14ac:dyDescent="0.3">
      <c r="A62" s="3"/>
      <c r="B62" s="38"/>
      <c r="C62" s="51" t="s">
        <v>74</v>
      </c>
      <c r="D62" s="110">
        <f>SUM((D63-D64)/ABS(D64))</f>
        <v>0.4</v>
      </c>
      <c r="E62" s="111">
        <f>SUM((E63-E64)/ABS(E64))</f>
        <v>-0.41176470588235292</v>
      </c>
      <c r="F62" s="111">
        <f t="shared" ref="F62:M62" si="7">SUM((F63-F64)/ABS(F64))</f>
        <v>0.49494949494949497</v>
      </c>
      <c r="G62" s="111">
        <f t="shared" si="7"/>
        <v>-0.26923076923076922</v>
      </c>
      <c r="H62" s="111">
        <f t="shared" si="7"/>
        <v>0.38461538461538464</v>
      </c>
      <c r="I62" s="111">
        <f t="shared" si="7"/>
        <v>9.1836734693877556E-2</v>
      </c>
      <c r="J62" s="111">
        <f t="shared" si="7"/>
        <v>0.08</v>
      </c>
      <c r="K62" s="111">
        <f t="shared" si="7"/>
        <v>0.41176470588235292</v>
      </c>
      <c r="L62" s="111">
        <f t="shared" si="7"/>
        <v>0.20634920634920634</v>
      </c>
      <c r="M62" s="112">
        <f t="shared" si="7"/>
        <v>0.22393162393162394</v>
      </c>
      <c r="N62" s="55"/>
      <c r="O62" s="56"/>
      <c r="P62" s="57"/>
      <c r="Q62" s="118"/>
      <c r="R62" s="58"/>
    </row>
    <row r="63" spans="1:18" ht="15.75" thickTop="1" x14ac:dyDescent="0.25">
      <c r="A63" s="3"/>
      <c r="B63" s="38"/>
      <c r="C63" s="51" t="s">
        <v>81</v>
      </c>
      <c r="D63" s="59">
        <v>84</v>
      </c>
      <c r="E63" s="60">
        <v>10</v>
      </c>
      <c r="F63" s="60">
        <v>148</v>
      </c>
      <c r="G63" s="60">
        <v>19</v>
      </c>
      <c r="H63" s="60">
        <v>90</v>
      </c>
      <c r="I63" s="60">
        <v>214</v>
      </c>
      <c r="J63" s="60">
        <v>27</v>
      </c>
      <c r="K63" s="60">
        <v>48</v>
      </c>
      <c r="L63" s="60">
        <v>76</v>
      </c>
      <c r="M63" s="61">
        <f>SUM(D63:L63)</f>
        <v>716</v>
      </c>
      <c r="N63" s="62"/>
      <c r="O63" s="63"/>
      <c r="P63" s="64"/>
      <c r="Q63" s="119"/>
      <c r="R63" s="20"/>
    </row>
    <row r="64" spans="1:18" ht="15.75" thickBot="1" x14ac:dyDescent="0.3">
      <c r="A64" s="3"/>
      <c r="B64" s="38"/>
      <c r="C64" s="51" t="s">
        <v>75</v>
      </c>
      <c r="D64" s="65">
        <v>60</v>
      </c>
      <c r="E64" s="16">
        <v>17</v>
      </c>
      <c r="F64" s="16">
        <v>99</v>
      </c>
      <c r="G64" s="16">
        <v>26</v>
      </c>
      <c r="H64" s="16">
        <v>65</v>
      </c>
      <c r="I64" s="16">
        <v>196</v>
      </c>
      <c r="J64" s="16">
        <v>25</v>
      </c>
      <c r="K64" s="16">
        <v>34</v>
      </c>
      <c r="L64" s="16">
        <v>63</v>
      </c>
      <c r="M64" s="66">
        <f>SUM(D64:L64)</f>
        <v>585</v>
      </c>
      <c r="N64" s="67"/>
      <c r="O64" s="68"/>
      <c r="P64" s="9"/>
      <c r="Q64" s="113"/>
      <c r="R64" s="69"/>
    </row>
    <row r="65" spans="1:19" s="107" customFormat="1" ht="16.5" thickTop="1" thickBot="1" x14ac:dyDescent="0.3">
      <c r="A65" s="96"/>
      <c r="B65" s="97"/>
      <c r="C65" s="98" t="s">
        <v>126</v>
      </c>
      <c r="D65" s="99">
        <f>SUM((D63-((D66/352)*C4))/ABS((D66/352)*C4))</f>
        <v>-0.3897213622291022</v>
      </c>
      <c r="E65" s="100">
        <f>SUM(E63-((E66/352)*C4))/ABS((E66/352)*C4)</f>
        <v>-0.63673890608875128</v>
      </c>
      <c r="F65" s="101">
        <f>SUM(F63-((F66/352)*C4))/ABS((D66/352)*C4)</f>
        <v>7.525283797729608E-2</v>
      </c>
      <c r="G65" s="101">
        <f>SUM(G63-((G66/352)*C4))/ABS((G66/352)*C4)</f>
        <v>-0.65490196078431373</v>
      </c>
      <c r="H65" s="101">
        <f>SUM(H63-((H66/352)*C4))/ABS((H66/352)*C4)</f>
        <v>-0.34613003095975237</v>
      </c>
      <c r="I65" s="101">
        <f>SUM(I63-((I66/352)*C4))/ABS((I66/352)*C4)</f>
        <v>-0.44472947073566266</v>
      </c>
      <c r="J65" s="101">
        <f>SUM(J63-((J66/352)*C4))/ABS((D66/352)*C4)</f>
        <v>-0.20383900928792573</v>
      </c>
      <c r="K65" s="101">
        <f>SUM(K63-((K66/352)*C4))/ABS((D66/352)*C4)</f>
        <v>-0.25126934984520116</v>
      </c>
      <c r="L65" s="100">
        <f>SUM(L63-((L66/352)*C4))/ABS((L66/352)*C4)</f>
        <v>-0.5398692810457516</v>
      </c>
      <c r="M65" s="102">
        <f>SUM(M63-((M66/352)*C4))/ABS((M66/352)*C4)</f>
        <v>-0.39512803897568821</v>
      </c>
      <c r="N65" s="103"/>
      <c r="O65" s="104"/>
      <c r="P65" s="105"/>
      <c r="Q65" s="113"/>
      <c r="R65" s="106"/>
    </row>
    <row r="66" spans="1:19" s="83" customFormat="1" ht="16.5" thickTop="1" thickBot="1" x14ac:dyDescent="0.3">
      <c r="A66" s="70"/>
      <c r="B66" s="71"/>
      <c r="C66" s="72" t="s">
        <v>76</v>
      </c>
      <c r="D66" s="73">
        <v>255</v>
      </c>
      <c r="E66" s="74">
        <v>51</v>
      </c>
      <c r="F66" s="75">
        <v>255</v>
      </c>
      <c r="G66" s="76">
        <v>102</v>
      </c>
      <c r="H66" s="75">
        <v>255</v>
      </c>
      <c r="I66" s="76">
        <v>714</v>
      </c>
      <c r="J66" s="75">
        <v>102</v>
      </c>
      <c r="K66" s="76">
        <v>153</v>
      </c>
      <c r="L66" s="77">
        <v>306</v>
      </c>
      <c r="M66" s="78">
        <f t="shared" ref="M66:M94" si="8">SUM(D66:L66)</f>
        <v>2193</v>
      </c>
      <c r="N66" s="79"/>
      <c r="O66" s="80"/>
      <c r="P66" s="81"/>
      <c r="Q66" s="120"/>
      <c r="R66" s="82"/>
      <c r="S66" s="83" t="s">
        <v>80</v>
      </c>
    </row>
    <row r="67" spans="1:19" ht="15.75" thickTop="1" x14ac:dyDescent="0.25">
      <c r="A67" s="3"/>
      <c r="B67" s="38"/>
      <c r="C67" s="29" t="s">
        <v>148</v>
      </c>
      <c r="D67" s="84">
        <v>87</v>
      </c>
      <c r="E67" s="85">
        <v>11</v>
      </c>
      <c r="F67" s="86">
        <v>157</v>
      </c>
      <c r="G67" s="87">
        <v>19</v>
      </c>
      <c r="H67" s="86">
        <v>101</v>
      </c>
      <c r="I67" s="87">
        <v>205</v>
      </c>
      <c r="J67" s="86">
        <v>39</v>
      </c>
      <c r="K67" s="87">
        <v>52</v>
      </c>
      <c r="L67" s="88">
        <v>82</v>
      </c>
      <c r="M67" s="64">
        <f t="shared" ref="M67:M68" si="9">SUM(D67:L67)</f>
        <v>753</v>
      </c>
      <c r="N67" s="89"/>
      <c r="O67" s="89"/>
      <c r="P67" s="6"/>
      <c r="Q67" s="121"/>
      <c r="R67" s="29"/>
    </row>
    <row r="68" spans="1:19" x14ac:dyDescent="0.25">
      <c r="A68" s="3"/>
      <c r="B68" s="38"/>
      <c r="C68" s="29" t="s">
        <v>149</v>
      </c>
      <c r="D68" s="84">
        <v>84</v>
      </c>
      <c r="E68" s="85">
        <v>11</v>
      </c>
      <c r="F68" s="86">
        <v>156</v>
      </c>
      <c r="G68" s="87">
        <v>19</v>
      </c>
      <c r="H68" s="86">
        <v>101</v>
      </c>
      <c r="I68" s="87">
        <v>201</v>
      </c>
      <c r="J68" s="86">
        <v>39</v>
      </c>
      <c r="K68" s="87">
        <v>52</v>
      </c>
      <c r="L68" s="88">
        <v>81</v>
      </c>
      <c r="M68" s="64">
        <f t="shared" si="9"/>
        <v>744</v>
      </c>
      <c r="N68" s="89"/>
      <c r="O68" s="89"/>
      <c r="P68" s="6"/>
      <c r="Q68" s="121"/>
      <c r="R68" s="29"/>
    </row>
    <row r="69" spans="1:19" x14ac:dyDescent="0.25">
      <c r="A69" s="3"/>
      <c r="B69" s="38"/>
      <c r="C69" s="29" t="s">
        <v>146</v>
      </c>
      <c r="D69" s="84">
        <v>84</v>
      </c>
      <c r="E69" s="85">
        <v>10</v>
      </c>
      <c r="F69" s="86">
        <v>155</v>
      </c>
      <c r="G69" s="87">
        <v>22</v>
      </c>
      <c r="H69" s="86">
        <v>100</v>
      </c>
      <c r="I69" s="87">
        <v>212</v>
      </c>
      <c r="J69" s="86">
        <v>38</v>
      </c>
      <c r="K69" s="87">
        <v>52</v>
      </c>
      <c r="L69" s="88">
        <v>79</v>
      </c>
      <c r="M69" s="64">
        <f t="shared" ref="M69:M77" si="10">SUM(D69:L69)</f>
        <v>752</v>
      </c>
      <c r="N69" s="89"/>
      <c r="O69" s="89"/>
      <c r="P69" s="6"/>
      <c r="Q69" s="121"/>
      <c r="R69" s="29"/>
    </row>
    <row r="70" spans="1:19" x14ac:dyDescent="0.25">
      <c r="A70" s="3"/>
      <c r="B70" s="38"/>
      <c r="C70" s="29" t="s">
        <v>138</v>
      </c>
      <c r="D70" s="84">
        <v>86</v>
      </c>
      <c r="E70" s="85">
        <v>10</v>
      </c>
      <c r="F70" s="86">
        <v>153</v>
      </c>
      <c r="G70" s="87">
        <v>18</v>
      </c>
      <c r="H70" s="86">
        <v>95</v>
      </c>
      <c r="I70" s="87">
        <v>197</v>
      </c>
      <c r="J70" s="86">
        <v>34</v>
      </c>
      <c r="K70" s="87">
        <v>51</v>
      </c>
      <c r="L70" s="88">
        <v>78</v>
      </c>
      <c r="M70" s="64">
        <f t="shared" si="10"/>
        <v>722</v>
      </c>
      <c r="N70" s="89"/>
      <c r="O70" s="89"/>
      <c r="P70" s="6"/>
      <c r="Q70" s="121"/>
      <c r="R70" s="29"/>
    </row>
    <row r="71" spans="1:19" x14ac:dyDescent="0.25">
      <c r="A71" s="3"/>
      <c r="B71" s="38"/>
      <c r="C71" s="29" t="s">
        <v>136</v>
      </c>
      <c r="D71" s="84">
        <v>82</v>
      </c>
      <c r="E71" s="85">
        <v>8</v>
      </c>
      <c r="F71" s="86">
        <v>146</v>
      </c>
      <c r="G71" s="87">
        <v>19</v>
      </c>
      <c r="H71" s="86">
        <v>94</v>
      </c>
      <c r="I71" s="87">
        <v>176</v>
      </c>
      <c r="J71" s="86">
        <v>32</v>
      </c>
      <c r="K71" s="87">
        <v>50</v>
      </c>
      <c r="L71" s="88">
        <v>71</v>
      </c>
      <c r="M71" s="64">
        <f t="shared" si="10"/>
        <v>678</v>
      </c>
      <c r="N71" s="89"/>
      <c r="O71" s="89"/>
      <c r="P71" s="6"/>
      <c r="Q71" s="121"/>
      <c r="R71" s="29"/>
    </row>
    <row r="72" spans="1:19" x14ac:dyDescent="0.25">
      <c r="A72" s="3"/>
      <c r="B72" s="38"/>
      <c r="C72" s="29" t="s">
        <v>135</v>
      </c>
      <c r="D72" s="84">
        <v>74</v>
      </c>
      <c r="E72" s="85">
        <v>7</v>
      </c>
      <c r="F72" s="86">
        <v>151</v>
      </c>
      <c r="G72" s="87">
        <v>18</v>
      </c>
      <c r="H72" s="86">
        <v>96</v>
      </c>
      <c r="I72" s="87">
        <v>170</v>
      </c>
      <c r="J72" s="86">
        <v>28</v>
      </c>
      <c r="K72" s="87">
        <v>50</v>
      </c>
      <c r="L72" s="88">
        <v>71</v>
      </c>
      <c r="M72" s="64">
        <f t="shared" si="10"/>
        <v>665</v>
      </c>
      <c r="N72" s="89"/>
      <c r="O72" s="89"/>
      <c r="P72" s="6"/>
      <c r="Q72" s="121"/>
      <c r="R72" s="29"/>
    </row>
    <row r="73" spans="1:19" hidden="1" x14ac:dyDescent="0.25">
      <c r="A73" s="3"/>
      <c r="B73" s="38"/>
      <c r="C73" s="29" t="s">
        <v>134</v>
      </c>
      <c r="D73" s="84">
        <v>72</v>
      </c>
      <c r="E73" s="85">
        <v>7</v>
      </c>
      <c r="F73" s="86">
        <v>144</v>
      </c>
      <c r="G73" s="87">
        <v>16</v>
      </c>
      <c r="H73" s="86">
        <v>95</v>
      </c>
      <c r="I73" s="87">
        <v>161</v>
      </c>
      <c r="J73" s="86">
        <v>32</v>
      </c>
      <c r="K73" s="87">
        <v>50</v>
      </c>
      <c r="L73" s="88">
        <v>65</v>
      </c>
      <c r="M73" s="64">
        <f t="shared" si="10"/>
        <v>642</v>
      </c>
      <c r="N73" s="89"/>
      <c r="O73" s="89"/>
      <c r="P73" s="6"/>
      <c r="Q73" s="121"/>
      <c r="R73" s="29"/>
    </row>
    <row r="74" spans="1:19" hidden="1" x14ac:dyDescent="0.25">
      <c r="A74" s="3"/>
      <c r="B74" s="38"/>
      <c r="C74" s="29" t="s">
        <v>133</v>
      </c>
      <c r="D74" s="84">
        <v>71</v>
      </c>
      <c r="E74" s="85">
        <v>7</v>
      </c>
      <c r="F74" s="86">
        <v>145</v>
      </c>
      <c r="G74" s="87">
        <v>16</v>
      </c>
      <c r="H74" s="86">
        <v>95</v>
      </c>
      <c r="I74" s="87">
        <v>160</v>
      </c>
      <c r="J74" s="86">
        <v>29</v>
      </c>
      <c r="K74" s="87">
        <v>47</v>
      </c>
      <c r="L74" s="88">
        <v>63</v>
      </c>
      <c r="M74" s="64">
        <f t="shared" si="10"/>
        <v>633</v>
      </c>
      <c r="N74" s="89"/>
      <c r="O74" s="89"/>
      <c r="P74" s="6"/>
      <c r="Q74" s="121"/>
      <c r="R74" s="29"/>
    </row>
    <row r="75" spans="1:19" x14ac:dyDescent="0.25">
      <c r="A75" s="3"/>
      <c r="B75" s="38"/>
      <c r="C75" s="29" t="s">
        <v>131</v>
      </c>
      <c r="D75" s="84">
        <v>67</v>
      </c>
      <c r="E75" s="85">
        <v>7</v>
      </c>
      <c r="F75" s="86">
        <v>136</v>
      </c>
      <c r="G75" s="87">
        <v>9</v>
      </c>
      <c r="H75" s="86">
        <v>90</v>
      </c>
      <c r="I75" s="87">
        <v>154</v>
      </c>
      <c r="J75" s="86">
        <v>25</v>
      </c>
      <c r="K75" s="87">
        <v>48</v>
      </c>
      <c r="L75" s="88">
        <v>69</v>
      </c>
      <c r="M75" s="64">
        <f t="shared" si="10"/>
        <v>605</v>
      </c>
      <c r="N75" s="89"/>
      <c r="O75" s="89"/>
      <c r="P75" s="6"/>
      <c r="Q75" s="121"/>
      <c r="R75" s="29"/>
    </row>
    <row r="76" spans="1:19" x14ac:dyDescent="0.25">
      <c r="A76" s="3"/>
      <c r="B76" s="38"/>
      <c r="C76" s="29" t="s">
        <v>130</v>
      </c>
      <c r="D76" s="84">
        <v>65</v>
      </c>
      <c r="E76" s="85">
        <v>6</v>
      </c>
      <c r="F76" s="86">
        <v>140</v>
      </c>
      <c r="G76" s="87">
        <v>9</v>
      </c>
      <c r="H76" s="86">
        <v>86</v>
      </c>
      <c r="I76" s="87">
        <v>145</v>
      </c>
      <c r="J76" s="86">
        <v>22</v>
      </c>
      <c r="K76" s="87">
        <v>43</v>
      </c>
      <c r="L76" s="88">
        <v>71</v>
      </c>
      <c r="M76" s="64">
        <f t="shared" si="10"/>
        <v>587</v>
      </c>
      <c r="N76" s="89"/>
      <c r="O76" s="89"/>
      <c r="P76" s="6"/>
      <c r="Q76" s="121"/>
      <c r="R76" s="29"/>
    </row>
    <row r="77" spans="1:19" hidden="1" x14ac:dyDescent="0.25">
      <c r="A77" s="3"/>
      <c r="B77" s="38"/>
      <c r="C77" s="29" t="s">
        <v>125</v>
      </c>
      <c r="D77" s="84">
        <v>62</v>
      </c>
      <c r="E77" s="85">
        <v>6</v>
      </c>
      <c r="F77" s="86">
        <v>129</v>
      </c>
      <c r="G77" s="87">
        <v>9</v>
      </c>
      <c r="H77" s="86">
        <v>66</v>
      </c>
      <c r="I77" s="87">
        <v>134</v>
      </c>
      <c r="J77" s="86">
        <v>18</v>
      </c>
      <c r="K77" s="87">
        <v>38</v>
      </c>
      <c r="L77" s="88">
        <v>60</v>
      </c>
      <c r="M77" s="64">
        <f t="shared" si="10"/>
        <v>522</v>
      </c>
      <c r="N77" s="89"/>
      <c r="O77" s="89"/>
      <c r="P77" s="6"/>
      <c r="Q77" s="121"/>
      <c r="R77" s="29"/>
    </row>
    <row r="78" spans="1:19" hidden="1" x14ac:dyDescent="0.25">
      <c r="A78" s="3"/>
      <c r="B78" s="38"/>
      <c r="C78" s="29" t="s">
        <v>123</v>
      </c>
      <c r="D78" s="84">
        <v>61</v>
      </c>
      <c r="E78" s="85">
        <v>6</v>
      </c>
      <c r="F78" s="86">
        <v>123</v>
      </c>
      <c r="G78" s="87">
        <v>9</v>
      </c>
      <c r="H78" s="86">
        <v>64</v>
      </c>
      <c r="I78" s="87">
        <v>131</v>
      </c>
      <c r="J78" s="86">
        <v>18</v>
      </c>
      <c r="K78" s="87">
        <v>38</v>
      </c>
      <c r="L78" s="88">
        <v>60</v>
      </c>
      <c r="M78" s="64">
        <f t="shared" si="8"/>
        <v>510</v>
      </c>
      <c r="N78" s="89"/>
      <c r="O78" s="89"/>
      <c r="P78" s="6"/>
      <c r="Q78" s="121"/>
      <c r="R78" s="29"/>
    </row>
    <row r="79" spans="1:19" hidden="1" x14ac:dyDescent="0.25">
      <c r="A79" s="3"/>
      <c r="B79" s="38"/>
      <c r="C79" s="29" t="s">
        <v>119</v>
      </c>
      <c r="D79" s="84">
        <v>59</v>
      </c>
      <c r="E79" s="85">
        <v>5</v>
      </c>
      <c r="F79" s="86">
        <v>111</v>
      </c>
      <c r="G79" s="87">
        <v>8</v>
      </c>
      <c r="H79" s="86">
        <v>57</v>
      </c>
      <c r="I79" s="87">
        <v>123</v>
      </c>
      <c r="J79" s="86">
        <v>18</v>
      </c>
      <c r="K79" s="87">
        <v>36</v>
      </c>
      <c r="L79" s="88">
        <v>64</v>
      </c>
      <c r="M79" s="64">
        <f t="shared" si="8"/>
        <v>481</v>
      </c>
      <c r="N79" s="89"/>
      <c r="O79" s="89"/>
      <c r="P79" s="6"/>
      <c r="Q79" s="121"/>
      <c r="R79" s="29"/>
    </row>
    <row r="80" spans="1:19" x14ac:dyDescent="0.25">
      <c r="A80" s="3"/>
      <c r="B80" s="38"/>
      <c r="C80" s="29" t="s">
        <v>117</v>
      </c>
      <c r="D80" s="84">
        <v>57</v>
      </c>
      <c r="E80" s="85">
        <v>4</v>
      </c>
      <c r="F80" s="86">
        <v>110</v>
      </c>
      <c r="G80" s="87">
        <v>8</v>
      </c>
      <c r="H80" s="86">
        <v>55</v>
      </c>
      <c r="I80" s="87">
        <v>112</v>
      </c>
      <c r="J80" s="86">
        <v>16</v>
      </c>
      <c r="K80" s="87">
        <v>35</v>
      </c>
      <c r="L80" s="88">
        <v>46</v>
      </c>
      <c r="M80" s="64">
        <f t="shared" si="8"/>
        <v>443</v>
      </c>
      <c r="N80" s="89"/>
      <c r="O80" s="89"/>
      <c r="P80" s="6"/>
      <c r="Q80" s="121"/>
      <c r="R80" s="29"/>
    </row>
    <row r="81" spans="1:19" x14ac:dyDescent="0.25">
      <c r="A81" s="3"/>
      <c r="B81" s="38"/>
      <c r="C81" s="29" t="s">
        <v>106</v>
      </c>
      <c r="D81" s="84">
        <v>56</v>
      </c>
      <c r="E81" s="85">
        <v>4</v>
      </c>
      <c r="F81" s="86">
        <v>110</v>
      </c>
      <c r="G81" s="87">
        <v>8</v>
      </c>
      <c r="H81" s="86">
        <v>54</v>
      </c>
      <c r="I81" s="87">
        <v>108</v>
      </c>
      <c r="J81" s="86">
        <v>16</v>
      </c>
      <c r="K81" s="87">
        <v>37</v>
      </c>
      <c r="L81" s="88">
        <v>47</v>
      </c>
      <c r="M81" s="64">
        <f t="shared" si="8"/>
        <v>440</v>
      </c>
      <c r="N81" s="89"/>
      <c r="O81" s="89"/>
      <c r="P81" s="6"/>
      <c r="Q81" s="121"/>
      <c r="R81" s="29"/>
      <c r="S81" t="s">
        <v>80</v>
      </c>
    </row>
    <row r="82" spans="1:19" hidden="1" x14ac:dyDescent="0.25">
      <c r="A82" s="3"/>
      <c r="B82" s="38"/>
      <c r="C82" s="29" t="s">
        <v>107</v>
      </c>
      <c r="D82" s="84">
        <v>50</v>
      </c>
      <c r="E82" s="85">
        <v>4</v>
      </c>
      <c r="F82" s="86">
        <v>108</v>
      </c>
      <c r="G82" s="87">
        <v>8</v>
      </c>
      <c r="H82" s="86">
        <v>55</v>
      </c>
      <c r="I82" s="87">
        <v>97</v>
      </c>
      <c r="J82" s="86">
        <v>17</v>
      </c>
      <c r="K82" s="87">
        <v>37</v>
      </c>
      <c r="L82" s="88">
        <v>40</v>
      </c>
      <c r="M82" s="64">
        <f t="shared" si="8"/>
        <v>416</v>
      </c>
      <c r="N82" s="89"/>
      <c r="O82" s="89"/>
      <c r="P82" s="6"/>
      <c r="Q82" s="121"/>
      <c r="R82" s="29"/>
    </row>
    <row r="83" spans="1:19" hidden="1" x14ac:dyDescent="0.25">
      <c r="A83" s="3"/>
      <c r="B83" s="38"/>
      <c r="C83" s="29" t="s">
        <v>108</v>
      </c>
      <c r="D83" s="84">
        <v>43</v>
      </c>
      <c r="E83" s="85">
        <v>4</v>
      </c>
      <c r="F83" s="86">
        <v>108</v>
      </c>
      <c r="G83" s="87">
        <v>6</v>
      </c>
      <c r="H83" s="86">
        <v>48</v>
      </c>
      <c r="I83" s="87">
        <v>80</v>
      </c>
      <c r="J83" s="86">
        <v>17</v>
      </c>
      <c r="K83" s="87">
        <v>31</v>
      </c>
      <c r="L83" s="88">
        <v>32</v>
      </c>
      <c r="M83" s="64">
        <f t="shared" si="8"/>
        <v>369</v>
      </c>
      <c r="N83" s="89"/>
      <c r="O83" s="89"/>
      <c r="P83" s="6"/>
      <c r="Q83" s="121"/>
      <c r="R83" s="29"/>
    </row>
    <row r="84" spans="1:19" x14ac:dyDescent="0.25">
      <c r="A84" s="3"/>
      <c r="B84" s="38"/>
      <c r="C84" s="29" t="s">
        <v>109</v>
      </c>
      <c r="D84" s="84">
        <v>34</v>
      </c>
      <c r="E84" s="85">
        <v>4</v>
      </c>
      <c r="F84" s="86">
        <v>109</v>
      </c>
      <c r="G84" s="87">
        <v>8</v>
      </c>
      <c r="H84" s="86">
        <v>48</v>
      </c>
      <c r="I84" s="87">
        <v>69</v>
      </c>
      <c r="J84" s="86">
        <v>17</v>
      </c>
      <c r="K84" s="87">
        <v>28</v>
      </c>
      <c r="L84" s="88">
        <v>25</v>
      </c>
      <c r="M84" s="64">
        <f t="shared" si="8"/>
        <v>342</v>
      </c>
      <c r="N84" s="89"/>
      <c r="O84" s="89"/>
      <c r="P84" s="6"/>
      <c r="Q84" s="121"/>
      <c r="R84" s="29"/>
    </row>
    <row r="85" spans="1:19" x14ac:dyDescent="0.25">
      <c r="A85" s="3"/>
      <c r="B85" s="38"/>
      <c r="C85" s="29" t="s">
        <v>110</v>
      </c>
      <c r="D85" s="84">
        <v>31</v>
      </c>
      <c r="E85" s="85">
        <v>4</v>
      </c>
      <c r="F85" s="86">
        <v>108</v>
      </c>
      <c r="G85" s="87">
        <v>4</v>
      </c>
      <c r="H85" s="86">
        <v>48</v>
      </c>
      <c r="I85" s="87">
        <v>63</v>
      </c>
      <c r="J85" s="86">
        <v>15</v>
      </c>
      <c r="K85" s="87">
        <v>27</v>
      </c>
      <c r="L85" s="88">
        <v>23</v>
      </c>
      <c r="M85" s="64">
        <f t="shared" si="8"/>
        <v>323</v>
      </c>
      <c r="N85" s="89"/>
      <c r="O85" s="89"/>
      <c r="P85" s="6"/>
      <c r="Q85" s="121"/>
      <c r="R85" s="29"/>
    </row>
    <row r="86" spans="1:19" x14ac:dyDescent="0.25">
      <c r="A86" s="3"/>
      <c r="B86" s="38"/>
      <c r="C86" s="29" t="s">
        <v>111</v>
      </c>
      <c r="D86" s="84">
        <v>28</v>
      </c>
      <c r="E86" s="85">
        <v>4</v>
      </c>
      <c r="F86" s="86">
        <v>91</v>
      </c>
      <c r="G86" s="87">
        <v>3</v>
      </c>
      <c r="H86" s="86">
        <v>51</v>
      </c>
      <c r="I86" s="87">
        <v>55</v>
      </c>
      <c r="J86" s="86">
        <v>14</v>
      </c>
      <c r="K86" s="87">
        <v>27</v>
      </c>
      <c r="L86" s="88">
        <v>22</v>
      </c>
      <c r="M86" s="64">
        <f t="shared" si="8"/>
        <v>295</v>
      </c>
      <c r="N86" s="89"/>
      <c r="O86" s="89"/>
      <c r="P86" s="6"/>
      <c r="Q86" s="121"/>
      <c r="R86" s="29"/>
    </row>
    <row r="87" spans="1:19" x14ac:dyDescent="0.25">
      <c r="A87" s="3"/>
      <c r="B87" s="38"/>
      <c r="C87" s="29" t="s">
        <v>112</v>
      </c>
      <c r="D87" s="84">
        <v>26</v>
      </c>
      <c r="E87" s="85">
        <v>4</v>
      </c>
      <c r="F87" s="86">
        <v>89</v>
      </c>
      <c r="G87" s="87">
        <v>4</v>
      </c>
      <c r="H87" s="86">
        <v>51</v>
      </c>
      <c r="I87" s="87">
        <v>51</v>
      </c>
      <c r="J87" s="86">
        <v>12</v>
      </c>
      <c r="K87" s="87">
        <v>26</v>
      </c>
      <c r="L87" s="88">
        <v>20</v>
      </c>
      <c r="M87" s="64">
        <f t="shared" si="8"/>
        <v>283</v>
      </c>
      <c r="N87" s="89"/>
      <c r="O87" s="89"/>
      <c r="P87" s="6"/>
      <c r="Q87" s="121"/>
      <c r="R87" s="29"/>
    </row>
    <row r="88" spans="1:19" x14ac:dyDescent="0.25">
      <c r="A88" s="3"/>
      <c r="B88" s="38"/>
      <c r="C88" s="29" t="s">
        <v>114</v>
      </c>
      <c r="D88" s="84">
        <v>25</v>
      </c>
      <c r="E88" s="85">
        <v>3</v>
      </c>
      <c r="F88" s="86">
        <v>78</v>
      </c>
      <c r="G88" s="87">
        <v>3</v>
      </c>
      <c r="H88" s="86">
        <v>44</v>
      </c>
      <c r="I88" s="87">
        <v>41</v>
      </c>
      <c r="J88" s="86">
        <v>12</v>
      </c>
      <c r="K88" s="87">
        <v>22</v>
      </c>
      <c r="L88" s="88">
        <v>16</v>
      </c>
      <c r="M88" s="64">
        <f t="shared" si="8"/>
        <v>244</v>
      </c>
      <c r="N88" s="89"/>
      <c r="O88" s="89"/>
      <c r="P88" s="6"/>
      <c r="Q88" s="121"/>
      <c r="R88" s="29"/>
    </row>
    <row r="89" spans="1:19" x14ac:dyDescent="0.25">
      <c r="A89" s="3"/>
      <c r="B89" s="38"/>
      <c r="C89" s="29" t="s">
        <v>113</v>
      </c>
      <c r="D89" s="84">
        <v>21</v>
      </c>
      <c r="E89" s="85">
        <v>3</v>
      </c>
      <c r="F89" s="86">
        <v>66</v>
      </c>
      <c r="G89" s="87">
        <v>3</v>
      </c>
      <c r="H89" s="86">
        <v>43</v>
      </c>
      <c r="I89" s="87">
        <v>31</v>
      </c>
      <c r="J89" s="86">
        <v>11</v>
      </c>
      <c r="K89" s="87">
        <v>22</v>
      </c>
      <c r="L89" s="88">
        <v>16</v>
      </c>
      <c r="M89" s="64">
        <f t="shared" si="8"/>
        <v>216</v>
      </c>
      <c r="N89" s="89"/>
      <c r="O89" s="89"/>
      <c r="P89" s="6"/>
      <c r="Q89" s="121"/>
      <c r="R89" s="29"/>
    </row>
    <row r="90" spans="1:19" x14ac:dyDescent="0.25">
      <c r="A90" s="3"/>
      <c r="B90" s="38"/>
      <c r="C90" s="29" t="s">
        <v>116</v>
      </c>
      <c r="D90" s="84">
        <v>16</v>
      </c>
      <c r="E90" s="85">
        <v>3</v>
      </c>
      <c r="F90" s="86">
        <v>49</v>
      </c>
      <c r="G90" s="87">
        <v>3</v>
      </c>
      <c r="H90" s="86">
        <v>25</v>
      </c>
      <c r="I90" s="87">
        <v>22</v>
      </c>
      <c r="J90" s="86">
        <v>11</v>
      </c>
      <c r="K90" s="87">
        <v>20</v>
      </c>
      <c r="L90" s="88">
        <v>12</v>
      </c>
      <c r="M90" s="64">
        <f t="shared" si="8"/>
        <v>161</v>
      </c>
      <c r="N90" s="89"/>
      <c r="O90" s="89"/>
      <c r="P90" s="6"/>
      <c r="Q90" s="121"/>
      <c r="R90" s="29"/>
    </row>
    <row r="91" spans="1:19" x14ac:dyDescent="0.25">
      <c r="A91" s="3"/>
      <c r="B91" s="38"/>
      <c r="C91" s="29" t="s">
        <v>115</v>
      </c>
      <c r="D91" s="84">
        <v>11</v>
      </c>
      <c r="E91" s="85">
        <v>3</v>
      </c>
      <c r="F91" s="86">
        <v>37</v>
      </c>
      <c r="G91" s="87">
        <v>3</v>
      </c>
      <c r="H91" s="86">
        <v>14</v>
      </c>
      <c r="I91" s="87">
        <v>10</v>
      </c>
      <c r="J91" s="86">
        <v>9</v>
      </c>
      <c r="K91" s="87">
        <v>10</v>
      </c>
      <c r="L91" s="88">
        <v>6</v>
      </c>
      <c r="M91" s="64">
        <f t="shared" si="8"/>
        <v>103</v>
      </c>
      <c r="N91" s="89"/>
      <c r="O91" s="89"/>
      <c r="P91" s="6"/>
      <c r="Q91" s="121"/>
      <c r="R91" s="29"/>
    </row>
    <row r="92" spans="1:19" x14ac:dyDescent="0.25">
      <c r="A92" s="3"/>
      <c r="B92" s="38"/>
      <c r="C92" s="29"/>
      <c r="D92" s="84"/>
      <c r="E92" s="85"/>
      <c r="F92" s="86"/>
      <c r="G92" s="87"/>
      <c r="H92" s="86"/>
      <c r="I92" s="87"/>
      <c r="J92" s="86"/>
      <c r="K92" s="87"/>
      <c r="L92" s="88"/>
      <c r="M92" s="64"/>
      <c r="N92" s="89"/>
      <c r="O92" s="89"/>
      <c r="P92" s="6"/>
      <c r="Q92" s="121"/>
      <c r="R92" s="29"/>
    </row>
    <row r="93" spans="1:19" hidden="1" x14ac:dyDescent="0.25">
      <c r="A93" s="3"/>
      <c r="B93" s="38"/>
      <c r="C93" s="29" t="s">
        <v>77</v>
      </c>
      <c r="D93" s="84">
        <v>121</v>
      </c>
      <c r="E93" s="85">
        <v>19</v>
      </c>
      <c r="F93" s="86">
        <v>197</v>
      </c>
      <c r="G93" s="87">
        <v>53</v>
      </c>
      <c r="H93" s="86">
        <v>126</v>
      </c>
      <c r="I93" s="87">
        <v>326</v>
      </c>
      <c r="J93" s="86">
        <v>42</v>
      </c>
      <c r="K93" s="87">
        <v>62</v>
      </c>
      <c r="L93" s="88">
        <v>132</v>
      </c>
      <c r="M93" s="64">
        <f t="shared" si="8"/>
        <v>1078</v>
      </c>
      <c r="N93" s="89"/>
      <c r="O93" s="89"/>
      <c r="P93" s="6"/>
      <c r="Q93" s="121"/>
      <c r="R93" s="29"/>
    </row>
    <row r="94" spans="1:19" hidden="1" x14ac:dyDescent="0.25">
      <c r="A94" s="3"/>
      <c r="B94" s="38"/>
      <c r="C94" s="29" t="s">
        <v>78</v>
      </c>
      <c r="D94" s="84">
        <v>121</v>
      </c>
      <c r="E94" s="85">
        <v>19</v>
      </c>
      <c r="F94" s="86">
        <v>197</v>
      </c>
      <c r="G94" s="87">
        <v>54</v>
      </c>
      <c r="H94" s="86">
        <v>128</v>
      </c>
      <c r="I94" s="87">
        <v>321</v>
      </c>
      <c r="J94" s="86">
        <v>43</v>
      </c>
      <c r="K94" s="87">
        <v>65</v>
      </c>
      <c r="L94" s="88">
        <v>130</v>
      </c>
      <c r="M94" s="64">
        <f t="shared" si="8"/>
        <v>1078</v>
      </c>
      <c r="N94" s="89"/>
      <c r="O94" s="89"/>
      <c r="P94" s="6"/>
      <c r="Q94" s="121"/>
      <c r="R94" s="29"/>
    </row>
    <row r="95" spans="1:19" x14ac:dyDescent="0.25">
      <c r="B95" s="90" t="s">
        <v>79</v>
      </c>
    </row>
    <row r="97" spans="7:7" x14ac:dyDescent="0.25">
      <c r="G97" t="s">
        <v>80</v>
      </c>
    </row>
  </sheetData>
  <mergeCells count="1">
    <mergeCell ref="B2:C2"/>
  </mergeCells>
  <pageMargins left="0.25" right="0.25" top="0.75" bottom="0.75" header="0.3" footer="0.3"/>
  <pageSetup scale="4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5"/>
  <sheetViews>
    <sheetView workbookViewId="0">
      <pane xSplit="3" ySplit="9" topLeftCell="D55" activePane="bottomRight" state="frozen"/>
      <selection pane="topRight" activeCell="D1" sqref="D1"/>
      <selection pane="bottomLeft" activeCell="A8" sqref="A8"/>
      <selection pane="bottomRight" activeCell="A75" sqref="A75:XFD75"/>
    </sheetView>
  </sheetViews>
  <sheetFormatPr defaultRowHeight="15" x14ac:dyDescent="0.25"/>
  <cols>
    <col min="1" max="1" width="3" bestFit="1" customWidth="1"/>
    <col min="2" max="2" width="23.140625" customWidth="1"/>
    <col min="3" max="3" width="22.42578125" customWidth="1"/>
    <col min="4" max="4" width="13.42578125" customWidth="1"/>
    <col min="5" max="16" width="12.7109375" customWidth="1"/>
    <col min="17" max="17" width="12.7109375" style="107" customWidth="1"/>
    <col min="18" max="18" width="12.7109375" customWidth="1"/>
  </cols>
  <sheetData>
    <row r="1" spans="1:18" x14ac:dyDescent="0.25">
      <c r="A1" s="94"/>
      <c r="B1" s="1" t="s">
        <v>0</v>
      </c>
    </row>
    <row r="2" spans="1:18" ht="31.5" customHeight="1" x14ac:dyDescent="0.25">
      <c r="B2" s="149" t="s">
        <v>127</v>
      </c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14"/>
    </row>
    <row r="3" spans="1:18" x14ac:dyDescent="0.25">
      <c r="B3" s="131" t="s">
        <v>128</v>
      </c>
      <c r="C3" s="122">
        <v>42185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14"/>
    </row>
    <row r="4" spans="1:18" hidden="1" x14ac:dyDescent="0.25">
      <c r="B4" s="131"/>
      <c r="C4" s="95">
        <f>C3-DATE(YEAR(C3),1,0)</f>
        <v>181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14"/>
    </row>
    <row r="5" spans="1:18" x14ac:dyDescent="0.25">
      <c r="B5" s="131"/>
      <c r="C5" s="9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14"/>
    </row>
    <row r="6" spans="1:18" x14ac:dyDescent="0.25">
      <c r="B6" s="131"/>
      <c r="C6" s="13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114"/>
    </row>
    <row r="7" spans="1:18" x14ac:dyDescent="0.25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14"/>
    </row>
    <row r="8" spans="1:18" x14ac:dyDescent="0.25">
      <c r="A8" s="3"/>
      <c r="B8" s="3"/>
      <c r="C8" s="3" t="s">
        <v>1</v>
      </c>
      <c r="D8" s="4" t="s">
        <v>2</v>
      </c>
      <c r="E8" s="5" t="s">
        <v>3</v>
      </c>
      <c r="F8" s="4" t="s">
        <v>2</v>
      </c>
      <c r="G8" s="5" t="s">
        <v>4</v>
      </c>
      <c r="H8" s="4" t="s">
        <v>2</v>
      </c>
      <c r="I8" s="5" t="s">
        <v>5</v>
      </c>
      <c r="J8" s="4" t="s">
        <v>4</v>
      </c>
      <c r="K8" s="5" t="s">
        <v>6</v>
      </c>
      <c r="L8" s="4" t="s">
        <v>7</v>
      </c>
      <c r="M8" s="6" t="s">
        <v>8</v>
      </c>
      <c r="N8" s="7"/>
      <c r="O8" s="8">
        <v>2015</v>
      </c>
      <c r="P8" s="8">
        <v>2014</v>
      </c>
      <c r="Q8" s="115"/>
      <c r="R8" s="9" t="s">
        <v>9</v>
      </c>
    </row>
    <row r="9" spans="1:18" ht="30.75" customHeight="1" thickBot="1" x14ac:dyDescent="0.3">
      <c r="A9" s="10"/>
      <c r="B9" s="10" t="s">
        <v>10</v>
      </c>
      <c r="C9" s="10" t="s">
        <v>11</v>
      </c>
      <c r="D9" s="11" t="s">
        <v>12</v>
      </c>
      <c r="E9" s="12" t="s">
        <v>13</v>
      </c>
      <c r="F9" s="11" t="s">
        <v>14</v>
      </c>
      <c r="G9" s="13" t="s">
        <v>15</v>
      </c>
      <c r="H9" s="11" t="s">
        <v>16</v>
      </c>
      <c r="I9" s="12" t="s">
        <v>17</v>
      </c>
      <c r="J9" s="11" t="s">
        <v>18</v>
      </c>
      <c r="K9" s="12" t="s">
        <v>19</v>
      </c>
      <c r="L9" s="11" t="s">
        <v>20</v>
      </c>
      <c r="M9" s="14" t="s">
        <v>21</v>
      </c>
      <c r="N9" s="15" t="s">
        <v>22</v>
      </c>
      <c r="O9" s="16" t="s">
        <v>23</v>
      </c>
      <c r="P9" s="16" t="s">
        <v>23</v>
      </c>
      <c r="Q9" s="116" t="s">
        <v>126</v>
      </c>
      <c r="R9" s="17" t="s">
        <v>24</v>
      </c>
    </row>
    <row r="10" spans="1:18" ht="15.75" thickTop="1" x14ac:dyDescent="0.25">
      <c r="A10" s="18">
        <v>1</v>
      </c>
      <c r="B10" s="19" t="s">
        <v>25</v>
      </c>
      <c r="C10" s="29" t="s">
        <v>141</v>
      </c>
      <c r="D10" s="30">
        <v>1</v>
      </c>
      <c r="E10" s="31"/>
      <c r="F10" s="32">
        <v>5</v>
      </c>
      <c r="G10" s="31">
        <v>1</v>
      </c>
      <c r="H10" s="32"/>
      <c r="I10" s="31">
        <v>1</v>
      </c>
      <c r="J10" s="32"/>
      <c r="K10" s="31"/>
      <c r="L10" s="33"/>
      <c r="M10" s="34">
        <f>SUM(D10:L10)</f>
        <v>8</v>
      </c>
      <c r="N10" s="133"/>
      <c r="O10" s="36">
        <v>8</v>
      </c>
      <c r="P10" s="36"/>
      <c r="Q10" s="117"/>
      <c r="R10" s="37">
        <v>43</v>
      </c>
    </row>
    <row r="11" spans="1:18" x14ac:dyDescent="0.25">
      <c r="A11" s="3">
        <v>2</v>
      </c>
      <c r="B11" s="19" t="s">
        <v>25</v>
      </c>
      <c r="C11" s="29" t="s">
        <v>27</v>
      </c>
      <c r="D11" s="30">
        <v>3</v>
      </c>
      <c r="E11" s="31"/>
      <c r="F11" s="32">
        <v>4</v>
      </c>
      <c r="G11" s="31">
        <v>2</v>
      </c>
      <c r="H11" s="32">
        <v>5</v>
      </c>
      <c r="I11" s="31">
        <v>5</v>
      </c>
      <c r="J11" s="32"/>
      <c r="K11" s="31">
        <v>4</v>
      </c>
      <c r="L11" s="33">
        <v>3</v>
      </c>
      <c r="M11" s="34">
        <f t="shared" ref="M11:M25" si="0">SUM(D11:L11)</f>
        <v>26</v>
      </c>
      <c r="N11" s="35">
        <f t="shared" ref="N11:N21" si="1">SUM(O11-P11)/ABS(P11)</f>
        <v>-0.3235294117647059</v>
      </c>
      <c r="O11" s="36">
        <v>23</v>
      </c>
      <c r="P11" s="36">
        <v>34</v>
      </c>
      <c r="Q11" s="117">
        <f>SUM(O11-((43/352)*C4))/ABS((43/352)*C4)</f>
        <v>4.021585506873962E-2</v>
      </c>
      <c r="R11" s="37">
        <v>43</v>
      </c>
    </row>
    <row r="12" spans="1:18" x14ac:dyDescent="0.25">
      <c r="A12" s="18">
        <v>3</v>
      </c>
      <c r="B12" s="19" t="s">
        <v>25</v>
      </c>
      <c r="C12" s="29" t="s">
        <v>140</v>
      </c>
      <c r="D12" s="30"/>
      <c r="E12" s="31"/>
      <c r="F12" s="32"/>
      <c r="G12" s="31"/>
      <c r="H12" s="32"/>
      <c r="I12" s="31"/>
      <c r="J12" s="32"/>
      <c r="K12" s="31"/>
      <c r="L12" s="33"/>
      <c r="M12" s="34">
        <f t="shared" si="0"/>
        <v>0</v>
      </c>
      <c r="N12" s="35"/>
      <c r="O12" s="36"/>
      <c r="P12" s="36"/>
      <c r="Q12" s="117"/>
      <c r="R12" s="37">
        <v>43</v>
      </c>
    </row>
    <row r="13" spans="1:18" x14ac:dyDescent="0.25">
      <c r="A13" s="3">
        <v>4</v>
      </c>
      <c r="B13" s="38" t="s">
        <v>25</v>
      </c>
      <c r="C13" s="29" t="s">
        <v>28</v>
      </c>
      <c r="D13" s="30">
        <v>1</v>
      </c>
      <c r="E13" s="31"/>
      <c r="F13" s="32"/>
      <c r="G13" s="31">
        <v>1</v>
      </c>
      <c r="H13" s="32"/>
      <c r="I13" s="31">
        <v>2</v>
      </c>
      <c r="J13" s="32"/>
      <c r="K13" s="31">
        <v>2</v>
      </c>
      <c r="L13" s="33"/>
      <c r="M13" s="34">
        <f t="shared" si="0"/>
        <v>6</v>
      </c>
      <c r="N13" s="35">
        <f t="shared" si="1"/>
        <v>-0.6</v>
      </c>
      <c r="O13" s="36">
        <v>6</v>
      </c>
      <c r="P13" s="36">
        <v>15</v>
      </c>
      <c r="Q13" s="117">
        <f>SUM((O13-((43/352)*C4))/ABS((43/352)*C4))</f>
        <v>-0.72863934215598092</v>
      </c>
      <c r="R13" s="37">
        <v>43</v>
      </c>
    </row>
    <row r="14" spans="1:18" x14ac:dyDescent="0.25">
      <c r="A14" s="18">
        <v>5</v>
      </c>
      <c r="B14" s="38" t="s">
        <v>30</v>
      </c>
      <c r="C14" s="29" t="s">
        <v>31</v>
      </c>
      <c r="D14" s="30">
        <v>2</v>
      </c>
      <c r="E14" s="31"/>
      <c r="F14" s="32">
        <v>8</v>
      </c>
      <c r="G14" s="31"/>
      <c r="H14" s="32">
        <v>6</v>
      </c>
      <c r="I14" s="31">
        <v>10</v>
      </c>
      <c r="J14" s="32">
        <v>2</v>
      </c>
      <c r="K14" s="31">
        <v>1</v>
      </c>
      <c r="L14" s="33">
        <v>5</v>
      </c>
      <c r="M14" s="34">
        <f t="shared" si="0"/>
        <v>34</v>
      </c>
      <c r="N14" s="35">
        <f t="shared" si="1"/>
        <v>0.2</v>
      </c>
      <c r="O14" s="36">
        <v>30</v>
      </c>
      <c r="P14" s="36">
        <v>25</v>
      </c>
      <c r="Q14" s="117">
        <f>SUM((O14-((43/352)*C4))/ABS((43/352)*C4))</f>
        <v>0.35680328922009513</v>
      </c>
      <c r="R14" s="37">
        <v>43</v>
      </c>
    </row>
    <row r="15" spans="1:18" x14ac:dyDescent="0.25">
      <c r="A15" s="3">
        <v>6</v>
      </c>
      <c r="B15" s="38" t="s">
        <v>30</v>
      </c>
      <c r="C15" s="29" t="s">
        <v>32</v>
      </c>
      <c r="D15" s="30">
        <v>1</v>
      </c>
      <c r="E15" s="31"/>
      <c r="F15" s="32">
        <v>7</v>
      </c>
      <c r="G15" s="31">
        <v>1</v>
      </c>
      <c r="H15" s="32">
        <v>1</v>
      </c>
      <c r="I15" s="31">
        <v>4</v>
      </c>
      <c r="J15" s="32">
        <v>1</v>
      </c>
      <c r="K15" s="31"/>
      <c r="L15" s="33">
        <v>2</v>
      </c>
      <c r="M15" s="34">
        <f t="shared" si="0"/>
        <v>17</v>
      </c>
      <c r="N15" s="35">
        <f t="shared" si="1"/>
        <v>0.7</v>
      </c>
      <c r="O15" s="36">
        <v>17</v>
      </c>
      <c r="P15" s="36">
        <v>10</v>
      </c>
      <c r="Q15" s="117">
        <f>SUM((O15-((43/352)*C4))/ABS((43/352)*C4))</f>
        <v>-0.23114480277527941</v>
      </c>
      <c r="R15" s="37">
        <v>43</v>
      </c>
    </row>
    <row r="16" spans="1:18" x14ac:dyDescent="0.25">
      <c r="A16" s="18">
        <v>7</v>
      </c>
      <c r="B16" s="38" t="s">
        <v>30</v>
      </c>
      <c r="C16" s="29" t="s">
        <v>33</v>
      </c>
      <c r="D16" s="30">
        <v>1</v>
      </c>
      <c r="E16" s="31">
        <v>1</v>
      </c>
      <c r="F16" s="32">
        <v>2</v>
      </c>
      <c r="G16" s="31"/>
      <c r="H16" s="32"/>
      <c r="I16" s="31">
        <v>4</v>
      </c>
      <c r="J16" s="32"/>
      <c r="K16" s="31">
        <v>1</v>
      </c>
      <c r="L16" s="33">
        <v>2</v>
      </c>
      <c r="M16" s="34">
        <f t="shared" si="0"/>
        <v>11</v>
      </c>
      <c r="N16" s="35">
        <f t="shared" si="1"/>
        <v>-0.21428571428571427</v>
      </c>
      <c r="O16" s="36">
        <v>11</v>
      </c>
      <c r="P16" s="36">
        <v>14</v>
      </c>
      <c r="Q16" s="117">
        <f>SUM((O16-((43/352)*C4))/ABS((43/352)*C4))</f>
        <v>-0.50250546061929846</v>
      </c>
      <c r="R16" s="37">
        <v>43</v>
      </c>
    </row>
    <row r="17" spans="1:18" x14ac:dyDescent="0.25">
      <c r="A17" s="3">
        <v>8</v>
      </c>
      <c r="B17" s="38" t="s">
        <v>30</v>
      </c>
      <c r="C17" s="29" t="s">
        <v>34</v>
      </c>
      <c r="D17" s="30">
        <v>2</v>
      </c>
      <c r="E17" s="31"/>
      <c r="F17" s="32">
        <v>5</v>
      </c>
      <c r="G17" s="31"/>
      <c r="H17" s="32">
        <v>2</v>
      </c>
      <c r="I17" s="31">
        <v>2</v>
      </c>
      <c r="J17" s="32"/>
      <c r="K17" s="31"/>
      <c r="L17" s="33"/>
      <c r="M17" s="34">
        <f t="shared" si="0"/>
        <v>11</v>
      </c>
      <c r="N17" s="35">
        <f t="shared" si="1"/>
        <v>-0.15384615384615385</v>
      </c>
      <c r="O17" s="36">
        <v>11</v>
      </c>
      <c r="P17" s="36">
        <v>13</v>
      </c>
      <c r="Q17" s="117">
        <f>SUM(O17-((43/352)*C4))/ABS((43/352)*C4)</f>
        <v>-0.50250546061929846</v>
      </c>
      <c r="R17" s="37">
        <v>43</v>
      </c>
    </row>
    <row r="18" spans="1:18" x14ac:dyDescent="0.25">
      <c r="A18" s="18">
        <v>9</v>
      </c>
      <c r="B18" s="38" t="s">
        <v>30</v>
      </c>
      <c r="C18" s="29" t="s">
        <v>29</v>
      </c>
      <c r="D18" s="30">
        <v>1</v>
      </c>
      <c r="E18" s="31">
        <v>1</v>
      </c>
      <c r="F18" s="32"/>
      <c r="G18" s="31"/>
      <c r="H18" s="32"/>
      <c r="I18" s="31">
        <v>5</v>
      </c>
      <c r="J18" s="32"/>
      <c r="K18" s="31">
        <v>2</v>
      </c>
      <c r="L18" s="33">
        <v>1</v>
      </c>
      <c r="M18" s="34">
        <f t="shared" si="0"/>
        <v>10</v>
      </c>
      <c r="N18" s="35">
        <f t="shared" si="1"/>
        <v>-0.2857142857142857</v>
      </c>
      <c r="O18" s="36">
        <v>10</v>
      </c>
      <c r="P18" s="36">
        <v>14</v>
      </c>
      <c r="Q18" s="117">
        <f>SUM((O18-((43/352)*C4))/ABS((43/352)*C4))</f>
        <v>-0.54773223692663497</v>
      </c>
      <c r="R18" s="37">
        <v>43</v>
      </c>
    </row>
    <row r="19" spans="1:18" x14ac:dyDescent="0.25">
      <c r="A19" s="3">
        <v>10</v>
      </c>
      <c r="B19" s="38" t="s">
        <v>30</v>
      </c>
      <c r="C19" s="29" t="s">
        <v>36</v>
      </c>
      <c r="D19" s="30">
        <v>3</v>
      </c>
      <c r="E19" s="31">
        <v>1</v>
      </c>
      <c r="F19" s="32">
        <v>5</v>
      </c>
      <c r="G19" s="31"/>
      <c r="H19" s="32">
        <v>4</v>
      </c>
      <c r="I19" s="31">
        <v>3</v>
      </c>
      <c r="J19" s="32">
        <v>1</v>
      </c>
      <c r="K19" s="31">
        <v>2</v>
      </c>
      <c r="L19" s="33">
        <v>1</v>
      </c>
      <c r="M19" s="34">
        <f t="shared" si="0"/>
        <v>20</v>
      </c>
      <c r="N19" s="35">
        <f t="shared" si="1"/>
        <v>0.1111111111111111</v>
      </c>
      <c r="O19" s="36">
        <v>20</v>
      </c>
      <c r="P19" s="36">
        <v>18</v>
      </c>
      <c r="Q19" s="117">
        <f>SUM((O19-((43/352)*C4))/ABS((43/352)*C4))</f>
        <v>-9.5464473853269893E-2</v>
      </c>
      <c r="R19" s="37">
        <v>43</v>
      </c>
    </row>
    <row r="20" spans="1:18" x14ac:dyDescent="0.25">
      <c r="A20" s="18">
        <v>11</v>
      </c>
      <c r="B20" s="38" t="s">
        <v>30</v>
      </c>
      <c r="C20" s="29" t="s">
        <v>71</v>
      </c>
      <c r="D20" s="30"/>
      <c r="E20" s="31"/>
      <c r="F20" s="32">
        <v>4</v>
      </c>
      <c r="G20" s="31"/>
      <c r="H20" s="32"/>
      <c r="I20" s="31"/>
      <c r="J20" s="32"/>
      <c r="K20" s="31"/>
      <c r="L20" s="33"/>
      <c r="M20" s="34">
        <f t="shared" si="0"/>
        <v>4</v>
      </c>
      <c r="N20" s="35">
        <f t="shared" si="1"/>
        <v>-0.6</v>
      </c>
      <c r="O20" s="36">
        <v>4</v>
      </c>
      <c r="P20" s="36">
        <v>10</v>
      </c>
      <c r="Q20" s="117">
        <f>SUM((O20-((43/352)*C4))/ABS((43/352)*C4))</f>
        <v>-0.81909289477065395</v>
      </c>
      <c r="R20" s="37">
        <v>43</v>
      </c>
    </row>
    <row r="21" spans="1:18" x14ac:dyDescent="0.25">
      <c r="A21" s="3">
        <v>12</v>
      </c>
      <c r="B21" s="38" t="s">
        <v>30</v>
      </c>
      <c r="C21" s="29" t="s">
        <v>37</v>
      </c>
      <c r="D21" s="39"/>
      <c r="E21" s="31"/>
      <c r="F21" s="32"/>
      <c r="G21" s="31"/>
      <c r="H21" s="32">
        <v>1</v>
      </c>
      <c r="I21" s="31">
        <v>2</v>
      </c>
      <c r="J21" s="32"/>
      <c r="K21" s="31">
        <v>1</v>
      </c>
      <c r="L21" s="33"/>
      <c r="M21" s="34">
        <f t="shared" si="0"/>
        <v>4</v>
      </c>
      <c r="N21" s="35">
        <f t="shared" si="1"/>
        <v>-0.66666666666666663</v>
      </c>
      <c r="O21" s="36">
        <v>4</v>
      </c>
      <c r="P21" s="36">
        <v>12</v>
      </c>
      <c r="Q21" s="117">
        <f>SUM((O21-((43/352)*C4))/ABS((43/352)*C4))</f>
        <v>-0.81909289477065395</v>
      </c>
      <c r="R21" s="37">
        <v>43</v>
      </c>
    </row>
    <row r="22" spans="1:18" x14ac:dyDescent="0.25">
      <c r="A22" s="18">
        <v>13</v>
      </c>
      <c r="B22" s="38" t="s">
        <v>38</v>
      </c>
      <c r="C22" s="29" t="s">
        <v>39</v>
      </c>
      <c r="D22" s="30">
        <v>5</v>
      </c>
      <c r="E22" s="31">
        <v>1</v>
      </c>
      <c r="F22" s="32">
        <v>5</v>
      </c>
      <c r="G22" s="31">
        <v>1</v>
      </c>
      <c r="H22" s="32">
        <v>6</v>
      </c>
      <c r="I22" s="31">
        <v>5</v>
      </c>
      <c r="J22" s="32">
        <v>7</v>
      </c>
      <c r="K22" s="31">
        <v>2</v>
      </c>
      <c r="L22" s="33">
        <v>4</v>
      </c>
      <c r="M22" s="34">
        <f t="shared" si="0"/>
        <v>36</v>
      </c>
      <c r="N22" s="35"/>
      <c r="O22" s="36">
        <v>36</v>
      </c>
      <c r="P22" s="36">
        <v>0</v>
      </c>
      <c r="Q22" s="117">
        <f>SUM((O22-((43/352)*C4))/ABS((43/352)*C4))</f>
        <v>0.62816394706411416</v>
      </c>
      <c r="R22" s="37">
        <v>43</v>
      </c>
    </row>
    <row r="23" spans="1:18" x14ac:dyDescent="0.25">
      <c r="A23" s="3">
        <v>14</v>
      </c>
      <c r="B23" s="38" t="s">
        <v>38</v>
      </c>
      <c r="C23" s="29" t="s">
        <v>121</v>
      </c>
      <c r="D23" s="30">
        <v>2</v>
      </c>
      <c r="E23" s="31"/>
      <c r="F23" s="32">
        <v>5</v>
      </c>
      <c r="G23" s="31">
        <v>3</v>
      </c>
      <c r="H23" s="32">
        <v>1</v>
      </c>
      <c r="I23" s="31">
        <v>5</v>
      </c>
      <c r="J23" s="32">
        <v>1</v>
      </c>
      <c r="K23" s="31">
        <v>2</v>
      </c>
      <c r="L23" s="33">
        <v>2</v>
      </c>
      <c r="M23" s="34">
        <f t="shared" si="0"/>
        <v>21</v>
      </c>
      <c r="N23" s="35"/>
      <c r="O23" s="36">
        <v>14</v>
      </c>
      <c r="P23" s="36">
        <v>0</v>
      </c>
      <c r="Q23" s="117">
        <f>SUM((O23-((43/352)*C4))/ABS((43/352)*C4))</f>
        <v>-0.36682513169728892</v>
      </c>
      <c r="R23" s="37">
        <v>43</v>
      </c>
    </row>
    <row r="24" spans="1:18" x14ac:dyDescent="0.25">
      <c r="A24" s="18">
        <v>15</v>
      </c>
      <c r="B24" s="38" t="s">
        <v>38</v>
      </c>
      <c r="C24" s="29" t="s">
        <v>40</v>
      </c>
      <c r="D24" s="30">
        <v>4</v>
      </c>
      <c r="E24" s="31"/>
      <c r="F24" s="32">
        <v>8</v>
      </c>
      <c r="G24" s="31"/>
      <c r="H24" s="32">
        <v>5</v>
      </c>
      <c r="I24" s="31">
        <v>12</v>
      </c>
      <c r="J24" s="32">
        <v>2</v>
      </c>
      <c r="K24" s="31">
        <v>3</v>
      </c>
      <c r="L24" s="33">
        <v>4</v>
      </c>
      <c r="M24" s="34">
        <f t="shared" si="0"/>
        <v>38</v>
      </c>
      <c r="N24" s="35"/>
      <c r="O24" s="36">
        <v>36</v>
      </c>
      <c r="P24" s="36">
        <v>0</v>
      </c>
      <c r="Q24" s="117">
        <f>SUM((O24-((43/352)*C4))/ABS((43/352)*C4))</f>
        <v>0.62816394706411416</v>
      </c>
      <c r="R24" s="37">
        <v>43</v>
      </c>
    </row>
    <row r="25" spans="1:18" x14ac:dyDescent="0.25">
      <c r="A25" s="3">
        <v>16</v>
      </c>
      <c r="B25" s="38" t="s">
        <v>38</v>
      </c>
      <c r="C25" s="29" t="s">
        <v>129</v>
      </c>
      <c r="D25" s="30"/>
      <c r="E25" s="31"/>
      <c r="F25" s="32"/>
      <c r="G25" s="31"/>
      <c r="H25" s="32"/>
      <c r="I25" s="31"/>
      <c r="J25" s="32"/>
      <c r="K25" s="31"/>
      <c r="L25" s="33"/>
      <c r="M25" s="34">
        <f t="shared" si="0"/>
        <v>0</v>
      </c>
      <c r="N25" s="35"/>
      <c r="O25" s="36">
        <v>0</v>
      </c>
      <c r="P25" s="36">
        <v>0</v>
      </c>
      <c r="Q25" s="117">
        <f>SUM((O25-((43/352)*C4))/ABS((43/352)*C4))</f>
        <v>-1</v>
      </c>
      <c r="R25" s="37">
        <v>43</v>
      </c>
    </row>
    <row r="26" spans="1:18" x14ac:dyDescent="0.25">
      <c r="A26" s="18">
        <v>17</v>
      </c>
      <c r="B26" s="38" t="s">
        <v>38</v>
      </c>
      <c r="C26" s="29" t="s">
        <v>41</v>
      </c>
      <c r="D26" s="30">
        <v>2</v>
      </c>
      <c r="E26" s="31"/>
      <c r="F26" s="32">
        <v>5</v>
      </c>
      <c r="G26" s="31"/>
      <c r="H26" s="32">
        <v>5</v>
      </c>
      <c r="I26" s="31">
        <v>7</v>
      </c>
      <c r="J26" s="32">
        <v>2</v>
      </c>
      <c r="K26" s="31">
        <v>2</v>
      </c>
      <c r="L26" s="33"/>
      <c r="M26" s="34">
        <f t="shared" ref="M26:M60" si="2">SUM(D26:L26)</f>
        <v>23</v>
      </c>
      <c r="N26" s="35">
        <f t="shared" ref="N26:N53" si="3">SUM(O26-P26)/ABS(P26)</f>
        <v>0.21428571428571427</v>
      </c>
      <c r="O26" s="36">
        <v>17</v>
      </c>
      <c r="P26" s="36">
        <v>14</v>
      </c>
      <c r="Q26" s="117">
        <f>SUM((O26-((43/352)*C4))/ABS((43/352)*C4))</f>
        <v>-0.23114480277527941</v>
      </c>
      <c r="R26" s="37">
        <v>43</v>
      </c>
    </row>
    <row r="27" spans="1:18" x14ac:dyDescent="0.25">
      <c r="A27" s="3">
        <v>18</v>
      </c>
      <c r="B27" s="38" t="s">
        <v>42</v>
      </c>
      <c r="C27" s="29" t="s">
        <v>43</v>
      </c>
      <c r="D27" s="30">
        <v>4</v>
      </c>
      <c r="E27" s="31">
        <v>1</v>
      </c>
      <c r="F27" s="32"/>
      <c r="G27" s="31"/>
      <c r="H27" s="32">
        <v>1</v>
      </c>
      <c r="I27" s="31">
        <v>8</v>
      </c>
      <c r="J27" s="32"/>
      <c r="K27" s="31"/>
      <c r="L27" s="33">
        <v>3</v>
      </c>
      <c r="M27" s="34">
        <f t="shared" si="2"/>
        <v>17</v>
      </c>
      <c r="N27" s="35">
        <f t="shared" si="3"/>
        <v>0</v>
      </c>
      <c r="O27" s="36">
        <v>17</v>
      </c>
      <c r="P27" s="36">
        <v>17</v>
      </c>
      <c r="Q27" s="117">
        <f>SUM((O27-((43/352)*C4))/ABS((43/352)*C4))</f>
        <v>-0.23114480277527941</v>
      </c>
      <c r="R27" s="37">
        <v>43</v>
      </c>
    </row>
    <row r="28" spans="1:18" x14ac:dyDescent="0.25">
      <c r="A28" s="18">
        <v>19</v>
      </c>
      <c r="B28" s="38" t="s">
        <v>42</v>
      </c>
      <c r="C28" s="29" t="s">
        <v>44</v>
      </c>
      <c r="D28" s="30"/>
      <c r="E28" s="31"/>
      <c r="F28" s="32"/>
      <c r="G28" s="31"/>
      <c r="H28" s="32"/>
      <c r="I28" s="31">
        <v>4</v>
      </c>
      <c r="J28" s="32">
        <v>2</v>
      </c>
      <c r="K28" s="31"/>
      <c r="L28" s="33"/>
      <c r="M28" s="34">
        <f t="shared" si="2"/>
        <v>6</v>
      </c>
      <c r="N28" s="35">
        <f t="shared" si="3"/>
        <v>-0.8125</v>
      </c>
      <c r="O28" s="36">
        <v>6</v>
      </c>
      <c r="P28" s="36">
        <v>32</v>
      </c>
      <c r="Q28" s="117">
        <f>SUM((O28-((43/352)*C4))/ABS((43/352)*C4))</f>
        <v>-0.72863934215598092</v>
      </c>
      <c r="R28" s="37">
        <v>43</v>
      </c>
    </row>
    <row r="29" spans="1:18" x14ac:dyDescent="0.25">
      <c r="A29" s="3">
        <v>20</v>
      </c>
      <c r="B29" s="38" t="s">
        <v>42</v>
      </c>
      <c r="C29" s="29" t="s">
        <v>139</v>
      </c>
      <c r="D29" s="30"/>
      <c r="E29" s="31"/>
      <c r="F29" s="32"/>
      <c r="G29" s="31"/>
      <c r="H29" s="32"/>
      <c r="I29" s="31"/>
      <c r="J29" s="32"/>
      <c r="K29" s="31"/>
      <c r="L29" s="33"/>
      <c r="M29" s="34">
        <f t="shared" si="2"/>
        <v>0</v>
      </c>
      <c r="N29" s="35"/>
      <c r="O29" s="36"/>
      <c r="P29" s="36"/>
      <c r="Q29" s="117"/>
      <c r="R29" s="37">
        <v>43</v>
      </c>
    </row>
    <row r="30" spans="1:18" x14ac:dyDescent="0.25">
      <c r="A30" s="18">
        <v>21</v>
      </c>
      <c r="B30" s="38" t="s">
        <v>42</v>
      </c>
      <c r="C30" s="29" t="s">
        <v>145</v>
      </c>
      <c r="D30" s="30"/>
      <c r="E30" s="31"/>
      <c r="F30" s="32"/>
      <c r="G30" s="31"/>
      <c r="H30" s="32"/>
      <c r="I30" s="31"/>
      <c r="J30" s="32"/>
      <c r="K30" s="31"/>
      <c r="L30" s="33"/>
      <c r="M30" s="34">
        <f t="shared" si="2"/>
        <v>0</v>
      </c>
      <c r="N30" s="35"/>
      <c r="O30" s="36"/>
      <c r="P30" s="36"/>
      <c r="Q30" s="117"/>
      <c r="R30" s="37">
        <v>43</v>
      </c>
    </row>
    <row r="31" spans="1:18" x14ac:dyDescent="0.25">
      <c r="A31" s="3">
        <v>22</v>
      </c>
      <c r="B31" s="38" t="s">
        <v>42</v>
      </c>
      <c r="C31" s="29" t="s">
        <v>45</v>
      </c>
      <c r="D31" s="30"/>
      <c r="E31" s="31"/>
      <c r="F31" s="32"/>
      <c r="G31" s="31"/>
      <c r="H31" s="32"/>
      <c r="I31" s="31">
        <v>3</v>
      </c>
      <c r="J31" s="32"/>
      <c r="K31" s="31"/>
      <c r="L31" s="33">
        <v>3</v>
      </c>
      <c r="M31" s="34">
        <f t="shared" si="2"/>
        <v>6</v>
      </c>
      <c r="N31" s="35">
        <f t="shared" si="3"/>
        <v>-0.66666666666666663</v>
      </c>
      <c r="O31" s="36">
        <v>6</v>
      </c>
      <c r="P31" s="36">
        <v>18</v>
      </c>
      <c r="Q31" s="117">
        <f>SUM((O31-((43/352)*C4))/ABS((43/352)*C4))</f>
        <v>-0.72863934215598092</v>
      </c>
      <c r="R31" s="37">
        <v>43</v>
      </c>
    </row>
    <row r="32" spans="1:18" x14ac:dyDescent="0.25">
      <c r="A32" s="18">
        <v>23</v>
      </c>
      <c r="B32" s="38" t="s">
        <v>42</v>
      </c>
      <c r="C32" s="29" t="s">
        <v>35</v>
      </c>
      <c r="D32" s="30">
        <v>1</v>
      </c>
      <c r="E32" s="31">
        <v>1</v>
      </c>
      <c r="F32" s="32">
        <v>7</v>
      </c>
      <c r="G32" s="31"/>
      <c r="H32" s="32">
        <v>5</v>
      </c>
      <c r="I32" s="31">
        <v>8</v>
      </c>
      <c r="J32" s="32">
        <v>2</v>
      </c>
      <c r="K32" s="31">
        <v>2</v>
      </c>
      <c r="L32" s="33">
        <v>5</v>
      </c>
      <c r="M32" s="34">
        <f t="shared" si="2"/>
        <v>31</v>
      </c>
      <c r="N32" s="35"/>
      <c r="O32" s="36">
        <v>19</v>
      </c>
      <c r="P32" s="36">
        <v>0</v>
      </c>
      <c r="Q32" s="117">
        <f>SUM((O32-((43/352)*C4))/ABS((43/352)*C4))</f>
        <v>-0.14069125016060641</v>
      </c>
      <c r="R32" s="37">
        <v>43</v>
      </c>
    </row>
    <row r="33" spans="1:18" x14ac:dyDescent="0.25">
      <c r="A33" s="3">
        <v>24</v>
      </c>
      <c r="B33" s="38" t="s">
        <v>42</v>
      </c>
      <c r="C33" s="29" t="s">
        <v>124</v>
      </c>
      <c r="D33" s="30">
        <v>2</v>
      </c>
      <c r="E33" s="31">
        <v>1</v>
      </c>
      <c r="F33" s="32"/>
      <c r="G33" s="31"/>
      <c r="H33" s="32">
        <v>4</v>
      </c>
      <c r="I33" s="31">
        <v>8</v>
      </c>
      <c r="J33" s="32">
        <v>2</v>
      </c>
      <c r="K33" s="31">
        <v>2</v>
      </c>
      <c r="L33" s="33">
        <v>2</v>
      </c>
      <c r="M33" s="34">
        <f t="shared" si="2"/>
        <v>21</v>
      </c>
      <c r="N33" s="35"/>
      <c r="O33" s="36">
        <v>19</v>
      </c>
      <c r="P33" s="36"/>
      <c r="Q33" s="117">
        <f>SUM((O33-((43/352)*C4))/ABS((43/352)*C4))</f>
        <v>-0.14069125016060641</v>
      </c>
      <c r="R33" s="37">
        <v>43</v>
      </c>
    </row>
    <row r="34" spans="1:18" x14ac:dyDescent="0.25">
      <c r="A34" s="18">
        <v>25</v>
      </c>
      <c r="B34" s="38" t="s">
        <v>42</v>
      </c>
      <c r="C34" s="29" t="s">
        <v>46</v>
      </c>
      <c r="D34" s="30">
        <v>1</v>
      </c>
      <c r="E34" s="31"/>
      <c r="F34" s="32">
        <v>6</v>
      </c>
      <c r="G34" s="31"/>
      <c r="H34" s="32">
        <v>3</v>
      </c>
      <c r="I34" s="31"/>
      <c r="J34" s="32">
        <v>2</v>
      </c>
      <c r="K34" s="31">
        <v>3</v>
      </c>
      <c r="L34" s="33"/>
      <c r="M34" s="34">
        <f t="shared" si="2"/>
        <v>15</v>
      </c>
      <c r="N34" s="35">
        <f t="shared" si="3"/>
        <v>-7.1428571428571425E-2</v>
      </c>
      <c r="O34" s="36">
        <v>13</v>
      </c>
      <c r="P34" s="36">
        <v>14</v>
      </c>
      <c r="Q34" s="117">
        <f>SUM((O34-((43/352)*C4))/ABS((43/352)*C4))</f>
        <v>-0.41205190800462543</v>
      </c>
      <c r="R34" s="37">
        <v>43</v>
      </c>
    </row>
    <row r="35" spans="1:18" x14ac:dyDescent="0.25">
      <c r="A35" s="3">
        <v>26</v>
      </c>
      <c r="B35" s="38" t="s">
        <v>48</v>
      </c>
      <c r="C35" s="29" t="s">
        <v>132</v>
      </c>
      <c r="D35" s="30"/>
      <c r="E35" s="31"/>
      <c r="F35" s="32"/>
      <c r="G35" s="31">
        <v>2</v>
      </c>
      <c r="H35" s="32"/>
      <c r="I35" s="31"/>
      <c r="J35" s="32"/>
      <c r="K35" s="31"/>
      <c r="L35" s="33"/>
      <c r="M35" s="34">
        <f t="shared" si="2"/>
        <v>2</v>
      </c>
      <c r="N35" s="35"/>
      <c r="O35" s="36">
        <v>2</v>
      </c>
      <c r="P35" s="36"/>
      <c r="Q35" s="117"/>
      <c r="R35" s="37">
        <v>43</v>
      </c>
    </row>
    <row r="36" spans="1:18" x14ac:dyDescent="0.25">
      <c r="A36" s="18">
        <v>27</v>
      </c>
      <c r="B36" s="38" t="s">
        <v>48</v>
      </c>
      <c r="C36" s="29" t="s">
        <v>49</v>
      </c>
      <c r="D36" s="30">
        <v>1</v>
      </c>
      <c r="E36" s="31"/>
      <c r="F36" s="32"/>
      <c r="G36" s="31">
        <v>2</v>
      </c>
      <c r="H36" s="32">
        <v>2</v>
      </c>
      <c r="I36" s="31">
        <v>4</v>
      </c>
      <c r="J36" s="32"/>
      <c r="K36" s="31"/>
      <c r="L36" s="33">
        <v>1</v>
      </c>
      <c r="M36" s="34">
        <f t="shared" si="2"/>
        <v>10</v>
      </c>
      <c r="N36" s="35">
        <f t="shared" si="3"/>
        <v>-0.2857142857142857</v>
      </c>
      <c r="O36" s="36">
        <v>10</v>
      </c>
      <c r="P36" s="36">
        <v>14</v>
      </c>
      <c r="Q36" s="117">
        <f>SUM((O36-((43/352)*C4))/ABS((43/352)*C4))</f>
        <v>-0.54773223692663497</v>
      </c>
      <c r="R36" s="37">
        <v>43</v>
      </c>
    </row>
    <row r="37" spans="1:18" x14ac:dyDescent="0.25">
      <c r="A37" s="3">
        <v>28</v>
      </c>
      <c r="B37" s="38" t="s">
        <v>50</v>
      </c>
      <c r="C37" s="29" t="s">
        <v>51</v>
      </c>
      <c r="D37" s="30"/>
      <c r="E37" s="31"/>
      <c r="F37" s="32"/>
      <c r="G37" s="31"/>
      <c r="H37" s="32"/>
      <c r="I37" s="31">
        <v>1</v>
      </c>
      <c r="J37" s="32"/>
      <c r="K37" s="31"/>
      <c r="L37" s="33">
        <v>1</v>
      </c>
      <c r="M37" s="34">
        <f t="shared" si="2"/>
        <v>2</v>
      </c>
      <c r="N37" s="35">
        <f t="shared" si="3"/>
        <v>0</v>
      </c>
      <c r="O37" s="36">
        <v>2</v>
      </c>
      <c r="P37" s="36">
        <v>2</v>
      </c>
      <c r="Q37" s="117">
        <f>SUM((O37-((43/352)*C4))/ABS((43/352)*C4))</f>
        <v>-0.90954644738532697</v>
      </c>
      <c r="R37" s="37">
        <v>43</v>
      </c>
    </row>
    <row r="38" spans="1:18" x14ac:dyDescent="0.25">
      <c r="A38" s="18">
        <v>29</v>
      </c>
      <c r="B38" s="38" t="s">
        <v>50</v>
      </c>
      <c r="C38" s="29" t="s">
        <v>52</v>
      </c>
      <c r="D38" s="30">
        <v>2</v>
      </c>
      <c r="E38" s="31"/>
      <c r="F38" s="32">
        <v>7</v>
      </c>
      <c r="G38" s="31"/>
      <c r="H38" s="32">
        <v>2</v>
      </c>
      <c r="I38" s="31">
        <v>3</v>
      </c>
      <c r="J38" s="32"/>
      <c r="K38" s="31"/>
      <c r="L38" s="33">
        <v>4</v>
      </c>
      <c r="M38" s="34">
        <f t="shared" si="2"/>
        <v>18</v>
      </c>
      <c r="N38" s="35"/>
      <c r="O38" s="36">
        <v>18</v>
      </c>
      <c r="P38" s="36">
        <v>0</v>
      </c>
      <c r="Q38" s="117">
        <f>SUM((O38-((43/352)*C4))/ABS((43/352)*C4))</f>
        <v>-0.18591802646794289</v>
      </c>
      <c r="R38" s="37">
        <v>43</v>
      </c>
    </row>
    <row r="39" spans="1:18" x14ac:dyDescent="0.25">
      <c r="A39" s="3">
        <v>30</v>
      </c>
      <c r="B39" s="38" t="s">
        <v>50</v>
      </c>
      <c r="C39" s="29" t="s">
        <v>53</v>
      </c>
      <c r="D39" s="30">
        <v>3</v>
      </c>
      <c r="E39" s="31"/>
      <c r="F39" s="32"/>
      <c r="G39" s="31"/>
      <c r="H39" s="32">
        <v>2</v>
      </c>
      <c r="I39" s="31">
        <v>2</v>
      </c>
      <c r="J39" s="32"/>
      <c r="K39" s="31"/>
      <c r="L39" s="33">
        <v>4</v>
      </c>
      <c r="M39" s="34">
        <f t="shared" si="2"/>
        <v>11</v>
      </c>
      <c r="N39" s="35">
        <f t="shared" si="3"/>
        <v>-0.5</v>
      </c>
      <c r="O39" s="36">
        <v>11</v>
      </c>
      <c r="P39" s="36">
        <v>22</v>
      </c>
      <c r="Q39" s="117">
        <f>SUM((O39-((43/352)*C4))/ABS((43/352)*C4))</f>
        <v>-0.50250546061929846</v>
      </c>
      <c r="R39" s="37">
        <v>43</v>
      </c>
    </row>
    <row r="40" spans="1:18" x14ac:dyDescent="0.25">
      <c r="A40" s="18">
        <v>31</v>
      </c>
      <c r="B40" s="38" t="s">
        <v>50</v>
      </c>
      <c r="C40" s="29" t="s">
        <v>54</v>
      </c>
      <c r="D40" s="30">
        <v>1</v>
      </c>
      <c r="E40" s="31"/>
      <c r="F40" s="32">
        <v>1</v>
      </c>
      <c r="G40" s="31"/>
      <c r="H40" s="32">
        <v>1</v>
      </c>
      <c r="I40" s="31"/>
      <c r="J40" s="32">
        <v>2</v>
      </c>
      <c r="K40" s="31">
        <v>2</v>
      </c>
      <c r="L40" s="33"/>
      <c r="M40" s="34">
        <f t="shared" si="2"/>
        <v>7</v>
      </c>
      <c r="N40" s="35">
        <f t="shared" si="3"/>
        <v>-0.44444444444444442</v>
      </c>
      <c r="O40" s="36">
        <v>5</v>
      </c>
      <c r="P40" s="36">
        <v>9</v>
      </c>
      <c r="Q40" s="117">
        <f>SUM((O40-((43/352)*C4))/ABS((43/352)*C4))</f>
        <v>-0.77386611846331743</v>
      </c>
      <c r="R40" s="37">
        <v>43</v>
      </c>
    </row>
    <row r="41" spans="1:18" x14ac:dyDescent="0.25">
      <c r="A41" s="3">
        <v>32</v>
      </c>
      <c r="B41" s="38" t="s">
        <v>50</v>
      </c>
      <c r="C41" s="29" t="s">
        <v>55</v>
      </c>
      <c r="D41" s="30">
        <v>3</v>
      </c>
      <c r="E41" s="31"/>
      <c r="F41" s="32"/>
      <c r="G41" s="31"/>
      <c r="H41" s="32">
        <v>4</v>
      </c>
      <c r="I41" s="31">
        <v>10</v>
      </c>
      <c r="J41" s="32">
        <v>1</v>
      </c>
      <c r="K41" s="31"/>
      <c r="L41" s="33">
        <v>3</v>
      </c>
      <c r="M41" s="34">
        <f t="shared" si="2"/>
        <v>21</v>
      </c>
      <c r="N41" s="35">
        <f t="shared" si="3"/>
        <v>-0.25</v>
      </c>
      <c r="O41" s="36">
        <v>21</v>
      </c>
      <c r="P41" s="36">
        <v>28</v>
      </c>
      <c r="Q41" s="117">
        <f>SUM((O41-((43/352)*C4))/ABS((43/352)*C4))</f>
        <v>-5.0237697545933387E-2</v>
      </c>
      <c r="R41" s="37">
        <v>43</v>
      </c>
    </row>
    <row r="42" spans="1:18" x14ac:dyDescent="0.25">
      <c r="A42" s="18">
        <v>33</v>
      </c>
      <c r="B42" s="38" t="s">
        <v>50</v>
      </c>
      <c r="C42" s="29" t="s">
        <v>56</v>
      </c>
      <c r="D42" s="30">
        <v>1</v>
      </c>
      <c r="E42" s="31"/>
      <c r="F42" s="32">
        <v>5</v>
      </c>
      <c r="G42" s="31"/>
      <c r="H42" s="32"/>
      <c r="I42" s="31">
        <v>2</v>
      </c>
      <c r="J42" s="32"/>
      <c r="K42" s="31"/>
      <c r="L42" s="33">
        <v>3</v>
      </c>
      <c r="M42" s="34">
        <f t="shared" si="2"/>
        <v>11</v>
      </c>
      <c r="N42" s="35"/>
      <c r="O42" s="36">
        <v>11</v>
      </c>
      <c r="P42" s="36">
        <v>0</v>
      </c>
      <c r="Q42" s="117">
        <f>SUM((O42-((43/352)*C4))/ABS((43/352)*C4))</f>
        <v>-0.50250546061929846</v>
      </c>
      <c r="R42" s="37">
        <v>43</v>
      </c>
    </row>
    <row r="43" spans="1:18" x14ac:dyDescent="0.25">
      <c r="A43" s="3">
        <v>34</v>
      </c>
      <c r="B43" s="38" t="s">
        <v>50</v>
      </c>
      <c r="C43" s="29" t="s">
        <v>57</v>
      </c>
      <c r="D43" s="30">
        <v>3</v>
      </c>
      <c r="E43" s="31"/>
      <c r="F43" s="32">
        <v>8</v>
      </c>
      <c r="G43" s="31">
        <v>1</v>
      </c>
      <c r="H43" s="32">
        <v>7</v>
      </c>
      <c r="I43" s="31">
        <v>4</v>
      </c>
      <c r="J43" s="32"/>
      <c r="K43" s="31">
        <v>5</v>
      </c>
      <c r="L43" s="33">
        <v>2</v>
      </c>
      <c r="M43" s="34">
        <f t="shared" si="2"/>
        <v>30</v>
      </c>
      <c r="N43" s="35">
        <f t="shared" si="3"/>
        <v>-0.15789473684210525</v>
      </c>
      <c r="O43" s="36">
        <v>16</v>
      </c>
      <c r="P43" s="36">
        <v>19</v>
      </c>
      <c r="Q43" s="117">
        <f>SUM((O43-((43/352)*C4))/ABS((43/352)*C4))</f>
        <v>-0.27637157908261589</v>
      </c>
      <c r="R43" s="37">
        <v>43</v>
      </c>
    </row>
    <row r="44" spans="1:18" x14ac:dyDescent="0.25">
      <c r="A44" s="18">
        <v>35</v>
      </c>
      <c r="B44" s="38" t="s">
        <v>50</v>
      </c>
      <c r="C44" s="29" t="s">
        <v>147</v>
      </c>
      <c r="D44" s="30">
        <v>2</v>
      </c>
      <c r="E44" s="31"/>
      <c r="F44" s="32"/>
      <c r="G44" s="31"/>
      <c r="H44" s="32">
        <v>2</v>
      </c>
      <c r="I44" s="31">
        <v>5</v>
      </c>
      <c r="J44" s="32"/>
      <c r="K44" s="31">
        <v>2</v>
      </c>
      <c r="L44" s="33"/>
      <c r="M44" s="34">
        <f t="shared" si="2"/>
        <v>11</v>
      </c>
      <c r="N44" s="35">
        <f t="shared" si="3"/>
        <v>0.5714285714285714</v>
      </c>
      <c r="O44" s="36">
        <v>11</v>
      </c>
      <c r="P44" s="36">
        <v>7</v>
      </c>
      <c r="Q44" s="117">
        <f>SUM((O44-((43/352)*C4))/ABS((43/352)*C4))</f>
        <v>-0.50250546061929846</v>
      </c>
      <c r="R44" s="37">
        <v>43</v>
      </c>
    </row>
    <row r="45" spans="1:18" x14ac:dyDescent="0.25">
      <c r="A45" s="3">
        <v>36</v>
      </c>
      <c r="B45" s="38" t="s">
        <v>50</v>
      </c>
      <c r="C45" s="29" t="s">
        <v>59</v>
      </c>
      <c r="D45" s="30">
        <v>6</v>
      </c>
      <c r="E45" s="31"/>
      <c r="F45" s="32">
        <v>5</v>
      </c>
      <c r="G45" s="31">
        <v>2</v>
      </c>
      <c r="H45" s="32">
        <v>2</v>
      </c>
      <c r="I45" s="31">
        <v>3</v>
      </c>
      <c r="J45" s="32">
        <v>2</v>
      </c>
      <c r="K45" s="31">
        <v>1</v>
      </c>
      <c r="L45" s="33">
        <v>2</v>
      </c>
      <c r="M45" s="34">
        <f t="shared" si="2"/>
        <v>23</v>
      </c>
      <c r="N45" s="35">
        <f t="shared" si="3"/>
        <v>-0.17857142857142858</v>
      </c>
      <c r="O45" s="36">
        <v>23</v>
      </c>
      <c r="P45" s="36">
        <v>28</v>
      </c>
      <c r="Q45" s="117">
        <f>SUM((O45-((43/352)*C4))/ABS((43/352)*C4))</f>
        <v>4.021585506873962E-2</v>
      </c>
      <c r="R45" s="37">
        <v>43</v>
      </c>
    </row>
    <row r="46" spans="1:18" x14ac:dyDescent="0.25">
      <c r="A46" s="18">
        <v>37</v>
      </c>
      <c r="B46" s="38" t="s">
        <v>50</v>
      </c>
      <c r="C46" s="29" t="s">
        <v>60</v>
      </c>
      <c r="D46" s="30">
        <v>3</v>
      </c>
      <c r="E46" s="31">
        <v>1</v>
      </c>
      <c r="F46" s="32"/>
      <c r="G46" s="31"/>
      <c r="H46" s="32">
        <v>5</v>
      </c>
      <c r="I46" s="31">
        <v>4</v>
      </c>
      <c r="J46" s="32"/>
      <c r="K46" s="31"/>
      <c r="L46" s="33">
        <v>2</v>
      </c>
      <c r="M46" s="34">
        <f t="shared" si="2"/>
        <v>15</v>
      </c>
      <c r="N46" s="35">
        <f t="shared" si="3"/>
        <v>-0.34782608695652173</v>
      </c>
      <c r="O46" s="36">
        <v>15</v>
      </c>
      <c r="P46" s="36">
        <v>23</v>
      </c>
      <c r="Q46" s="117">
        <f>SUM((O46-((43/352)*C4))/ABS((43/352)*C4))</f>
        <v>-0.32159835538995241</v>
      </c>
      <c r="R46" s="37">
        <v>43</v>
      </c>
    </row>
    <row r="47" spans="1:18" x14ac:dyDescent="0.25">
      <c r="A47" s="3">
        <v>38</v>
      </c>
      <c r="B47" s="38" t="s">
        <v>50</v>
      </c>
      <c r="C47" s="29" t="s">
        <v>61</v>
      </c>
      <c r="D47" s="30">
        <v>5</v>
      </c>
      <c r="E47" s="31"/>
      <c r="F47" s="32">
        <v>5</v>
      </c>
      <c r="G47" s="31"/>
      <c r="H47" s="32">
        <v>3</v>
      </c>
      <c r="I47" s="31">
        <v>9</v>
      </c>
      <c r="J47" s="32">
        <v>1</v>
      </c>
      <c r="K47" s="31">
        <v>2</v>
      </c>
      <c r="L47" s="33">
        <v>3</v>
      </c>
      <c r="M47" s="34">
        <f t="shared" si="2"/>
        <v>28</v>
      </c>
      <c r="N47" s="35">
        <f t="shared" si="3"/>
        <v>0.12</v>
      </c>
      <c r="O47" s="36">
        <v>28</v>
      </c>
      <c r="P47" s="36">
        <v>25</v>
      </c>
      <c r="Q47" s="117">
        <f>SUM((O47-((43/352)*C4))/ABS((43/352)*C4))</f>
        <v>0.26634973660542216</v>
      </c>
      <c r="R47" s="37">
        <v>43</v>
      </c>
    </row>
    <row r="48" spans="1:18" x14ac:dyDescent="0.25">
      <c r="A48" s="18">
        <v>39</v>
      </c>
      <c r="B48" s="38" t="s">
        <v>50</v>
      </c>
      <c r="C48" s="29" t="s">
        <v>142</v>
      </c>
      <c r="D48" s="30"/>
      <c r="E48" s="31"/>
      <c r="F48" s="32"/>
      <c r="G48" s="31"/>
      <c r="H48" s="32"/>
      <c r="I48" s="31"/>
      <c r="J48" s="32"/>
      <c r="K48" s="31"/>
      <c r="L48" s="33"/>
      <c r="M48" s="34">
        <f t="shared" si="2"/>
        <v>0</v>
      </c>
      <c r="N48" s="35"/>
      <c r="O48" s="36"/>
      <c r="P48" s="36"/>
      <c r="Q48" s="117"/>
      <c r="R48" s="37">
        <v>43</v>
      </c>
    </row>
    <row r="49" spans="1:18" x14ac:dyDescent="0.25">
      <c r="A49" s="3">
        <v>40</v>
      </c>
      <c r="B49" s="38" t="s">
        <v>50</v>
      </c>
      <c r="C49" s="29" t="s">
        <v>143</v>
      </c>
      <c r="D49" s="30"/>
      <c r="E49" s="31"/>
      <c r="F49" s="32"/>
      <c r="G49" s="31"/>
      <c r="H49" s="32"/>
      <c r="I49" s="31"/>
      <c r="J49" s="32"/>
      <c r="K49" s="31"/>
      <c r="L49" s="33"/>
      <c r="M49" s="34">
        <f t="shared" si="2"/>
        <v>0</v>
      </c>
      <c r="N49" s="35"/>
      <c r="O49" s="36"/>
      <c r="P49" s="36"/>
      <c r="Q49" s="117"/>
      <c r="R49" s="37">
        <v>43</v>
      </c>
    </row>
    <row r="50" spans="1:18" x14ac:dyDescent="0.25">
      <c r="A50" s="18">
        <v>41</v>
      </c>
      <c r="B50" s="38" t="s">
        <v>62</v>
      </c>
      <c r="C50" s="29" t="s">
        <v>63</v>
      </c>
      <c r="D50" s="30">
        <v>2</v>
      </c>
      <c r="E50" s="31"/>
      <c r="F50" s="32">
        <v>5</v>
      </c>
      <c r="G50" s="31"/>
      <c r="H50" s="32">
        <v>3</v>
      </c>
      <c r="I50" s="31">
        <v>3</v>
      </c>
      <c r="J50" s="32"/>
      <c r="K50" s="31"/>
      <c r="L50" s="33">
        <v>1</v>
      </c>
      <c r="M50" s="34">
        <f t="shared" si="2"/>
        <v>14</v>
      </c>
      <c r="N50" s="35">
        <f t="shared" si="3"/>
        <v>-0.17647058823529413</v>
      </c>
      <c r="O50" s="36">
        <v>14</v>
      </c>
      <c r="P50" s="36">
        <v>17</v>
      </c>
      <c r="Q50" s="117">
        <f>SUM((O50-((43/352)*C4))/ABS((43/352)*C4))</f>
        <v>-0.36682513169728892</v>
      </c>
      <c r="R50" s="37">
        <v>43</v>
      </c>
    </row>
    <row r="51" spans="1:18" x14ac:dyDescent="0.25">
      <c r="A51" s="3">
        <v>42</v>
      </c>
      <c r="B51" s="38" t="s">
        <v>62</v>
      </c>
      <c r="C51" s="29" t="s">
        <v>64</v>
      </c>
      <c r="D51" s="30">
        <v>3</v>
      </c>
      <c r="E51" s="31"/>
      <c r="F51" s="32">
        <v>2</v>
      </c>
      <c r="G51" s="31"/>
      <c r="H51" s="32">
        <v>3</v>
      </c>
      <c r="I51" s="31">
        <v>12</v>
      </c>
      <c r="J51" s="32">
        <v>1</v>
      </c>
      <c r="K51" s="31">
        <v>1</v>
      </c>
      <c r="L51" s="33">
        <v>2</v>
      </c>
      <c r="M51" s="34">
        <f t="shared" si="2"/>
        <v>24</v>
      </c>
      <c r="N51" s="35">
        <f t="shared" si="3"/>
        <v>1</v>
      </c>
      <c r="O51" s="36">
        <v>22</v>
      </c>
      <c r="P51" s="36">
        <v>11</v>
      </c>
      <c r="Q51" s="117">
        <f>SUM((O51-((43/352)*C4))/ABS((43/352)*C4))</f>
        <v>-5.0109212385968842E-3</v>
      </c>
      <c r="R51" s="37">
        <v>43</v>
      </c>
    </row>
    <row r="52" spans="1:18" x14ac:dyDescent="0.25">
      <c r="A52" s="18">
        <v>43</v>
      </c>
      <c r="B52" s="38" t="s">
        <v>62</v>
      </c>
      <c r="C52" s="29" t="s">
        <v>144</v>
      </c>
      <c r="D52" s="30"/>
      <c r="E52" s="31"/>
      <c r="F52" s="32"/>
      <c r="G52" s="31"/>
      <c r="H52" s="32"/>
      <c r="I52" s="31"/>
      <c r="J52" s="32"/>
      <c r="K52" s="31"/>
      <c r="L52" s="33"/>
      <c r="M52" s="34"/>
      <c r="N52" s="35"/>
      <c r="O52" s="36"/>
      <c r="P52" s="36"/>
      <c r="Q52" s="117"/>
      <c r="R52" s="37">
        <v>43</v>
      </c>
    </row>
    <row r="53" spans="1:18" x14ac:dyDescent="0.25">
      <c r="A53" s="3">
        <v>44</v>
      </c>
      <c r="B53" s="38" t="s">
        <v>62</v>
      </c>
      <c r="C53" s="29" t="s">
        <v>65</v>
      </c>
      <c r="D53" s="30">
        <v>1</v>
      </c>
      <c r="E53" s="31"/>
      <c r="F53" s="32">
        <v>5</v>
      </c>
      <c r="G53" s="31"/>
      <c r="H53" s="32">
        <v>2</v>
      </c>
      <c r="I53" s="31">
        <v>6</v>
      </c>
      <c r="J53" s="32"/>
      <c r="K53" s="31">
        <v>2</v>
      </c>
      <c r="L53" s="33">
        <v>1</v>
      </c>
      <c r="M53" s="34">
        <f t="shared" si="2"/>
        <v>17</v>
      </c>
      <c r="N53" s="35">
        <f t="shared" si="3"/>
        <v>0.27272727272727271</v>
      </c>
      <c r="O53" s="36">
        <v>14</v>
      </c>
      <c r="P53" s="36">
        <v>11</v>
      </c>
      <c r="Q53" s="117">
        <f>SUM((O53-((43/352)*C4))/ABS((43/352)*C4))</f>
        <v>-0.36682513169728892</v>
      </c>
      <c r="R53" s="37">
        <v>43</v>
      </c>
    </row>
    <row r="54" spans="1:18" x14ac:dyDescent="0.25">
      <c r="A54" s="18">
        <v>45</v>
      </c>
      <c r="B54" s="38" t="s">
        <v>62</v>
      </c>
      <c r="C54" s="29" t="s">
        <v>91</v>
      </c>
      <c r="D54" s="30">
        <v>3</v>
      </c>
      <c r="E54" s="31">
        <v>1</v>
      </c>
      <c r="F54" s="32">
        <v>10</v>
      </c>
      <c r="G54" s="31">
        <v>2</v>
      </c>
      <c r="H54" s="32">
        <v>4</v>
      </c>
      <c r="I54" s="31">
        <v>12</v>
      </c>
      <c r="J54" s="32">
        <v>1</v>
      </c>
      <c r="K54" s="31">
        <v>3</v>
      </c>
      <c r="L54" s="33">
        <v>3</v>
      </c>
      <c r="M54" s="34">
        <f t="shared" si="2"/>
        <v>39</v>
      </c>
      <c r="N54" s="35"/>
      <c r="O54" s="36">
        <v>39</v>
      </c>
      <c r="P54" s="36"/>
      <c r="Q54" s="117">
        <f>SUM((O54-((43/352)*C4))/ABS((43/352)*C4))</f>
        <v>0.7638442759861237</v>
      </c>
      <c r="R54" s="37">
        <v>43</v>
      </c>
    </row>
    <row r="55" spans="1:18" x14ac:dyDescent="0.25">
      <c r="A55" s="3">
        <v>46</v>
      </c>
      <c r="B55" s="38" t="s">
        <v>62</v>
      </c>
      <c r="C55" s="29" t="s">
        <v>66</v>
      </c>
      <c r="D55" s="30">
        <v>3</v>
      </c>
      <c r="E55" s="31"/>
      <c r="F55" s="32">
        <v>5</v>
      </c>
      <c r="G55" s="31"/>
      <c r="H55" s="32">
        <v>2</v>
      </c>
      <c r="I55" s="31">
        <v>1</v>
      </c>
      <c r="J55" s="32"/>
      <c r="K55" s="31">
        <v>2</v>
      </c>
      <c r="L55" s="33">
        <v>3</v>
      </c>
      <c r="M55" s="34">
        <f t="shared" si="2"/>
        <v>16</v>
      </c>
      <c r="N55" s="35">
        <f t="shared" ref="N55:N61" si="4">SUM(O55-P55)/ABS(P55)</f>
        <v>-0.125</v>
      </c>
      <c r="O55" s="36">
        <v>14</v>
      </c>
      <c r="P55" s="36">
        <v>16</v>
      </c>
      <c r="Q55" s="117">
        <f>SUM((O55-((43/352)*C4))/ABS((43/352)*C4))</f>
        <v>-0.36682513169728892</v>
      </c>
      <c r="R55" s="37">
        <v>43</v>
      </c>
    </row>
    <row r="56" spans="1:18" x14ac:dyDescent="0.25">
      <c r="A56" s="18">
        <v>47</v>
      </c>
      <c r="B56" s="38" t="s">
        <v>62</v>
      </c>
      <c r="C56" s="29" t="s">
        <v>67</v>
      </c>
      <c r="D56" s="40"/>
      <c r="E56" s="41">
        <v>1</v>
      </c>
      <c r="F56" s="42"/>
      <c r="G56" s="41"/>
      <c r="H56" s="42">
        <v>1</v>
      </c>
      <c r="I56" s="41">
        <v>7</v>
      </c>
      <c r="J56" s="42">
        <v>2</v>
      </c>
      <c r="K56" s="41"/>
      <c r="L56" s="43">
        <v>1</v>
      </c>
      <c r="M56" s="34">
        <f t="shared" si="2"/>
        <v>12</v>
      </c>
      <c r="N56" s="35">
        <f t="shared" si="4"/>
        <v>-0.1</v>
      </c>
      <c r="O56" s="36">
        <v>9</v>
      </c>
      <c r="P56" s="36">
        <v>10</v>
      </c>
      <c r="Q56" s="117">
        <f>SUM((O56-((43/352)*C4))/ABS((43/352)*C4))</f>
        <v>-0.59295901323397149</v>
      </c>
      <c r="R56" s="37">
        <v>43</v>
      </c>
    </row>
    <row r="57" spans="1:18" x14ac:dyDescent="0.25">
      <c r="A57" s="3">
        <v>48</v>
      </c>
      <c r="B57" s="38" t="s">
        <v>62</v>
      </c>
      <c r="C57" s="29" t="s">
        <v>68</v>
      </c>
      <c r="D57" s="40">
        <v>3</v>
      </c>
      <c r="E57" s="41">
        <v>1</v>
      </c>
      <c r="F57" s="42">
        <v>7</v>
      </c>
      <c r="G57" s="41">
        <v>1</v>
      </c>
      <c r="H57" s="42">
        <v>2</v>
      </c>
      <c r="I57" s="41">
        <v>6</v>
      </c>
      <c r="J57" s="42">
        <v>1</v>
      </c>
      <c r="K57" s="41"/>
      <c r="L57" s="43">
        <v>4</v>
      </c>
      <c r="M57" s="34">
        <f t="shared" si="2"/>
        <v>25</v>
      </c>
      <c r="N57" s="35">
        <f t="shared" si="4"/>
        <v>4.7619047619047616E-2</v>
      </c>
      <c r="O57" s="36">
        <v>22</v>
      </c>
      <c r="P57" s="36">
        <v>21</v>
      </c>
      <c r="Q57" s="117">
        <f>SUM((O57-((43/352)*C4))/ABS((43/352)*C4))</f>
        <v>-5.0109212385968842E-3</v>
      </c>
      <c r="R57" s="37">
        <v>43</v>
      </c>
    </row>
    <row r="58" spans="1:18" x14ac:dyDescent="0.25">
      <c r="A58" s="18">
        <v>49</v>
      </c>
      <c r="B58" s="38" t="s">
        <v>62</v>
      </c>
      <c r="C58" s="29" t="s">
        <v>69</v>
      </c>
      <c r="D58" s="40"/>
      <c r="E58" s="41"/>
      <c r="F58" s="42"/>
      <c r="G58" s="41"/>
      <c r="H58" s="42"/>
      <c r="I58" s="41">
        <v>1</v>
      </c>
      <c r="J58" s="42"/>
      <c r="K58" s="41"/>
      <c r="L58" s="43"/>
      <c r="M58" s="34">
        <f t="shared" si="2"/>
        <v>1</v>
      </c>
      <c r="N58" s="35"/>
      <c r="O58" s="36">
        <v>1</v>
      </c>
      <c r="P58" s="36">
        <v>0</v>
      </c>
      <c r="Q58" s="117">
        <f>SUM((O58-((43/352)*C4))/ABS((43/352)*C4))</f>
        <v>-0.95477322369266349</v>
      </c>
      <c r="R58" s="37">
        <v>43</v>
      </c>
    </row>
    <row r="59" spans="1:18" x14ac:dyDescent="0.25">
      <c r="A59" s="3">
        <v>50</v>
      </c>
      <c r="B59" s="38" t="s">
        <v>62</v>
      </c>
      <c r="C59" s="29" t="s">
        <v>70</v>
      </c>
      <c r="D59" s="40">
        <v>2</v>
      </c>
      <c r="E59" s="41"/>
      <c r="F59" s="42">
        <v>9</v>
      </c>
      <c r="G59" s="41"/>
      <c r="H59" s="42">
        <v>2</v>
      </c>
      <c r="I59" s="41">
        <v>1</v>
      </c>
      <c r="J59" s="42">
        <v>2</v>
      </c>
      <c r="K59" s="41">
        <v>3</v>
      </c>
      <c r="L59" s="43" t="s">
        <v>80</v>
      </c>
      <c r="M59" s="34">
        <f t="shared" si="2"/>
        <v>19</v>
      </c>
      <c r="N59" s="35">
        <f t="shared" si="4"/>
        <v>-0.34615384615384615</v>
      </c>
      <c r="O59" s="36">
        <v>17</v>
      </c>
      <c r="P59" s="36">
        <v>26</v>
      </c>
      <c r="Q59" s="117">
        <f>SUM((O59-((43/352)*C4))/ABS((43/352)*C4))</f>
        <v>-0.23114480277527941</v>
      </c>
      <c r="R59" s="37">
        <v>43</v>
      </c>
    </row>
    <row r="60" spans="1:18" x14ac:dyDescent="0.25">
      <c r="A60" s="18">
        <v>51</v>
      </c>
      <c r="B60" s="38" t="s">
        <v>62</v>
      </c>
      <c r="C60" s="29" t="s">
        <v>72</v>
      </c>
      <c r="D60" s="40">
        <v>4</v>
      </c>
      <c r="E60" s="41"/>
      <c r="F60" s="42">
        <v>7</v>
      </c>
      <c r="G60" s="41"/>
      <c r="H60" s="42">
        <v>3</v>
      </c>
      <c r="I60" s="41">
        <v>11</v>
      </c>
      <c r="J60" s="42">
        <v>2</v>
      </c>
      <c r="K60" s="41"/>
      <c r="L60" s="43">
        <v>5</v>
      </c>
      <c r="M60" s="34">
        <f t="shared" si="2"/>
        <v>32</v>
      </c>
      <c r="N60" s="35">
        <f t="shared" si="4"/>
        <v>0.20833333333333334</v>
      </c>
      <c r="O60" s="36">
        <v>29</v>
      </c>
      <c r="P60" s="36">
        <v>24</v>
      </c>
      <c r="Q60" s="117">
        <f>SUM((O60-((43/352)*C4))/ABS((43/352)*C4))</f>
        <v>0.31157651291275867</v>
      </c>
      <c r="R60" s="37">
        <v>43</v>
      </c>
    </row>
    <row r="61" spans="1:18" ht="15.75" thickBot="1" x14ac:dyDescent="0.3">
      <c r="A61" s="3"/>
      <c r="B61" s="38"/>
      <c r="C61" s="29" t="s">
        <v>73</v>
      </c>
      <c r="D61" s="134">
        <f>SUM(D10:D60)</f>
        <v>87</v>
      </c>
      <c r="E61" s="11">
        <f>SUM(E10:E60)</f>
        <v>11</v>
      </c>
      <c r="F61" s="11">
        <f t="shared" ref="F61:L61" si="5">SUM(F10:F60)</f>
        <v>157</v>
      </c>
      <c r="G61" s="12">
        <f t="shared" si="5"/>
        <v>19</v>
      </c>
      <c r="H61" s="11">
        <f t="shared" si="5"/>
        <v>101</v>
      </c>
      <c r="I61" s="12">
        <f t="shared" si="5"/>
        <v>205</v>
      </c>
      <c r="J61" s="11">
        <f t="shared" si="5"/>
        <v>39</v>
      </c>
      <c r="K61" s="12">
        <f t="shared" si="5"/>
        <v>52</v>
      </c>
      <c r="L61" s="46">
        <f t="shared" si="5"/>
        <v>82</v>
      </c>
      <c r="M61" s="47">
        <f t="shared" ref="M61" si="6">SUM(D61:L61)</f>
        <v>753</v>
      </c>
      <c r="N61" s="48">
        <f t="shared" si="4"/>
        <v>0.18848167539267016</v>
      </c>
      <c r="O61" s="49">
        <f>SUM(O10:O60)</f>
        <v>681</v>
      </c>
      <c r="P61" s="49">
        <f>SUM(P11:P60)</f>
        <v>573</v>
      </c>
      <c r="Q61" s="48">
        <f>SUM((O61-((2193/352)*C4))/ABS((2193/352)*C4))</f>
        <v>-0.396089516366742</v>
      </c>
      <c r="R61" s="50">
        <f>SUM(R10:R60)</f>
        <v>2193</v>
      </c>
    </row>
    <row r="62" spans="1:18" ht="16.5" thickTop="1" thickBot="1" x14ac:dyDescent="0.3">
      <c r="A62" s="3"/>
      <c r="B62" s="38"/>
      <c r="C62" s="51" t="s">
        <v>74</v>
      </c>
      <c r="D62" s="110">
        <f>SUM((D63-D64)/ABS(D64))</f>
        <v>0.36206896551724138</v>
      </c>
      <c r="E62" s="111">
        <f>SUM((E63-E64)/ABS(E64))</f>
        <v>-0.41176470588235292</v>
      </c>
      <c r="F62" s="111">
        <f t="shared" ref="F62:M62" si="7">SUM((F63-F64)/ABS(F64))</f>
        <v>0.44329896907216493</v>
      </c>
      <c r="G62" s="111">
        <f t="shared" si="7"/>
        <v>-0.29166666666666669</v>
      </c>
      <c r="H62" s="111">
        <f t="shared" si="7"/>
        <v>0.359375</v>
      </c>
      <c r="I62" s="111">
        <f t="shared" si="7"/>
        <v>3.1088082901554404E-2</v>
      </c>
      <c r="J62" s="111">
        <f t="shared" si="7"/>
        <v>4.1666666666666664E-2</v>
      </c>
      <c r="K62" s="111">
        <f t="shared" si="7"/>
        <v>0.45454545454545453</v>
      </c>
      <c r="L62" s="111">
        <f t="shared" si="7"/>
        <v>0.20634920634920634</v>
      </c>
      <c r="M62" s="112">
        <f t="shared" si="7"/>
        <v>0.18848167539267016</v>
      </c>
      <c r="N62" s="55"/>
      <c r="O62" s="56"/>
      <c r="P62" s="57"/>
      <c r="Q62" s="118"/>
      <c r="R62" s="58"/>
    </row>
    <row r="63" spans="1:18" ht="15.75" thickTop="1" x14ac:dyDescent="0.25">
      <c r="A63" s="3"/>
      <c r="B63" s="38"/>
      <c r="C63" s="51" t="s">
        <v>81</v>
      </c>
      <c r="D63" s="59">
        <v>79</v>
      </c>
      <c r="E63" s="60">
        <v>10</v>
      </c>
      <c r="F63" s="60">
        <v>140</v>
      </c>
      <c r="G63" s="60">
        <v>17</v>
      </c>
      <c r="H63" s="60">
        <v>87</v>
      </c>
      <c r="I63" s="60">
        <v>199</v>
      </c>
      <c r="J63" s="60">
        <v>25</v>
      </c>
      <c r="K63" s="60">
        <v>48</v>
      </c>
      <c r="L63" s="60">
        <v>76</v>
      </c>
      <c r="M63" s="61">
        <f>SUM(D63:L63)</f>
        <v>681</v>
      </c>
      <c r="N63" s="62"/>
      <c r="O63" s="63"/>
      <c r="P63" s="64"/>
      <c r="Q63" s="119"/>
      <c r="R63" s="20"/>
    </row>
    <row r="64" spans="1:18" ht="15.75" thickBot="1" x14ac:dyDescent="0.3">
      <c r="A64" s="3"/>
      <c r="B64" s="38"/>
      <c r="C64" s="51" t="s">
        <v>75</v>
      </c>
      <c r="D64" s="65">
        <v>58</v>
      </c>
      <c r="E64" s="16">
        <v>17</v>
      </c>
      <c r="F64" s="16">
        <v>97</v>
      </c>
      <c r="G64" s="16">
        <v>24</v>
      </c>
      <c r="H64" s="16">
        <v>64</v>
      </c>
      <c r="I64" s="16">
        <v>193</v>
      </c>
      <c r="J64" s="16">
        <v>24</v>
      </c>
      <c r="K64" s="16">
        <v>33</v>
      </c>
      <c r="L64" s="16">
        <v>63</v>
      </c>
      <c r="M64" s="66">
        <f>SUM(D64:L64)</f>
        <v>573</v>
      </c>
      <c r="N64" s="67"/>
      <c r="O64" s="68"/>
      <c r="P64" s="9"/>
      <c r="Q64" s="113"/>
      <c r="R64" s="69"/>
    </row>
    <row r="65" spans="1:19" s="107" customFormat="1" ht="16.5" thickTop="1" thickBot="1" x14ac:dyDescent="0.3">
      <c r="A65" s="96"/>
      <c r="B65" s="97"/>
      <c r="C65" s="98" t="s">
        <v>126</v>
      </c>
      <c r="D65" s="99">
        <f>SUM((D63-((D66/352)*C4))/ABS((D66/352)*C4))</f>
        <v>-0.39750839562344276</v>
      </c>
      <c r="E65" s="100">
        <f>SUM(E63-((E66/352)*C4))/ABS((E66/352)*C4)</f>
        <v>-0.61867619976167265</v>
      </c>
      <c r="F65" s="101">
        <f>SUM(F63-((F66/352)*C4))/ABS((D66/352)*C4)</f>
        <v>6.7706640667316631E-2</v>
      </c>
      <c r="G65" s="101">
        <f>SUM(G63-((G66/352)*C4))/ABS((G66/352)*C4)</f>
        <v>-0.67587476979742178</v>
      </c>
      <c r="H65" s="101">
        <f>SUM(H63-((H66/352)*C4))/ABS((H66/352)*C4)</f>
        <v>-0.33649658758531037</v>
      </c>
      <c r="I65" s="101">
        <f>SUM(I63-((I66/352)*C4))/ABS((I66/352)*C4)</f>
        <v>-0.45797545537552037</v>
      </c>
      <c r="J65" s="101">
        <f>SUM(J63-((J66/352)*C4))/ABS((D66/352)*C4)</f>
        <v>-0.20933809988083635</v>
      </c>
      <c r="K65" s="101">
        <f>SUM(K63-((K66/352)*C4))/ABS((D66/352)*C4)</f>
        <v>-0.23392915177120571</v>
      </c>
      <c r="L65" s="100">
        <f>SUM(L63-((L66/352)*C4))/ABS((L66/352)*C4)</f>
        <v>-0.51698985303145195</v>
      </c>
      <c r="M65" s="102">
        <f>SUM(M63-((M66/352)*C4))/ABS((M66/352)*C4)</f>
        <v>-0.396089516366742</v>
      </c>
      <c r="N65" s="103"/>
      <c r="O65" s="104"/>
      <c r="P65" s="105"/>
      <c r="Q65" s="113"/>
      <c r="R65" s="106"/>
    </row>
    <row r="66" spans="1:19" s="83" customFormat="1" ht="16.5" thickTop="1" thickBot="1" x14ac:dyDescent="0.3">
      <c r="A66" s="70"/>
      <c r="B66" s="71"/>
      <c r="C66" s="72" t="s">
        <v>76</v>
      </c>
      <c r="D66" s="73">
        <v>255</v>
      </c>
      <c r="E66" s="74">
        <v>51</v>
      </c>
      <c r="F66" s="75">
        <v>255</v>
      </c>
      <c r="G66" s="76">
        <v>102</v>
      </c>
      <c r="H66" s="75">
        <v>255</v>
      </c>
      <c r="I66" s="76">
        <v>714</v>
      </c>
      <c r="J66" s="75">
        <v>102</v>
      </c>
      <c r="K66" s="76">
        <v>153</v>
      </c>
      <c r="L66" s="77">
        <v>306</v>
      </c>
      <c r="M66" s="78">
        <f t="shared" ref="M66:M92" si="8">SUM(D66:L66)</f>
        <v>2193</v>
      </c>
      <c r="N66" s="79"/>
      <c r="O66" s="80"/>
      <c r="P66" s="81"/>
      <c r="Q66" s="120"/>
      <c r="R66" s="82"/>
      <c r="S66" s="83" t="s">
        <v>80</v>
      </c>
    </row>
    <row r="67" spans="1:19" ht="15.75" thickTop="1" x14ac:dyDescent="0.25">
      <c r="A67" s="3"/>
      <c r="B67" s="38"/>
      <c r="C67" s="29" t="s">
        <v>146</v>
      </c>
      <c r="D67" s="84">
        <v>84</v>
      </c>
      <c r="E67" s="85">
        <v>10</v>
      </c>
      <c r="F67" s="86">
        <v>155</v>
      </c>
      <c r="G67" s="87">
        <v>22</v>
      </c>
      <c r="H67" s="86">
        <v>100</v>
      </c>
      <c r="I67" s="87">
        <v>212</v>
      </c>
      <c r="J67" s="86">
        <v>38</v>
      </c>
      <c r="K67" s="87">
        <v>52</v>
      </c>
      <c r="L67" s="88">
        <v>79</v>
      </c>
      <c r="M67" s="64">
        <f t="shared" ref="M67" si="9">SUM(D67:L67)</f>
        <v>752</v>
      </c>
      <c r="N67" s="89"/>
      <c r="O67" s="89"/>
      <c r="P67" s="6"/>
      <c r="Q67" s="121"/>
      <c r="R67" s="29"/>
    </row>
    <row r="68" spans="1:19" x14ac:dyDescent="0.25">
      <c r="A68" s="3"/>
      <c r="B68" s="38"/>
      <c r="C68" s="29" t="s">
        <v>138</v>
      </c>
      <c r="D68" s="84">
        <v>86</v>
      </c>
      <c r="E68" s="85">
        <v>10</v>
      </c>
      <c r="F68" s="86">
        <v>153</v>
      </c>
      <c r="G68" s="87">
        <v>18</v>
      </c>
      <c r="H68" s="86">
        <v>95</v>
      </c>
      <c r="I68" s="87">
        <v>197</v>
      </c>
      <c r="J68" s="86">
        <v>34</v>
      </c>
      <c r="K68" s="87">
        <v>51</v>
      </c>
      <c r="L68" s="88">
        <v>78</v>
      </c>
      <c r="M68" s="64">
        <f t="shared" ref="M68" si="10">SUM(D68:L68)</f>
        <v>722</v>
      </c>
      <c r="N68" s="89"/>
      <c r="O68" s="89"/>
      <c r="P68" s="6"/>
      <c r="Q68" s="121"/>
      <c r="R68" s="29"/>
    </row>
    <row r="69" spans="1:19" x14ac:dyDescent="0.25">
      <c r="A69" s="3"/>
      <c r="B69" s="38"/>
      <c r="C69" s="29" t="s">
        <v>136</v>
      </c>
      <c r="D69" s="84">
        <v>82</v>
      </c>
      <c r="E69" s="85">
        <v>8</v>
      </c>
      <c r="F69" s="86">
        <v>146</v>
      </c>
      <c r="G69" s="87">
        <v>19</v>
      </c>
      <c r="H69" s="86">
        <v>94</v>
      </c>
      <c r="I69" s="87">
        <v>176</v>
      </c>
      <c r="J69" s="86">
        <v>32</v>
      </c>
      <c r="K69" s="87">
        <v>50</v>
      </c>
      <c r="L69" s="88">
        <v>71</v>
      </c>
      <c r="M69" s="64">
        <f t="shared" ref="M69:M75" si="11">SUM(D69:L69)</f>
        <v>678</v>
      </c>
      <c r="N69" s="89"/>
      <c r="O69" s="89"/>
      <c r="P69" s="6"/>
      <c r="Q69" s="121"/>
      <c r="R69" s="29"/>
    </row>
    <row r="70" spans="1:19" x14ac:dyDescent="0.25">
      <c r="A70" s="3"/>
      <c r="B70" s="38"/>
      <c r="C70" s="29" t="s">
        <v>135</v>
      </c>
      <c r="D70" s="84">
        <v>74</v>
      </c>
      <c r="E70" s="85">
        <v>7</v>
      </c>
      <c r="F70" s="86">
        <v>151</v>
      </c>
      <c r="G70" s="87">
        <v>18</v>
      </c>
      <c r="H70" s="86">
        <v>96</v>
      </c>
      <c r="I70" s="87">
        <v>170</v>
      </c>
      <c r="J70" s="86">
        <v>28</v>
      </c>
      <c r="K70" s="87">
        <v>50</v>
      </c>
      <c r="L70" s="88">
        <v>71</v>
      </c>
      <c r="M70" s="64">
        <f t="shared" si="11"/>
        <v>665</v>
      </c>
      <c r="N70" s="89"/>
      <c r="O70" s="89"/>
      <c r="P70" s="6"/>
      <c r="Q70" s="121"/>
      <c r="R70" s="29"/>
    </row>
    <row r="71" spans="1:19" hidden="1" x14ac:dyDescent="0.25">
      <c r="A71" s="3"/>
      <c r="B71" s="38"/>
      <c r="C71" s="29" t="s">
        <v>134</v>
      </c>
      <c r="D71" s="84">
        <v>72</v>
      </c>
      <c r="E71" s="85">
        <v>7</v>
      </c>
      <c r="F71" s="86">
        <v>144</v>
      </c>
      <c r="G71" s="87">
        <v>16</v>
      </c>
      <c r="H71" s="86">
        <v>95</v>
      </c>
      <c r="I71" s="87">
        <v>161</v>
      </c>
      <c r="J71" s="86">
        <v>32</v>
      </c>
      <c r="K71" s="87">
        <v>50</v>
      </c>
      <c r="L71" s="88">
        <v>65</v>
      </c>
      <c r="M71" s="64">
        <f t="shared" si="11"/>
        <v>642</v>
      </c>
      <c r="N71" s="89"/>
      <c r="O71" s="89"/>
      <c r="P71" s="6"/>
      <c r="Q71" s="121"/>
      <c r="R71" s="29"/>
    </row>
    <row r="72" spans="1:19" hidden="1" x14ac:dyDescent="0.25">
      <c r="A72" s="3"/>
      <c r="B72" s="38"/>
      <c r="C72" s="29" t="s">
        <v>133</v>
      </c>
      <c r="D72" s="84">
        <v>71</v>
      </c>
      <c r="E72" s="85">
        <v>7</v>
      </c>
      <c r="F72" s="86">
        <v>145</v>
      </c>
      <c r="G72" s="87">
        <v>16</v>
      </c>
      <c r="H72" s="86">
        <v>95</v>
      </c>
      <c r="I72" s="87">
        <v>160</v>
      </c>
      <c r="J72" s="86">
        <v>29</v>
      </c>
      <c r="K72" s="87">
        <v>47</v>
      </c>
      <c r="L72" s="88">
        <v>63</v>
      </c>
      <c r="M72" s="64">
        <f t="shared" si="11"/>
        <v>633</v>
      </c>
      <c r="N72" s="89"/>
      <c r="O72" s="89"/>
      <c r="P72" s="6"/>
      <c r="Q72" s="121"/>
      <c r="R72" s="29"/>
    </row>
    <row r="73" spans="1:19" x14ac:dyDescent="0.25">
      <c r="A73" s="3"/>
      <c r="B73" s="38"/>
      <c r="C73" s="29" t="s">
        <v>131</v>
      </c>
      <c r="D73" s="84">
        <v>67</v>
      </c>
      <c r="E73" s="85">
        <v>7</v>
      </c>
      <c r="F73" s="86">
        <v>136</v>
      </c>
      <c r="G73" s="87">
        <v>9</v>
      </c>
      <c r="H73" s="86">
        <v>90</v>
      </c>
      <c r="I73" s="87">
        <v>154</v>
      </c>
      <c r="J73" s="86">
        <v>25</v>
      </c>
      <c r="K73" s="87">
        <v>48</v>
      </c>
      <c r="L73" s="88">
        <v>69</v>
      </c>
      <c r="M73" s="64">
        <f t="shared" si="11"/>
        <v>605</v>
      </c>
      <c r="N73" s="89"/>
      <c r="O73" s="89"/>
      <c r="P73" s="6"/>
      <c r="Q73" s="121"/>
      <c r="R73" s="29"/>
    </row>
    <row r="74" spans="1:19" x14ac:dyDescent="0.25">
      <c r="A74" s="3"/>
      <c r="B74" s="38"/>
      <c r="C74" s="29" t="s">
        <v>130</v>
      </c>
      <c r="D74" s="84">
        <v>65</v>
      </c>
      <c r="E74" s="85">
        <v>6</v>
      </c>
      <c r="F74" s="86">
        <v>140</v>
      </c>
      <c r="G74" s="87">
        <v>9</v>
      </c>
      <c r="H74" s="86">
        <v>86</v>
      </c>
      <c r="I74" s="87">
        <v>145</v>
      </c>
      <c r="J74" s="86">
        <v>22</v>
      </c>
      <c r="K74" s="87">
        <v>43</v>
      </c>
      <c r="L74" s="88">
        <v>71</v>
      </c>
      <c r="M74" s="64">
        <f t="shared" si="11"/>
        <v>587</v>
      </c>
      <c r="N74" s="89"/>
      <c r="O74" s="89"/>
      <c r="P74" s="6"/>
      <c r="Q74" s="121"/>
      <c r="R74" s="29"/>
    </row>
    <row r="75" spans="1:19" hidden="1" x14ac:dyDescent="0.25">
      <c r="A75" s="3"/>
      <c r="B75" s="38"/>
      <c r="C75" s="29" t="s">
        <v>125</v>
      </c>
      <c r="D75" s="84">
        <v>62</v>
      </c>
      <c r="E75" s="85">
        <v>6</v>
      </c>
      <c r="F75" s="86">
        <v>129</v>
      </c>
      <c r="G75" s="87">
        <v>9</v>
      </c>
      <c r="H75" s="86">
        <v>66</v>
      </c>
      <c r="I75" s="87">
        <v>134</v>
      </c>
      <c r="J75" s="86">
        <v>18</v>
      </c>
      <c r="K75" s="87">
        <v>38</v>
      </c>
      <c r="L75" s="88">
        <v>60</v>
      </c>
      <c r="M75" s="64">
        <f t="shared" si="11"/>
        <v>522</v>
      </c>
      <c r="N75" s="89"/>
      <c r="O75" s="89"/>
      <c r="P75" s="6"/>
      <c r="Q75" s="121"/>
      <c r="R75" s="29"/>
    </row>
    <row r="76" spans="1:19" hidden="1" x14ac:dyDescent="0.25">
      <c r="A76" s="3"/>
      <c r="B76" s="38"/>
      <c r="C76" s="29" t="s">
        <v>123</v>
      </c>
      <c r="D76" s="84">
        <v>61</v>
      </c>
      <c r="E76" s="85">
        <v>6</v>
      </c>
      <c r="F76" s="86">
        <v>123</v>
      </c>
      <c r="G76" s="87">
        <v>9</v>
      </c>
      <c r="H76" s="86">
        <v>64</v>
      </c>
      <c r="I76" s="87">
        <v>131</v>
      </c>
      <c r="J76" s="86">
        <v>18</v>
      </c>
      <c r="K76" s="87">
        <v>38</v>
      </c>
      <c r="L76" s="88">
        <v>60</v>
      </c>
      <c r="M76" s="64">
        <f t="shared" si="8"/>
        <v>510</v>
      </c>
      <c r="N76" s="89"/>
      <c r="O76" s="89"/>
      <c r="P76" s="6"/>
      <c r="Q76" s="121"/>
      <c r="R76" s="29"/>
    </row>
    <row r="77" spans="1:19" hidden="1" x14ac:dyDescent="0.25">
      <c r="A77" s="3"/>
      <c r="B77" s="38"/>
      <c r="C77" s="29" t="s">
        <v>119</v>
      </c>
      <c r="D77" s="84">
        <v>59</v>
      </c>
      <c r="E77" s="85">
        <v>5</v>
      </c>
      <c r="F77" s="86">
        <v>111</v>
      </c>
      <c r="G77" s="87">
        <v>8</v>
      </c>
      <c r="H77" s="86">
        <v>57</v>
      </c>
      <c r="I77" s="87">
        <v>123</v>
      </c>
      <c r="J77" s="86">
        <v>18</v>
      </c>
      <c r="K77" s="87">
        <v>36</v>
      </c>
      <c r="L77" s="88">
        <v>64</v>
      </c>
      <c r="M77" s="64">
        <f t="shared" si="8"/>
        <v>481</v>
      </c>
      <c r="N77" s="89"/>
      <c r="O77" s="89"/>
      <c r="P77" s="6"/>
      <c r="Q77" s="121"/>
      <c r="R77" s="29"/>
    </row>
    <row r="78" spans="1:19" x14ac:dyDescent="0.25">
      <c r="A78" s="3"/>
      <c r="B78" s="38"/>
      <c r="C78" s="29" t="s">
        <v>117</v>
      </c>
      <c r="D78" s="84">
        <v>57</v>
      </c>
      <c r="E78" s="85">
        <v>4</v>
      </c>
      <c r="F78" s="86">
        <v>110</v>
      </c>
      <c r="G78" s="87">
        <v>8</v>
      </c>
      <c r="H78" s="86">
        <v>55</v>
      </c>
      <c r="I78" s="87">
        <v>112</v>
      </c>
      <c r="J78" s="86">
        <v>16</v>
      </c>
      <c r="K78" s="87">
        <v>35</v>
      </c>
      <c r="L78" s="88">
        <v>46</v>
      </c>
      <c r="M78" s="64">
        <f t="shared" si="8"/>
        <v>443</v>
      </c>
      <c r="N78" s="89"/>
      <c r="O78" s="89"/>
      <c r="P78" s="6"/>
      <c r="Q78" s="121"/>
      <c r="R78" s="29"/>
    </row>
    <row r="79" spans="1:19" x14ac:dyDescent="0.25">
      <c r="A79" s="3"/>
      <c r="B79" s="38"/>
      <c r="C79" s="29" t="s">
        <v>106</v>
      </c>
      <c r="D79" s="84">
        <v>56</v>
      </c>
      <c r="E79" s="85">
        <v>4</v>
      </c>
      <c r="F79" s="86">
        <v>110</v>
      </c>
      <c r="G79" s="87">
        <v>8</v>
      </c>
      <c r="H79" s="86">
        <v>54</v>
      </c>
      <c r="I79" s="87">
        <v>108</v>
      </c>
      <c r="J79" s="86">
        <v>16</v>
      </c>
      <c r="K79" s="87">
        <v>37</v>
      </c>
      <c r="L79" s="88">
        <v>47</v>
      </c>
      <c r="M79" s="64">
        <f t="shared" si="8"/>
        <v>440</v>
      </c>
      <c r="N79" s="89"/>
      <c r="O79" s="89"/>
      <c r="P79" s="6"/>
      <c r="Q79" s="121"/>
      <c r="R79" s="29"/>
      <c r="S79" t="s">
        <v>80</v>
      </c>
    </row>
    <row r="80" spans="1:19" hidden="1" x14ac:dyDescent="0.25">
      <c r="A80" s="3"/>
      <c r="B80" s="38"/>
      <c r="C80" s="29" t="s">
        <v>107</v>
      </c>
      <c r="D80" s="84">
        <v>50</v>
      </c>
      <c r="E80" s="85">
        <v>4</v>
      </c>
      <c r="F80" s="86">
        <v>108</v>
      </c>
      <c r="G80" s="87">
        <v>8</v>
      </c>
      <c r="H80" s="86">
        <v>55</v>
      </c>
      <c r="I80" s="87">
        <v>97</v>
      </c>
      <c r="J80" s="86">
        <v>17</v>
      </c>
      <c r="K80" s="87">
        <v>37</v>
      </c>
      <c r="L80" s="88">
        <v>40</v>
      </c>
      <c r="M80" s="64">
        <f t="shared" si="8"/>
        <v>416</v>
      </c>
      <c r="N80" s="89"/>
      <c r="O80" s="89"/>
      <c r="P80" s="6"/>
      <c r="Q80" s="121"/>
      <c r="R80" s="29"/>
    </row>
    <row r="81" spans="1:18" hidden="1" x14ac:dyDescent="0.25">
      <c r="A81" s="3"/>
      <c r="B81" s="38"/>
      <c r="C81" s="29" t="s">
        <v>108</v>
      </c>
      <c r="D81" s="84">
        <v>43</v>
      </c>
      <c r="E81" s="85">
        <v>4</v>
      </c>
      <c r="F81" s="86">
        <v>108</v>
      </c>
      <c r="G81" s="87">
        <v>6</v>
      </c>
      <c r="H81" s="86">
        <v>48</v>
      </c>
      <c r="I81" s="87">
        <v>80</v>
      </c>
      <c r="J81" s="86">
        <v>17</v>
      </c>
      <c r="K81" s="87">
        <v>31</v>
      </c>
      <c r="L81" s="88">
        <v>32</v>
      </c>
      <c r="M81" s="64">
        <f t="shared" si="8"/>
        <v>369</v>
      </c>
      <c r="N81" s="89"/>
      <c r="O81" s="89"/>
      <c r="P81" s="6"/>
      <c r="Q81" s="121"/>
      <c r="R81" s="29"/>
    </row>
    <row r="82" spans="1:18" x14ac:dyDescent="0.25">
      <c r="A82" s="3"/>
      <c r="B82" s="38"/>
      <c r="C82" s="29" t="s">
        <v>109</v>
      </c>
      <c r="D82" s="84">
        <v>34</v>
      </c>
      <c r="E82" s="85">
        <v>4</v>
      </c>
      <c r="F82" s="86">
        <v>109</v>
      </c>
      <c r="G82" s="87">
        <v>8</v>
      </c>
      <c r="H82" s="86">
        <v>48</v>
      </c>
      <c r="I82" s="87">
        <v>69</v>
      </c>
      <c r="J82" s="86">
        <v>17</v>
      </c>
      <c r="K82" s="87">
        <v>28</v>
      </c>
      <c r="L82" s="88">
        <v>25</v>
      </c>
      <c r="M82" s="64">
        <f t="shared" si="8"/>
        <v>342</v>
      </c>
      <c r="N82" s="89"/>
      <c r="O82" s="89"/>
      <c r="P82" s="6"/>
      <c r="Q82" s="121"/>
      <c r="R82" s="29"/>
    </row>
    <row r="83" spans="1:18" x14ac:dyDescent="0.25">
      <c r="A83" s="3"/>
      <c r="B83" s="38"/>
      <c r="C83" s="29" t="s">
        <v>110</v>
      </c>
      <c r="D83" s="84">
        <v>31</v>
      </c>
      <c r="E83" s="85">
        <v>4</v>
      </c>
      <c r="F83" s="86">
        <v>108</v>
      </c>
      <c r="G83" s="87">
        <v>4</v>
      </c>
      <c r="H83" s="86">
        <v>48</v>
      </c>
      <c r="I83" s="87">
        <v>63</v>
      </c>
      <c r="J83" s="86">
        <v>15</v>
      </c>
      <c r="K83" s="87">
        <v>27</v>
      </c>
      <c r="L83" s="88">
        <v>23</v>
      </c>
      <c r="M83" s="64">
        <f t="shared" si="8"/>
        <v>323</v>
      </c>
      <c r="N83" s="89"/>
      <c r="O83" s="89"/>
      <c r="P83" s="6"/>
      <c r="Q83" s="121"/>
      <c r="R83" s="29"/>
    </row>
    <row r="84" spans="1:18" x14ac:dyDescent="0.25">
      <c r="A84" s="3"/>
      <c r="B84" s="38"/>
      <c r="C84" s="29" t="s">
        <v>111</v>
      </c>
      <c r="D84" s="84">
        <v>28</v>
      </c>
      <c r="E84" s="85">
        <v>4</v>
      </c>
      <c r="F84" s="86">
        <v>91</v>
      </c>
      <c r="G84" s="87">
        <v>3</v>
      </c>
      <c r="H84" s="86">
        <v>51</v>
      </c>
      <c r="I84" s="87">
        <v>55</v>
      </c>
      <c r="J84" s="86">
        <v>14</v>
      </c>
      <c r="K84" s="87">
        <v>27</v>
      </c>
      <c r="L84" s="88">
        <v>22</v>
      </c>
      <c r="M84" s="64">
        <f t="shared" si="8"/>
        <v>295</v>
      </c>
      <c r="N84" s="89"/>
      <c r="O84" s="89"/>
      <c r="P84" s="6"/>
      <c r="Q84" s="121"/>
      <c r="R84" s="29"/>
    </row>
    <row r="85" spans="1:18" x14ac:dyDescent="0.25">
      <c r="A85" s="3"/>
      <c r="B85" s="38"/>
      <c r="C85" s="29" t="s">
        <v>112</v>
      </c>
      <c r="D85" s="84">
        <v>26</v>
      </c>
      <c r="E85" s="85">
        <v>4</v>
      </c>
      <c r="F85" s="86">
        <v>89</v>
      </c>
      <c r="G85" s="87">
        <v>4</v>
      </c>
      <c r="H85" s="86">
        <v>51</v>
      </c>
      <c r="I85" s="87">
        <v>51</v>
      </c>
      <c r="J85" s="86">
        <v>12</v>
      </c>
      <c r="K85" s="87">
        <v>26</v>
      </c>
      <c r="L85" s="88">
        <v>20</v>
      </c>
      <c r="M85" s="64">
        <f t="shared" si="8"/>
        <v>283</v>
      </c>
      <c r="N85" s="89"/>
      <c r="O85" s="89"/>
      <c r="P85" s="6"/>
      <c r="Q85" s="121"/>
      <c r="R85" s="29"/>
    </row>
    <row r="86" spans="1:18" x14ac:dyDescent="0.25">
      <c r="A86" s="3"/>
      <c r="B86" s="38"/>
      <c r="C86" s="29" t="s">
        <v>114</v>
      </c>
      <c r="D86" s="84">
        <v>25</v>
      </c>
      <c r="E86" s="85">
        <v>3</v>
      </c>
      <c r="F86" s="86">
        <v>78</v>
      </c>
      <c r="G86" s="87">
        <v>3</v>
      </c>
      <c r="H86" s="86">
        <v>44</v>
      </c>
      <c r="I86" s="87">
        <v>41</v>
      </c>
      <c r="J86" s="86">
        <v>12</v>
      </c>
      <c r="K86" s="87">
        <v>22</v>
      </c>
      <c r="L86" s="88">
        <v>16</v>
      </c>
      <c r="M86" s="64">
        <f t="shared" si="8"/>
        <v>244</v>
      </c>
      <c r="N86" s="89"/>
      <c r="O86" s="89"/>
      <c r="P86" s="6"/>
      <c r="Q86" s="121"/>
      <c r="R86" s="29"/>
    </row>
    <row r="87" spans="1:18" x14ac:dyDescent="0.25">
      <c r="A87" s="3"/>
      <c r="B87" s="38"/>
      <c r="C87" s="29" t="s">
        <v>113</v>
      </c>
      <c r="D87" s="84">
        <v>21</v>
      </c>
      <c r="E87" s="85">
        <v>3</v>
      </c>
      <c r="F87" s="86">
        <v>66</v>
      </c>
      <c r="G87" s="87">
        <v>3</v>
      </c>
      <c r="H87" s="86">
        <v>43</v>
      </c>
      <c r="I87" s="87">
        <v>31</v>
      </c>
      <c r="J87" s="86">
        <v>11</v>
      </c>
      <c r="K87" s="87">
        <v>22</v>
      </c>
      <c r="L87" s="88">
        <v>16</v>
      </c>
      <c r="M87" s="64">
        <f t="shared" si="8"/>
        <v>216</v>
      </c>
      <c r="N87" s="89"/>
      <c r="O87" s="89"/>
      <c r="P87" s="6"/>
      <c r="Q87" s="121"/>
      <c r="R87" s="29"/>
    </row>
    <row r="88" spans="1:18" x14ac:dyDescent="0.25">
      <c r="A88" s="3"/>
      <c r="B88" s="38"/>
      <c r="C88" s="29" t="s">
        <v>116</v>
      </c>
      <c r="D88" s="84">
        <v>16</v>
      </c>
      <c r="E88" s="85">
        <v>3</v>
      </c>
      <c r="F88" s="86">
        <v>49</v>
      </c>
      <c r="G88" s="87">
        <v>3</v>
      </c>
      <c r="H88" s="86">
        <v>25</v>
      </c>
      <c r="I88" s="87">
        <v>22</v>
      </c>
      <c r="J88" s="86">
        <v>11</v>
      </c>
      <c r="K88" s="87">
        <v>20</v>
      </c>
      <c r="L88" s="88">
        <v>12</v>
      </c>
      <c r="M88" s="64">
        <f t="shared" si="8"/>
        <v>161</v>
      </c>
      <c r="N88" s="89"/>
      <c r="O88" s="89"/>
      <c r="P88" s="6"/>
      <c r="Q88" s="121"/>
      <c r="R88" s="29"/>
    </row>
    <row r="89" spans="1:18" x14ac:dyDescent="0.25">
      <c r="A89" s="3"/>
      <c r="B89" s="38"/>
      <c r="C89" s="29" t="s">
        <v>115</v>
      </c>
      <c r="D89" s="84">
        <v>11</v>
      </c>
      <c r="E89" s="85">
        <v>3</v>
      </c>
      <c r="F89" s="86">
        <v>37</v>
      </c>
      <c r="G89" s="87">
        <v>3</v>
      </c>
      <c r="H89" s="86">
        <v>14</v>
      </c>
      <c r="I89" s="87">
        <v>10</v>
      </c>
      <c r="J89" s="86">
        <v>9</v>
      </c>
      <c r="K89" s="87">
        <v>10</v>
      </c>
      <c r="L89" s="88">
        <v>6</v>
      </c>
      <c r="M89" s="64">
        <f t="shared" si="8"/>
        <v>103</v>
      </c>
      <c r="N89" s="89"/>
      <c r="O89" s="89"/>
      <c r="P89" s="6"/>
      <c r="Q89" s="121"/>
      <c r="R89" s="29"/>
    </row>
    <row r="90" spans="1:18" x14ac:dyDescent="0.25">
      <c r="A90" s="3"/>
      <c r="B90" s="38"/>
      <c r="C90" s="29"/>
      <c r="D90" s="84"/>
      <c r="E90" s="85"/>
      <c r="F90" s="86"/>
      <c r="G90" s="87"/>
      <c r="H90" s="86"/>
      <c r="I90" s="87"/>
      <c r="J90" s="86"/>
      <c r="K90" s="87"/>
      <c r="L90" s="88"/>
      <c r="M90" s="64"/>
      <c r="N90" s="89"/>
      <c r="O90" s="89"/>
      <c r="P90" s="6"/>
      <c r="Q90" s="121"/>
      <c r="R90" s="29"/>
    </row>
    <row r="91" spans="1:18" hidden="1" x14ac:dyDescent="0.25">
      <c r="A91" s="3"/>
      <c r="B91" s="38"/>
      <c r="C91" s="29" t="s">
        <v>77</v>
      </c>
      <c r="D91" s="84">
        <v>121</v>
      </c>
      <c r="E91" s="85">
        <v>19</v>
      </c>
      <c r="F91" s="86">
        <v>197</v>
      </c>
      <c r="G91" s="87">
        <v>53</v>
      </c>
      <c r="H91" s="86">
        <v>126</v>
      </c>
      <c r="I91" s="87">
        <v>326</v>
      </c>
      <c r="J91" s="86">
        <v>42</v>
      </c>
      <c r="K91" s="87">
        <v>62</v>
      </c>
      <c r="L91" s="88">
        <v>132</v>
      </c>
      <c r="M91" s="64">
        <f t="shared" si="8"/>
        <v>1078</v>
      </c>
      <c r="N91" s="89"/>
      <c r="O91" s="89"/>
      <c r="P91" s="6"/>
      <c r="Q91" s="121"/>
      <c r="R91" s="29"/>
    </row>
    <row r="92" spans="1:18" hidden="1" x14ac:dyDescent="0.25">
      <c r="A92" s="3"/>
      <c r="B92" s="38"/>
      <c r="C92" s="29" t="s">
        <v>78</v>
      </c>
      <c r="D92" s="84">
        <v>121</v>
      </c>
      <c r="E92" s="85">
        <v>19</v>
      </c>
      <c r="F92" s="86">
        <v>197</v>
      </c>
      <c r="G92" s="87">
        <v>54</v>
      </c>
      <c r="H92" s="86">
        <v>128</v>
      </c>
      <c r="I92" s="87">
        <v>321</v>
      </c>
      <c r="J92" s="86">
        <v>43</v>
      </c>
      <c r="K92" s="87">
        <v>65</v>
      </c>
      <c r="L92" s="88">
        <v>130</v>
      </c>
      <c r="M92" s="64">
        <f t="shared" si="8"/>
        <v>1078</v>
      </c>
      <c r="N92" s="89"/>
      <c r="O92" s="89"/>
      <c r="P92" s="6"/>
      <c r="Q92" s="121"/>
      <c r="R92" s="29"/>
    </row>
    <row r="93" spans="1:18" x14ac:dyDescent="0.25">
      <c r="B93" s="90" t="s">
        <v>79</v>
      </c>
    </row>
    <row r="95" spans="1:18" x14ac:dyDescent="0.25">
      <c r="G95" t="s">
        <v>80</v>
      </c>
    </row>
  </sheetData>
  <mergeCells count="1">
    <mergeCell ref="B2:C2"/>
  </mergeCells>
  <pageMargins left="0.25" right="0.25" top="0.75" bottom="0.75" header="0.3" footer="0.3"/>
  <pageSetup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4-2-15 Regiona Tally</vt:lpstr>
      <vt:lpstr>6-18-15 Regional Tally</vt:lpstr>
      <vt:lpstr>6-25-15 Regional Tally</vt:lpstr>
      <vt:lpstr>8-6-15 Regional Tally</vt:lpstr>
      <vt:lpstr>7-30-15 Regional Tally</vt:lpstr>
      <vt:lpstr>7-23-15 Regional Tally</vt:lpstr>
      <vt:lpstr>7-16-15 Regional Tally</vt:lpstr>
      <vt:lpstr>7-9-15 Regional Tally</vt:lpstr>
      <vt:lpstr>6-30-15 Regional Tally</vt:lpstr>
      <vt:lpstr>6-11-15 Regional Tally</vt:lpstr>
      <vt:lpstr>6-3-15 Regional Tally</vt:lpstr>
      <vt:lpstr>5-21-15 Regional Tally</vt:lpstr>
      <vt:lpstr>5-14-15 Regional Tally</vt:lpstr>
      <vt:lpstr>5-7-15 Regional Tally</vt:lpstr>
      <vt:lpstr>4-30-15 Regional Tally</vt:lpstr>
      <vt:lpstr>4-22-15 Regiona Tally</vt:lpstr>
      <vt:lpstr>4-15-15 Regiona Tally</vt:lpstr>
      <vt:lpstr>4-9-15 Regiona Tally</vt:lpstr>
      <vt:lpstr>3-26-15 Regiona Tally</vt:lpstr>
      <vt:lpstr>3-19-15 Regiona Tally</vt:lpstr>
      <vt:lpstr>3-12-15 Regiona Tally</vt:lpstr>
      <vt:lpstr>3-5-15 Regiona Tally</vt:lpstr>
      <vt:lpstr>2-26-15 Regiona Tally</vt:lpstr>
      <vt:lpstr>2-12-15 Regiona Tally</vt:lpstr>
      <vt:lpstr>2-5-15 Regiona Tally</vt:lpstr>
      <vt:lpstr>1-29-15 Regiona Tally</vt:lpstr>
      <vt:lpstr>1-22-15 Regiona Tally</vt:lpstr>
      <vt:lpstr>1-15-15 Regiona Tally</vt:lpstr>
      <vt:lpstr>1-8-15 Regiona Tally</vt:lpstr>
      <vt:lpstr>'1-15-15 Regiona Tally'!Print_Area</vt:lpstr>
      <vt:lpstr>'1-22-15 Regiona Tally'!Print_Area</vt:lpstr>
      <vt:lpstr>'1-29-15 Regiona Tally'!Print_Area</vt:lpstr>
      <vt:lpstr>'1-8-15 Regiona Tally'!Print_Area</vt:lpstr>
      <vt:lpstr>'2-12-15 Regiona Tally'!Print_Area</vt:lpstr>
      <vt:lpstr>'2-26-15 Regiona Tally'!Print_Area</vt:lpstr>
      <vt:lpstr>'2-5-15 Regiona Tally'!Print_Area</vt:lpstr>
      <vt:lpstr>'3-12-15 Regiona Tally'!Print_Area</vt:lpstr>
      <vt:lpstr>'3-19-15 Regiona Tally'!Print_Area</vt:lpstr>
      <vt:lpstr>'3-26-15 Regiona Tally'!Print_Area</vt:lpstr>
      <vt:lpstr>'3-5-15 Regiona Tally'!Print_Area</vt:lpstr>
      <vt:lpstr>'4-15-15 Regiona Tally'!Print_Area</vt:lpstr>
      <vt:lpstr>'4-2-15 Regiona Tally'!Print_Area</vt:lpstr>
      <vt:lpstr>'4-22-15 Regiona Tally'!Print_Area</vt:lpstr>
      <vt:lpstr>'4-30-15 Regional Tally'!Print_Area</vt:lpstr>
      <vt:lpstr>'4-9-15 Regiona Tally'!Print_Area</vt:lpstr>
      <vt:lpstr>'5-14-15 Regional Tally'!Print_Area</vt:lpstr>
      <vt:lpstr>'5-21-15 Regional Tally'!Print_Area</vt:lpstr>
      <vt:lpstr>'5-7-15 Regional Tally'!Print_Area</vt:lpstr>
      <vt:lpstr>'6-11-15 Regional Tally'!Print_Area</vt:lpstr>
      <vt:lpstr>'6-18-15 Regional Tally'!Print_Area</vt:lpstr>
      <vt:lpstr>'6-25-15 Regional Tally'!Print_Area</vt:lpstr>
      <vt:lpstr>'6-30-15 Regional Tally'!Print_Area</vt:lpstr>
      <vt:lpstr>'6-3-15 Regional Tally'!Print_Area</vt:lpstr>
      <vt:lpstr>'7-16-15 Regional Tally'!Print_Area</vt:lpstr>
      <vt:lpstr>'7-23-15 Regional Tally'!Print_Area</vt:lpstr>
      <vt:lpstr>'7-30-15 Regional Tally'!Print_Area</vt:lpstr>
      <vt:lpstr>'7-9-15 Regional Tally'!Print_Area</vt:lpstr>
      <vt:lpstr>'8-6-15 Regional Tally'!Print_Area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Cataldoj</dc:creator>
  <cp:lastModifiedBy>Cataldoj</cp:lastModifiedBy>
  <cp:lastPrinted>2015-04-30T14:52:18Z</cp:lastPrinted>
  <dcterms:created xsi:type="dcterms:W3CDTF">2015-01-06T20:09:34Z</dcterms:created>
  <dcterms:modified xsi:type="dcterms:W3CDTF">2015-08-06T17:47:04Z</dcterms:modified>
</cp:coreProperties>
</file>