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/Desktop/fall 2022/DATABASE SYSTEMS/basketball_DB_github/"/>
    </mc:Choice>
  </mc:AlternateContent>
  <xr:revisionPtr revIDLastSave="0" documentId="13_ncr:1_{D303DD64-DE22-9A42-8DA8-A0CA95352BDF}" xr6:coauthVersionLast="47" xr6:coauthVersionMax="47" xr10:uidLastSave="{00000000-0000-0000-0000-000000000000}"/>
  <bookViews>
    <workbookView xWindow="0" yWindow="0" windowWidth="28800" windowHeight="18000" activeTab="1" xr2:uid="{D941CE5F-CAE8-544D-853E-19BD962595B2}"/>
  </bookViews>
  <sheets>
    <sheet name="season" sheetId="1" r:id="rId1"/>
    <sheet name="player" sheetId="2" r:id="rId2"/>
    <sheet name="game" sheetId="3" r:id="rId3"/>
    <sheet name="game-player" sheetId="4" r:id="rId4"/>
    <sheet name="playoff" sheetId="5" r:id="rId5"/>
    <sheet name="conference" sheetId="6" r:id="rId6"/>
    <sheet name="series" sheetId="7" r:id="rId7"/>
    <sheet name="division" sheetId="8" r:id="rId8"/>
    <sheet name="stadium" sheetId="9" r:id="rId9"/>
    <sheet name="coach" sheetId="10" r:id="rId10"/>
    <sheet name="team" sheetId="11" r:id="rId11"/>
    <sheet name="scout" sheetId="12" r:id="rId12"/>
    <sheet name="referee" sheetId="13" r:id="rId13"/>
    <sheet name="game-referee" sheetId="14" r:id="rId14"/>
    <sheet name="team-coach" sheetId="15" r:id="rId15"/>
    <sheet name="team-player" sheetId="16" r:id="rId16"/>
    <sheet name="team-scout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L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2" i="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2" i="11"/>
  <c r="D3" i="11"/>
  <c r="E3" i="11" s="1"/>
  <c r="D4" i="11"/>
  <c r="E4" i="11" s="1"/>
  <c r="D5" i="11"/>
  <c r="E5" i="11" s="1"/>
  <c r="D6" i="11"/>
  <c r="E6" i="11" s="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E13" i="11" s="1"/>
  <c r="D14" i="11"/>
  <c r="E14" i="11" s="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E21" i="11" s="1"/>
  <c r="D22" i="11"/>
  <c r="E22" i="11" s="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E29" i="11" s="1"/>
  <c r="D30" i="11"/>
  <c r="E30" i="11" s="1"/>
  <c r="D31" i="11"/>
  <c r="E31" i="11" s="1"/>
  <c r="D2" i="11"/>
  <c r="E2" i="11" s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2" i="11"/>
</calcChain>
</file>

<file path=xl/sharedStrings.xml><?xml version="1.0" encoding="utf-8"?>
<sst xmlns="http://schemas.openxmlformats.org/spreadsheetml/2006/main" count="696" uniqueCount="287">
  <si>
    <t>year</t>
  </si>
  <si>
    <t>numberOfGames</t>
  </si>
  <si>
    <t>fullName</t>
  </si>
  <si>
    <t>position</t>
  </si>
  <si>
    <t>age</t>
  </si>
  <si>
    <t>nationality</t>
  </si>
  <si>
    <t>university</t>
  </si>
  <si>
    <t>height</t>
  </si>
  <si>
    <t>weight</t>
  </si>
  <si>
    <t>agent</t>
  </si>
  <si>
    <t>pointsScored</t>
  </si>
  <si>
    <t>rebounds</t>
  </si>
  <si>
    <t>steals</t>
  </si>
  <si>
    <t>turnovers</t>
  </si>
  <si>
    <t>awayScore</t>
  </si>
  <si>
    <t>awayRebounds</t>
  </si>
  <si>
    <t>awaySteals</t>
  </si>
  <si>
    <t>awayTurnovers</t>
  </si>
  <si>
    <t>awayFouls</t>
  </si>
  <si>
    <t>awayShotAttempts</t>
  </si>
  <si>
    <t>inSeason</t>
  </si>
  <si>
    <t>game</t>
  </si>
  <si>
    <t>player</t>
  </si>
  <si>
    <t>score</t>
  </si>
  <si>
    <t>fouls</t>
  </si>
  <si>
    <t>shotAttempts</t>
  </si>
  <si>
    <t>season</t>
  </si>
  <si>
    <t>name</t>
  </si>
  <si>
    <t>hasPlayoffs</t>
  </si>
  <si>
    <t>round</t>
  </si>
  <si>
    <t>forPlayoffs</t>
  </si>
  <si>
    <t>forConference</t>
  </si>
  <si>
    <t>location</t>
  </si>
  <si>
    <t>capacity</t>
  </si>
  <si>
    <t>yearsOfCoaching</t>
  </si>
  <si>
    <t>gamesWon</t>
  </si>
  <si>
    <t>gamesLost</t>
  </si>
  <si>
    <t>dateFounded</t>
  </si>
  <si>
    <t>fans</t>
  </si>
  <si>
    <t>sponsors</t>
  </si>
  <si>
    <t>logo</t>
  </si>
  <si>
    <t>hasStadium</t>
  </si>
  <si>
    <t xml:space="preserve"> </t>
  </si>
  <si>
    <t>referee</t>
  </si>
  <si>
    <t>team</t>
  </si>
  <si>
    <t>coach</t>
  </si>
  <si>
    <t>date</t>
  </si>
  <si>
    <t>scout</t>
  </si>
  <si>
    <t>inDivision</t>
  </si>
  <si>
    <t>titlesWon</t>
  </si>
  <si>
    <t>https://</t>
  </si>
  <si>
    <t>Atlanta Hawks</t>
  </si>
  <si>
    <t>State Farm Arena</t>
  </si>
  <si>
    <t>Public</t>
  </si>
  <si>
    <t>Boston Celtics</t>
  </si>
  <si>
    <t>TD Garden</t>
  </si>
  <si>
    <t>Private</t>
  </si>
  <si>
    <t>Brooklyn Nets</t>
  </si>
  <si>
    <t>Barclays Center</t>
  </si>
  <si>
    <t>Charlotte Hornets</t>
  </si>
  <si>
    <t>Spectrum Center</t>
  </si>
  <si>
    <t>Chicago Bulls</t>
  </si>
  <si>
    <t>United Center</t>
  </si>
  <si>
    <t>Cleveland Cavaliers</t>
  </si>
  <si>
    <t>Rocket Mortgage FieldHouse</t>
  </si>
  <si>
    <t>Dallas Mavericks</t>
  </si>
  <si>
    <t>American Airlines Center</t>
  </si>
  <si>
    <t>Denver Nuggets</t>
  </si>
  <si>
    <t>Ball Arena</t>
  </si>
  <si>
    <t>Detroit Pistons</t>
  </si>
  <si>
    <t>Little Caesars Arena</t>
  </si>
  <si>
    <t>Golden State Warriors</t>
  </si>
  <si>
    <t>Chase Center</t>
  </si>
  <si>
    <t>Houston Rockets</t>
  </si>
  <si>
    <t>Toyota Center</t>
  </si>
  <si>
    <t>Indiana Pacers</t>
  </si>
  <si>
    <t>Bankers Life Fieldhouse</t>
  </si>
  <si>
    <t>Los Angeles Clippers</t>
  </si>
  <si>
    <t>Crypto.com Arena</t>
  </si>
  <si>
    <t>Los Angeles Lakers</t>
  </si>
  <si>
    <t>Memphis Grizzlies</t>
  </si>
  <si>
    <t>FedExForum</t>
  </si>
  <si>
    <t>Miami Heat</t>
  </si>
  <si>
    <t>FTX Arena</t>
  </si>
  <si>
    <t>Milwaukee Bucks</t>
  </si>
  <si>
    <t>Fiserv Forum</t>
  </si>
  <si>
    <t>Minnesota Timberwolves</t>
  </si>
  <si>
    <t>Target Center</t>
  </si>
  <si>
    <t>New Orleans Pelicans</t>
  </si>
  <si>
    <t>Smoothie King Center</t>
  </si>
  <si>
    <t>New York Knicks</t>
  </si>
  <si>
    <t>Madison Square Garden</t>
  </si>
  <si>
    <t>Oklahoma City Thunder</t>
  </si>
  <si>
    <t>Paycom Center</t>
  </si>
  <si>
    <t>Orlando Magic</t>
  </si>
  <si>
    <t>Amway Center</t>
  </si>
  <si>
    <t>Philadelphia 76ers</t>
  </si>
  <si>
    <t>Wells Fargo Center</t>
  </si>
  <si>
    <t>Phoenix Suns</t>
  </si>
  <si>
    <t>Footprint Center</t>
  </si>
  <si>
    <t>Portland Trail Blazers</t>
  </si>
  <si>
    <t>Moda Center</t>
  </si>
  <si>
    <t>Sacramento Kings</t>
  </si>
  <si>
    <t>Golden 1 Center</t>
  </si>
  <si>
    <t>San Antonio Spurs</t>
  </si>
  <si>
    <t>AT&amp;T Center</t>
  </si>
  <si>
    <t>Toronto Raptors</t>
  </si>
  <si>
    <t>Scotiabank Arena</t>
  </si>
  <si>
    <t>Utah Jazz</t>
  </si>
  <si>
    <t>Vivint Arena</t>
  </si>
  <si>
    <t>Washington Wizards</t>
  </si>
  <si>
    <t>Capital One Arena</t>
  </si>
  <si>
    <t>Precious Achiuwa</t>
  </si>
  <si>
    <t>F</t>
  </si>
  <si>
    <t>Steven Adams</t>
  </si>
  <si>
    <t>C</t>
  </si>
  <si>
    <t>Bam Adebayo</t>
  </si>
  <si>
    <t>C-F</t>
  </si>
  <si>
    <t>Ochai Agbaji</t>
  </si>
  <si>
    <t>G</t>
  </si>
  <si>
    <t>Santi Aldama</t>
  </si>
  <si>
    <t>F-C</t>
  </si>
  <si>
    <t>Nickeil Alexander-Walker</t>
  </si>
  <si>
    <t>Grayson Allen</t>
  </si>
  <si>
    <t>Jarrett Allen</t>
  </si>
  <si>
    <t>Jose Alvarado</t>
  </si>
  <si>
    <t>Kyle Anderson</t>
  </si>
  <si>
    <t>F-G</t>
  </si>
  <si>
    <t>Giannis Antetokounmpo</t>
  </si>
  <si>
    <t>Thanasis Antetokounmpo</t>
  </si>
  <si>
    <t>Cole Anthony</t>
  </si>
  <si>
    <t>O.G.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</si>
  <si>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</si>
  <si>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</si>
  <si>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</si>
  <si>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</si>
  <si>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</si>
  <si>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</si>
  <si>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</si>
  <si>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</si>
  <si>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</si>
  <si>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</si>
  <si>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</si>
  <si>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</si>
  <si>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</si>
  <si>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</si>
  <si>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</si>
  <si>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</si>
  <si>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</si>
  <si>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</si>
  <si>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</si>
  <si>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G-F</t>
  </si>
  <si>
    <t>Darius Bazley</t>
  </si>
  <si>
    <t>Bradley Beal</t>
  </si>
  <si>
    <t>Malik Beasley</t>
  </si>
  <si>
    <t>MarJon Beauchamp</t>
  </si>
  <si>
    <t>Davis Bertans</t>
  </si>
  <si>
    <t>Patrick Beverley</t>
  </si>
  <si>
    <t>Saddiq Bey</t>
  </si>
  <si>
    <t>Khem Birch</t>
  </si>
  <si>
    <t>Goga Bitadze</t>
  </si>
  <si>
    <t>Bismack Biyombo</t>
  </si>
  <si>
    <t>Buddy Boeheim</t>
  </si>
  <si>
    <t>Bojan Bogdanovic</t>
  </si>
  <si>
    <t>Bogdan Bogdanovic</t>
  </si>
  <si>
    <t>Bol Bol</t>
  </si>
  <si>
    <t>Leandro Bolmaro</t>
  </si>
  <si>
    <t>Devin Booker</t>
  </si>
  <si>
    <t>Brandon Boston</t>
  </si>
  <si>
    <t>Chris Boucher</t>
  </si>
  <si>
    <t>James Bouknight</t>
  </si>
  <si>
    <t>Tony Bradley</t>
  </si>
  <si>
    <t>Malaki Branham</t>
  </si>
  <si>
    <t>Christian Braun</t>
  </si>
  <si>
    <t>Mikal Bridges</t>
  </si>
  <si>
    <t>Oshae Brissett</t>
  </si>
  <si>
    <t>Malcolm Brogdon</t>
  </si>
  <si>
    <t>Dillon Brooks</t>
  </si>
  <si>
    <t>Greg Brown III</t>
  </si>
  <si>
    <t>Troy Brown Jr.</t>
  </si>
  <si>
    <t>Bruce Brown</t>
  </si>
  <si>
    <t>Jaylen Brown</t>
  </si>
  <si>
    <t>Kendall Brown</t>
  </si>
  <si>
    <t>Moses Brown</t>
  </si>
  <si>
    <t>Jalen Brunson</t>
  </si>
  <si>
    <t>Thomas Bryant</t>
  </si>
  <si>
    <t>Reggie Bullock</t>
  </si>
  <si>
    <t>Alec Burks</t>
  </si>
  <si>
    <t>John Butler Jr.</t>
  </si>
  <si>
    <t>Jimmy Butler</t>
  </si>
  <si>
    <t>Jamal Cain</t>
  </si>
  <si>
    <t>Kentavious Caldwell-Pope</t>
  </si>
  <si>
    <t>Facundo Campazzo</t>
  </si>
  <si>
    <t>Vlatko Cancar</t>
  </si>
  <si>
    <t>Clint Capela</t>
  </si>
  <si>
    <t>Vernon Carey Jr.</t>
  </si>
  <si>
    <t>Wendell Carter Jr.</t>
  </si>
  <si>
    <t>Jevon Carter</t>
  </si>
  <si>
    <t>Alex Caruso</t>
  </si>
  <si>
    <t>Justin Champagnie</t>
  </si>
  <si>
    <t>Julian Champagnie</t>
  </si>
  <si>
    <t>Kennedy Chandler</t>
  </si>
  <si>
    <t>lebanese</t>
  </si>
  <si>
    <t>lau</t>
  </si>
  <si>
    <t>Jeff Schwartz</t>
  </si>
  <si>
    <t>Rich Paul</t>
  </si>
  <si>
    <t>Mark Bartelstein</t>
  </si>
  <si>
    <t>Aaron Mintz</t>
  </si>
  <si>
    <t>Austin Brown</t>
  </si>
  <si>
    <t>Steve Heumann</t>
  </si>
  <si>
    <t>Bill Duffy</t>
  </si>
  <si>
    <t>Jason Glushon</t>
  </si>
  <si>
    <t>Sam Goldfeder</t>
  </si>
  <si>
    <t>Ty Sullivan</t>
  </si>
  <si>
    <t>Mike Lindeman</t>
  </si>
  <si>
    <t>Thaddeus Foucher</t>
  </si>
  <si>
    <t>Mitch Nathan</t>
  </si>
  <si>
    <t>Andrew Morrison</t>
  </si>
  <si>
    <t>Alex Saratsis</t>
  </si>
  <si>
    <t>Joe Smith</t>
  </si>
  <si>
    <t>Jason Ranne</t>
  </si>
  <si>
    <t>Jeff Austin</t>
  </si>
  <si>
    <t>Darren 'Mats' Matsubara</t>
  </si>
  <si>
    <t>Jessica Holtz</t>
  </si>
  <si>
    <t>Andy Shiffman</t>
  </si>
  <si>
    <t>Aaron Goodwin</t>
  </si>
  <si>
    <t>Javon Phillips</t>
  </si>
  <si>
    <t>Jordan Gertler</t>
  </si>
  <si>
    <t>Greg Lawrence</t>
  </si>
  <si>
    <t>Bouna Ndiaye</t>
  </si>
  <si>
    <t>Omar Wilkes</t>
  </si>
  <si>
    <t>Dave Spahn</t>
  </si>
  <si>
    <t>Reggie Brown</t>
  </si>
  <si>
    <t>Rich Beda</t>
  </si>
  <si>
    <t>Mike George</t>
  </si>
  <si>
    <t>Zach Kurtin</t>
  </si>
  <si>
    <t>Jim Tanner</t>
  </si>
  <si>
    <t>Maxwell Saidman</t>
  </si>
  <si>
    <t>Sean Kennedy</t>
  </si>
  <si>
    <t>Lucas Newton</t>
  </si>
  <si>
    <t>Michael Tellem</t>
  </si>
  <si>
    <t>Raymond Brothers</t>
  </si>
  <si>
    <t>Todd Ramasar</t>
  </si>
  <si>
    <t>Nima Namakian</t>
  </si>
  <si>
    <t>Torrel Harris</t>
  </si>
  <si>
    <t>Kevin Bradbury</t>
  </si>
  <si>
    <t>Jeff Wechsler</t>
  </si>
  <si>
    <t>Jared Mucha</t>
  </si>
  <si>
    <t>Rich Kleiman</t>
  </si>
  <si>
    <t>Bernie Lee</t>
  </si>
  <si>
    <t>Aaron Turner</t>
  </si>
  <si>
    <t>Melvin Booker</t>
  </si>
  <si>
    <t>Kyle McAlarney</t>
  </si>
  <si>
    <t>James Dunleavy</t>
  </si>
  <si>
    <t>Sam Rose</t>
  </si>
  <si>
    <t>Jaafar Choufani</t>
  </si>
  <si>
    <t>Shetellia Riley Irving</t>
  </si>
  <si>
    <t>Brian Jungreis</t>
  </si>
  <si>
    <t>Janis Porzingis</t>
  </si>
  <si>
    <t>Lorenzo McCloud</t>
  </si>
  <si>
    <t>Adam Pensack</t>
  </si>
  <si>
    <t>Mike Kneisley</t>
  </si>
  <si>
    <t>Kieran Piller</t>
  </si>
  <si>
    <t>BJ Armstrong</t>
  </si>
  <si>
    <t>Rade Filipovich</t>
  </si>
  <si>
    <t>Mike Conley</t>
  </si>
  <si>
    <t>Michael Lelchitski</t>
  </si>
  <si>
    <t>George Bass</t>
  </si>
  <si>
    <t>Chafie Fields</t>
  </si>
  <si>
    <t>Calvin Andrews</t>
  </si>
  <si>
    <t>George Langberg</t>
  </si>
  <si>
    <t>Derrick Powell</t>
  </si>
  <si>
    <t>Sam Permut</t>
  </si>
  <si>
    <t>Aleksander Raskovic</t>
  </si>
  <si>
    <t>Wallace Prather</t>
  </si>
  <si>
    <t>Marcus Monk</t>
  </si>
  <si>
    <t>David Bauman</t>
  </si>
  <si>
    <t>Erik Kabe</t>
  </si>
  <si>
    <t>Arturs Kalnitis</t>
  </si>
  <si>
    <t>Joel Bell</t>
  </si>
  <si>
    <t>Mike Miller</t>
  </si>
  <si>
    <t>George Roussakis</t>
  </si>
  <si>
    <t>Ronald Shade</t>
  </si>
  <si>
    <t>Anthony Coleman</t>
  </si>
  <si>
    <t>Andre Buck</t>
  </si>
  <si>
    <t>Glenn Schwartzman</t>
  </si>
  <si>
    <t>Guy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</si>
</sst>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15.6"/>
      <color rgb="FFC7B8A1"/>
      <name val="Arial"/>
      <family val="2"/>
    </font>
    <font>
      <sz val="13"/>
      <color rgb="FF000000"/>
      <name val="Inherit"/>
    </font>
    <font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3" fontId="3" fillId="0" borderId="0" xfId="0" applyNumberFormat="1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hispanosnba.com/nba-arenas/ball-arena" TargetMode="External"/><Relationship Id="rId13" Type="http://schemas.openxmlformats.org/officeDocument/2006/relationships/hyperlink" Target="https://en.hispanosnba.com/nba-arenas/cryptocom-arena" TargetMode="External"/><Relationship Id="rId18" Type="http://schemas.openxmlformats.org/officeDocument/2006/relationships/hyperlink" Target="https://en.hispanosnba.com/nba-arenas/target-center" TargetMode="External"/><Relationship Id="rId26" Type="http://schemas.openxmlformats.org/officeDocument/2006/relationships/hyperlink" Target="https://en.hispanosnba.com/nba-arenas/golden-1-center" TargetMode="External"/><Relationship Id="rId3" Type="http://schemas.openxmlformats.org/officeDocument/2006/relationships/hyperlink" Target="https://en.hispanosnba.com/nba-arenas/barclays-center" TargetMode="External"/><Relationship Id="rId21" Type="http://schemas.openxmlformats.org/officeDocument/2006/relationships/hyperlink" Target="https://en.hispanosnba.com/nba-arenas/paycom-center" TargetMode="External"/><Relationship Id="rId7" Type="http://schemas.openxmlformats.org/officeDocument/2006/relationships/hyperlink" Target="https://en.hispanosnba.com/nba-arenas/american-airlines-center" TargetMode="External"/><Relationship Id="rId12" Type="http://schemas.openxmlformats.org/officeDocument/2006/relationships/hyperlink" Target="https://en.hispanosnba.com/nba-arenas/bankers-life-fieldhouse" TargetMode="External"/><Relationship Id="rId17" Type="http://schemas.openxmlformats.org/officeDocument/2006/relationships/hyperlink" Target="https://en.hispanosnba.com/nba-arenas/fiserv-forum" TargetMode="External"/><Relationship Id="rId25" Type="http://schemas.openxmlformats.org/officeDocument/2006/relationships/hyperlink" Target="https://en.hispanosnba.com/nba-arenas/moda-center" TargetMode="External"/><Relationship Id="rId2" Type="http://schemas.openxmlformats.org/officeDocument/2006/relationships/hyperlink" Target="https://en.hispanosnba.com/nba-arenas/td-garden" TargetMode="External"/><Relationship Id="rId16" Type="http://schemas.openxmlformats.org/officeDocument/2006/relationships/hyperlink" Target="https://en.hispanosnba.com/nba-arenas/ftx-arena" TargetMode="External"/><Relationship Id="rId20" Type="http://schemas.openxmlformats.org/officeDocument/2006/relationships/hyperlink" Target="https://en.hispanosnba.com/nba-arenas/madison-square-garden" TargetMode="External"/><Relationship Id="rId29" Type="http://schemas.openxmlformats.org/officeDocument/2006/relationships/hyperlink" Target="https://en.hispanosnba.com/nba-arenas/vivint-arena" TargetMode="External"/><Relationship Id="rId1" Type="http://schemas.openxmlformats.org/officeDocument/2006/relationships/hyperlink" Target="https://en.hispanosnba.com/nba-arenas/state-farm-arena" TargetMode="External"/><Relationship Id="rId6" Type="http://schemas.openxmlformats.org/officeDocument/2006/relationships/hyperlink" Target="https://en.hispanosnba.com/nba-arenas/rocket-mortgage-fieldhouse" TargetMode="External"/><Relationship Id="rId11" Type="http://schemas.openxmlformats.org/officeDocument/2006/relationships/hyperlink" Target="https://en.hispanosnba.com/nba-arenas/toyota-center" TargetMode="External"/><Relationship Id="rId24" Type="http://schemas.openxmlformats.org/officeDocument/2006/relationships/hyperlink" Target="https://en.hispanosnba.com/nba-arenas/footprint-center" TargetMode="External"/><Relationship Id="rId5" Type="http://schemas.openxmlformats.org/officeDocument/2006/relationships/hyperlink" Target="https://en.hispanosnba.com/nba-arenas/united-center" TargetMode="External"/><Relationship Id="rId15" Type="http://schemas.openxmlformats.org/officeDocument/2006/relationships/hyperlink" Target="https://en.hispanosnba.com/nba-arenas/fedexforum" TargetMode="External"/><Relationship Id="rId23" Type="http://schemas.openxmlformats.org/officeDocument/2006/relationships/hyperlink" Target="https://en.hispanosnba.com/nba-arenas/wells-fargo-center" TargetMode="External"/><Relationship Id="rId28" Type="http://schemas.openxmlformats.org/officeDocument/2006/relationships/hyperlink" Target="https://en.hispanosnba.com/nba-arenas/scotiabank-arena" TargetMode="External"/><Relationship Id="rId10" Type="http://schemas.openxmlformats.org/officeDocument/2006/relationships/hyperlink" Target="https://en.hispanosnba.com/nba-arenas/chase-center" TargetMode="External"/><Relationship Id="rId19" Type="http://schemas.openxmlformats.org/officeDocument/2006/relationships/hyperlink" Target="https://en.hispanosnba.com/nba-arenas/smoothie-king-center" TargetMode="External"/><Relationship Id="rId4" Type="http://schemas.openxmlformats.org/officeDocument/2006/relationships/hyperlink" Target="https://en.hispanosnba.com/nba-arenas/spectrum-center" TargetMode="External"/><Relationship Id="rId9" Type="http://schemas.openxmlformats.org/officeDocument/2006/relationships/hyperlink" Target="https://en.hispanosnba.com/nba-arenas/little-caesars-arena" TargetMode="External"/><Relationship Id="rId14" Type="http://schemas.openxmlformats.org/officeDocument/2006/relationships/hyperlink" Target="https://en.hispanosnba.com/nba-arenas/cryptocom-arena" TargetMode="External"/><Relationship Id="rId22" Type="http://schemas.openxmlformats.org/officeDocument/2006/relationships/hyperlink" Target="https://en.hispanosnba.com/nba-arenas/amway-center" TargetMode="External"/><Relationship Id="rId27" Type="http://schemas.openxmlformats.org/officeDocument/2006/relationships/hyperlink" Target="https://en.hispanosnba.com/nba-arenas/att-center" TargetMode="External"/><Relationship Id="rId30" Type="http://schemas.openxmlformats.org/officeDocument/2006/relationships/hyperlink" Target="https://en.hispanosnba.com/nba-arenas/capital-one-arena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3F77-37C2-BA46-B635-358856187CBC}">
  <dimension ref="A1:B77"/>
  <sheetViews>
    <sheetView workbookViewId="0">
      <selection activeCell="E72" sqref="E72"/>
    </sheetView>
  </sheetViews>
  <sheetFormatPr baseColWidth="10" defaultRowHeight="16"/>
  <cols>
    <col min="2" max="2" width="15.33203125" bestFit="1" customWidth="1"/>
  </cols>
  <sheetData>
    <row r="1" spans="1:2">
      <c r="A1" t="s">
        <v>0</v>
      </c>
      <c r="B1" t="s">
        <v>1</v>
      </c>
    </row>
    <row r="2" spans="1:2">
      <c r="A2">
        <v>1947</v>
      </c>
      <c r="B2">
        <v>82</v>
      </c>
    </row>
    <row r="3" spans="1:2">
      <c r="A3">
        <v>1948</v>
      </c>
      <c r="B3">
        <v>82</v>
      </c>
    </row>
    <row r="4" spans="1:2">
      <c r="A4">
        <v>1949</v>
      </c>
      <c r="B4">
        <v>82</v>
      </c>
    </row>
    <row r="5" spans="1:2">
      <c r="A5">
        <v>1950</v>
      </c>
      <c r="B5">
        <v>82</v>
      </c>
    </row>
    <row r="6" spans="1:2">
      <c r="A6">
        <v>1951</v>
      </c>
      <c r="B6">
        <v>82</v>
      </c>
    </row>
    <row r="7" spans="1:2">
      <c r="A7">
        <v>1952</v>
      </c>
      <c r="B7">
        <v>82</v>
      </c>
    </row>
    <row r="8" spans="1:2">
      <c r="A8">
        <v>1953</v>
      </c>
      <c r="B8">
        <v>82</v>
      </c>
    </row>
    <row r="9" spans="1:2">
      <c r="A9">
        <v>1954</v>
      </c>
      <c r="B9">
        <v>82</v>
      </c>
    </row>
    <row r="10" spans="1:2">
      <c r="A10">
        <v>1955</v>
      </c>
      <c r="B10">
        <v>82</v>
      </c>
    </row>
    <row r="11" spans="1:2">
      <c r="A11">
        <v>1956</v>
      </c>
      <c r="B11">
        <v>82</v>
      </c>
    </row>
    <row r="12" spans="1:2">
      <c r="A12">
        <v>1957</v>
      </c>
      <c r="B12">
        <v>82</v>
      </c>
    </row>
    <row r="13" spans="1:2">
      <c r="A13">
        <v>1958</v>
      </c>
      <c r="B13">
        <v>82</v>
      </c>
    </row>
    <row r="14" spans="1:2">
      <c r="A14">
        <v>1959</v>
      </c>
      <c r="B14">
        <v>82</v>
      </c>
    </row>
    <row r="15" spans="1:2">
      <c r="A15">
        <v>1960</v>
      </c>
      <c r="B15">
        <v>82</v>
      </c>
    </row>
    <row r="16" spans="1:2">
      <c r="A16">
        <v>1961</v>
      </c>
      <c r="B16">
        <v>82</v>
      </c>
    </row>
    <row r="17" spans="1:2">
      <c r="A17">
        <v>1962</v>
      </c>
      <c r="B17">
        <v>82</v>
      </c>
    </row>
    <row r="18" spans="1:2">
      <c r="A18">
        <v>1963</v>
      </c>
      <c r="B18">
        <v>82</v>
      </c>
    </row>
    <row r="19" spans="1:2">
      <c r="A19">
        <v>1964</v>
      </c>
      <c r="B19">
        <v>82</v>
      </c>
    </row>
    <row r="20" spans="1:2">
      <c r="A20">
        <v>1965</v>
      </c>
      <c r="B20">
        <v>82</v>
      </c>
    </row>
    <row r="21" spans="1:2">
      <c r="A21">
        <v>1966</v>
      </c>
      <c r="B21">
        <v>82</v>
      </c>
    </row>
    <row r="22" spans="1:2">
      <c r="A22">
        <v>1967</v>
      </c>
      <c r="B22">
        <v>82</v>
      </c>
    </row>
    <row r="23" spans="1:2">
      <c r="A23">
        <v>1968</v>
      </c>
      <c r="B23">
        <v>82</v>
      </c>
    </row>
    <row r="24" spans="1:2">
      <c r="A24">
        <v>1969</v>
      </c>
      <c r="B24">
        <v>82</v>
      </c>
    </row>
    <row r="25" spans="1:2">
      <c r="A25">
        <v>1970</v>
      </c>
      <c r="B25">
        <v>82</v>
      </c>
    </row>
    <row r="26" spans="1:2">
      <c r="A26">
        <v>1971</v>
      </c>
      <c r="B26">
        <v>82</v>
      </c>
    </row>
    <row r="27" spans="1:2">
      <c r="A27">
        <v>1972</v>
      </c>
      <c r="B27">
        <v>82</v>
      </c>
    </row>
    <row r="28" spans="1:2">
      <c r="A28">
        <v>1973</v>
      </c>
      <c r="B28">
        <v>82</v>
      </c>
    </row>
    <row r="29" spans="1:2">
      <c r="A29">
        <v>1974</v>
      </c>
      <c r="B29">
        <v>82</v>
      </c>
    </row>
    <row r="30" spans="1:2">
      <c r="A30">
        <v>1975</v>
      </c>
      <c r="B30">
        <v>82</v>
      </c>
    </row>
    <row r="31" spans="1:2">
      <c r="A31">
        <v>1976</v>
      </c>
      <c r="B31">
        <v>82</v>
      </c>
    </row>
    <row r="32" spans="1:2">
      <c r="A32">
        <v>1977</v>
      </c>
      <c r="B32">
        <v>82</v>
      </c>
    </row>
    <row r="33" spans="1:2">
      <c r="A33">
        <v>1978</v>
      </c>
      <c r="B33">
        <v>82</v>
      </c>
    </row>
    <row r="34" spans="1:2">
      <c r="A34">
        <v>1979</v>
      </c>
      <c r="B34">
        <v>82</v>
      </c>
    </row>
    <row r="35" spans="1:2">
      <c r="A35">
        <v>1980</v>
      </c>
      <c r="B35">
        <v>82</v>
      </c>
    </row>
    <row r="36" spans="1:2">
      <c r="A36">
        <v>1981</v>
      </c>
      <c r="B36">
        <v>82</v>
      </c>
    </row>
    <row r="37" spans="1:2">
      <c r="A37">
        <v>1982</v>
      </c>
      <c r="B37">
        <v>82</v>
      </c>
    </row>
    <row r="38" spans="1:2">
      <c r="A38">
        <v>1983</v>
      </c>
      <c r="B38">
        <v>82</v>
      </c>
    </row>
    <row r="39" spans="1:2">
      <c r="A39">
        <v>1984</v>
      </c>
      <c r="B39">
        <v>82</v>
      </c>
    </row>
    <row r="40" spans="1:2">
      <c r="A40">
        <v>1985</v>
      </c>
      <c r="B40">
        <v>82</v>
      </c>
    </row>
    <row r="41" spans="1:2">
      <c r="A41">
        <v>1986</v>
      </c>
      <c r="B41">
        <v>82</v>
      </c>
    </row>
    <row r="42" spans="1:2">
      <c r="A42">
        <v>1987</v>
      </c>
      <c r="B42">
        <v>82</v>
      </c>
    </row>
    <row r="43" spans="1:2">
      <c r="A43">
        <v>1988</v>
      </c>
      <c r="B43">
        <v>82</v>
      </c>
    </row>
    <row r="44" spans="1:2">
      <c r="A44">
        <v>1989</v>
      </c>
      <c r="B44">
        <v>82</v>
      </c>
    </row>
    <row r="45" spans="1:2">
      <c r="A45">
        <v>1990</v>
      </c>
      <c r="B45">
        <v>82</v>
      </c>
    </row>
    <row r="46" spans="1:2">
      <c r="A46">
        <v>1991</v>
      </c>
      <c r="B46">
        <v>82</v>
      </c>
    </row>
    <row r="47" spans="1:2">
      <c r="A47">
        <v>1992</v>
      </c>
      <c r="B47">
        <v>82</v>
      </c>
    </row>
    <row r="48" spans="1:2">
      <c r="A48">
        <v>1993</v>
      </c>
      <c r="B48">
        <v>82</v>
      </c>
    </row>
    <row r="49" spans="1:2">
      <c r="A49">
        <v>1994</v>
      </c>
      <c r="B49">
        <v>82</v>
      </c>
    </row>
    <row r="50" spans="1:2">
      <c r="A50">
        <v>1995</v>
      </c>
      <c r="B50">
        <v>82</v>
      </c>
    </row>
    <row r="51" spans="1:2">
      <c r="A51">
        <v>1996</v>
      </c>
      <c r="B51">
        <v>82</v>
      </c>
    </row>
    <row r="52" spans="1:2">
      <c r="A52">
        <v>1997</v>
      </c>
      <c r="B52">
        <v>82</v>
      </c>
    </row>
    <row r="53" spans="1:2">
      <c r="A53">
        <v>1998</v>
      </c>
      <c r="B53">
        <v>82</v>
      </c>
    </row>
    <row r="54" spans="1:2">
      <c r="A54">
        <v>1999</v>
      </c>
      <c r="B54">
        <v>82</v>
      </c>
    </row>
    <row r="55" spans="1:2">
      <c r="A55">
        <v>2000</v>
      </c>
      <c r="B55">
        <v>82</v>
      </c>
    </row>
    <row r="56" spans="1:2">
      <c r="A56">
        <v>2001</v>
      </c>
      <c r="B56">
        <v>82</v>
      </c>
    </row>
    <row r="57" spans="1:2">
      <c r="A57">
        <v>2002</v>
      </c>
      <c r="B57">
        <v>82</v>
      </c>
    </row>
    <row r="58" spans="1:2">
      <c r="A58">
        <v>2003</v>
      </c>
      <c r="B58">
        <v>82</v>
      </c>
    </row>
    <row r="59" spans="1:2">
      <c r="A59">
        <v>2004</v>
      </c>
      <c r="B59">
        <v>82</v>
      </c>
    </row>
    <row r="60" spans="1:2">
      <c r="A60">
        <v>2005</v>
      </c>
      <c r="B60">
        <v>82</v>
      </c>
    </row>
    <row r="61" spans="1:2">
      <c r="A61">
        <v>2006</v>
      </c>
      <c r="B61">
        <v>82</v>
      </c>
    </row>
    <row r="62" spans="1:2">
      <c r="A62">
        <v>2007</v>
      </c>
      <c r="B62">
        <v>82</v>
      </c>
    </row>
    <row r="63" spans="1:2">
      <c r="A63">
        <v>2008</v>
      </c>
      <c r="B63">
        <v>82</v>
      </c>
    </row>
    <row r="64" spans="1:2">
      <c r="A64">
        <v>2009</v>
      </c>
      <c r="B64">
        <v>82</v>
      </c>
    </row>
    <row r="65" spans="1:2">
      <c r="A65">
        <v>2010</v>
      </c>
      <c r="B65">
        <v>82</v>
      </c>
    </row>
    <row r="66" spans="1:2">
      <c r="A66">
        <v>2011</v>
      </c>
      <c r="B66">
        <v>82</v>
      </c>
    </row>
    <row r="67" spans="1:2">
      <c r="A67">
        <v>2012</v>
      </c>
      <c r="B67">
        <v>82</v>
      </c>
    </row>
    <row r="68" spans="1:2">
      <c r="A68">
        <v>2013</v>
      </c>
      <c r="B68">
        <v>82</v>
      </c>
    </row>
    <row r="69" spans="1:2">
      <c r="A69">
        <v>2014</v>
      </c>
      <c r="B69">
        <v>82</v>
      </c>
    </row>
    <row r="70" spans="1:2">
      <c r="A70">
        <v>2015</v>
      </c>
      <c r="B70">
        <v>82</v>
      </c>
    </row>
    <row r="71" spans="1:2">
      <c r="A71">
        <v>2016</v>
      </c>
      <c r="B71">
        <v>82</v>
      </c>
    </row>
    <row r="72" spans="1:2">
      <c r="A72">
        <v>2017</v>
      </c>
      <c r="B72">
        <v>82</v>
      </c>
    </row>
    <row r="73" spans="1:2">
      <c r="A73">
        <v>2018</v>
      </c>
      <c r="B73">
        <v>82</v>
      </c>
    </row>
    <row r="74" spans="1:2">
      <c r="A74">
        <v>2019</v>
      </c>
      <c r="B74">
        <v>82</v>
      </c>
    </row>
    <row r="75" spans="1:2">
      <c r="A75">
        <v>2020</v>
      </c>
      <c r="B75">
        <v>82</v>
      </c>
    </row>
    <row r="76" spans="1:2">
      <c r="A76">
        <v>2021</v>
      </c>
      <c r="B76">
        <v>82</v>
      </c>
    </row>
    <row r="77" spans="1:2">
      <c r="A77">
        <v>2022</v>
      </c>
      <c r="B7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BCB7-5735-D14B-AD1E-0348172DFE9B}">
  <dimension ref="A1:S85"/>
  <sheetViews>
    <sheetView tabSelected="1" workbookViewId="0">
      <selection activeCell="M77" sqref="M77"/>
    </sheetView>
  </sheetViews>
  <sheetFormatPr baseColWidth="10" defaultRowHeight="16"/>
  <cols>
    <col min="1" max="1" width="22.5" bestFit="1" customWidth="1"/>
    <col min="8" max="8" width="22" bestFit="1" customWidth="1"/>
  </cols>
  <sheetData>
    <row r="1" spans="1: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9">
      <c r="A2" t="s">
        <v>112</v>
      </c>
      <c r="B2" t="s">
        <v>113</v>
      </c>
      <c r="C2">
        <v>23</v>
      </c>
      <c r="D2" t="s">
        <v>202</v>
      </c>
      <c r="E2" t="s">
        <v>203</v>
      </c>
      <c r="F2">
        <f ca="1">RANDBETWEEN(187,212)</f>
        <v>202</v>
      </c>
      <c r="G2">
        <f ca="1">RANDBETWEEN(77,100)</f>
        <v>86</v>
      </c>
      <c r="H2" s="5" t="s">
        <v>204</v>
      </c>
      <c r="I2">
        <f ca="1">RANDBETWEEN(0, 30000)</f>
        <v>18588</v>
      </c>
      <c r="J2">
        <f ca="1">RANDBETWEEN(0, 23924)</f>
        <v>14993</v>
      </c>
      <c r="K2">
        <f ca="1">RANDBETWEEN(0,3300)</f>
        <v>724</v>
      </c>
      <c r="L2">
        <f ca="1">RANDBETWEEN(0, 4525)</f>
        <v>2116</v>
      </c>
    </row>
    <row r="3" spans="1:19" ht="17">
      <c r="A3" t="s">
        <v>114</v>
      </c>
      <c r="B3" t="s">
        <v>115</v>
      </c>
      <c r="C3">
        <v>29</v>
      </c>
      <c r="D3" t="s">
        <v>202</v>
      </c>
      <c r="E3" t="s">
        <v>203</v>
      </c>
      <c r="F3">
        <f t="shared" ref="F3:F66" ca="1" si="0">RANDBETWEEN(187,212)</f>
        <v>192</v>
      </c>
      <c r="G3">
        <f t="shared" ref="G3:G66" ca="1" si="1">RANDBETWEEN(77,100)</f>
        <v>95</v>
      </c>
      <c r="H3" s="5" t="s">
        <v>205</v>
      </c>
      <c r="I3">
        <f t="shared" ref="I3:I66" ca="1" si="2">RANDBETWEEN(0, 30000)</f>
        <v>26899</v>
      </c>
      <c r="J3">
        <f t="shared" ref="J3:J66" ca="1" si="3">RANDBETWEEN(0, 23924)</f>
        <v>15306</v>
      </c>
      <c r="K3">
        <f t="shared" ref="K3:K66" ca="1" si="4">RANDBETWEEN(0,3300)</f>
        <v>1156</v>
      </c>
      <c r="L3">
        <f t="shared" ref="L3:L66" ca="1" si="5">RANDBETWEEN(0, 4525)</f>
        <v>4123</v>
      </c>
      <c r="N3" s="6"/>
      <c r="O3" s="5"/>
      <c r="P3" s="7"/>
      <c r="Q3" s="6"/>
      <c r="R3" s="6"/>
      <c r="S3" s="6"/>
    </row>
    <row r="4" spans="1:19" ht="17">
      <c r="A4" t="s">
        <v>116</v>
      </c>
      <c r="B4" t="s">
        <v>117</v>
      </c>
      <c r="C4">
        <v>25</v>
      </c>
      <c r="D4" t="s">
        <v>202</v>
      </c>
      <c r="E4" t="s">
        <v>203</v>
      </c>
      <c r="F4">
        <f t="shared" ca="1" si="0"/>
        <v>206</v>
      </c>
      <c r="G4">
        <f t="shared" ca="1" si="1"/>
        <v>88</v>
      </c>
      <c r="H4" s="5" t="s">
        <v>206</v>
      </c>
      <c r="I4">
        <f t="shared" ca="1" si="2"/>
        <v>3344</v>
      </c>
      <c r="J4">
        <f t="shared" ca="1" si="3"/>
        <v>7186</v>
      </c>
      <c r="K4">
        <f t="shared" ca="1" si="4"/>
        <v>2865</v>
      </c>
      <c r="L4">
        <f t="shared" ca="1" si="5"/>
        <v>3433</v>
      </c>
      <c r="N4" s="6"/>
      <c r="O4" s="5"/>
      <c r="P4" s="7"/>
      <c r="Q4" s="6"/>
      <c r="R4" s="6"/>
      <c r="S4" s="6"/>
    </row>
    <row r="5" spans="1:19" ht="17">
      <c r="A5" t="s">
        <v>118</v>
      </c>
      <c r="B5" t="s">
        <v>119</v>
      </c>
      <c r="C5">
        <v>22</v>
      </c>
      <c r="D5" t="s">
        <v>202</v>
      </c>
      <c r="E5" t="s">
        <v>203</v>
      </c>
      <c r="F5">
        <f t="shared" ca="1" si="0"/>
        <v>191</v>
      </c>
      <c r="G5">
        <f t="shared" ca="1" si="1"/>
        <v>81</v>
      </c>
      <c r="H5" s="5" t="s">
        <v>207</v>
      </c>
      <c r="I5">
        <f t="shared" ca="1" si="2"/>
        <v>27014</v>
      </c>
      <c r="J5">
        <f t="shared" ca="1" si="3"/>
        <v>20564</v>
      </c>
      <c r="K5">
        <f t="shared" ca="1" si="4"/>
        <v>1703</v>
      </c>
      <c r="L5">
        <f t="shared" ca="1" si="5"/>
        <v>2163</v>
      </c>
      <c r="N5" s="6"/>
      <c r="O5" s="5"/>
      <c r="P5" s="7"/>
      <c r="Q5" s="6"/>
      <c r="R5" s="6"/>
      <c r="S5" s="6"/>
    </row>
    <row r="6" spans="1:19" ht="17">
      <c r="A6" t="s">
        <v>120</v>
      </c>
      <c r="B6" t="s">
        <v>121</v>
      </c>
      <c r="C6">
        <v>21</v>
      </c>
      <c r="D6" t="s">
        <v>202</v>
      </c>
      <c r="E6" t="s">
        <v>203</v>
      </c>
      <c r="F6">
        <f t="shared" ca="1" si="0"/>
        <v>193</v>
      </c>
      <c r="G6">
        <f t="shared" ca="1" si="1"/>
        <v>90</v>
      </c>
      <c r="H6" s="5" t="s">
        <v>208</v>
      </c>
      <c r="I6">
        <f t="shared" ca="1" si="2"/>
        <v>5063</v>
      </c>
      <c r="J6">
        <f t="shared" ca="1" si="3"/>
        <v>10886</v>
      </c>
      <c r="K6">
        <f t="shared" ca="1" si="4"/>
        <v>61</v>
      </c>
      <c r="L6">
        <f t="shared" ca="1" si="5"/>
        <v>3495</v>
      </c>
      <c r="N6" s="6"/>
      <c r="O6" s="5"/>
      <c r="P6" s="7"/>
      <c r="Q6" s="6"/>
      <c r="R6" s="6"/>
      <c r="S6" s="6"/>
    </row>
    <row r="7" spans="1:19" ht="17">
      <c r="A7" t="s">
        <v>122</v>
      </c>
      <c r="B7" t="s">
        <v>119</v>
      </c>
      <c r="C7">
        <v>24</v>
      </c>
      <c r="D7" t="s">
        <v>202</v>
      </c>
      <c r="E7" t="s">
        <v>203</v>
      </c>
      <c r="F7">
        <f t="shared" ca="1" si="0"/>
        <v>193</v>
      </c>
      <c r="G7">
        <f t="shared" ca="1" si="1"/>
        <v>80</v>
      </c>
      <c r="H7" s="5" t="s">
        <v>209</v>
      </c>
      <c r="I7">
        <f t="shared" ca="1" si="2"/>
        <v>17981</v>
      </c>
      <c r="J7">
        <f t="shared" ca="1" si="3"/>
        <v>11821</v>
      </c>
      <c r="K7">
        <f t="shared" ca="1" si="4"/>
        <v>2032</v>
      </c>
      <c r="L7">
        <f t="shared" ca="1" si="5"/>
        <v>2786</v>
      </c>
      <c r="N7" s="6"/>
      <c r="O7" s="5"/>
      <c r="P7" s="7"/>
      <c r="Q7" s="6"/>
      <c r="R7" s="6"/>
      <c r="S7" s="6"/>
    </row>
    <row r="8" spans="1:19" ht="17">
      <c r="A8" t="s">
        <v>123</v>
      </c>
      <c r="B8" t="s">
        <v>119</v>
      </c>
      <c r="C8">
        <v>27</v>
      </c>
      <c r="D8" t="s">
        <v>202</v>
      </c>
      <c r="E8" t="s">
        <v>203</v>
      </c>
      <c r="F8">
        <f t="shared" ca="1" si="0"/>
        <v>189</v>
      </c>
      <c r="G8">
        <f t="shared" ca="1" si="1"/>
        <v>94</v>
      </c>
      <c r="H8" s="5" t="s">
        <v>210</v>
      </c>
      <c r="I8">
        <f t="shared" ca="1" si="2"/>
        <v>796</v>
      </c>
      <c r="J8">
        <f t="shared" ca="1" si="3"/>
        <v>3514</v>
      </c>
      <c r="K8">
        <f t="shared" ca="1" si="4"/>
        <v>1933</v>
      </c>
      <c r="L8">
        <f t="shared" ca="1" si="5"/>
        <v>769</v>
      </c>
      <c r="N8" s="6"/>
      <c r="O8" s="5"/>
      <c r="P8" s="7"/>
      <c r="Q8" s="6"/>
      <c r="R8" s="6"/>
      <c r="S8" s="6"/>
    </row>
    <row r="9" spans="1:19" ht="17">
      <c r="A9" t="s">
        <v>124</v>
      </c>
      <c r="B9" t="s">
        <v>115</v>
      </c>
      <c r="C9">
        <v>24</v>
      </c>
      <c r="D9" t="s">
        <v>202</v>
      </c>
      <c r="E9" t="s">
        <v>203</v>
      </c>
      <c r="F9">
        <f t="shared" ca="1" si="0"/>
        <v>212</v>
      </c>
      <c r="G9">
        <f t="shared" ca="1" si="1"/>
        <v>78</v>
      </c>
      <c r="H9" s="5" t="s">
        <v>211</v>
      </c>
      <c r="I9">
        <f t="shared" ca="1" si="2"/>
        <v>22875</v>
      </c>
      <c r="J9">
        <f t="shared" ca="1" si="3"/>
        <v>12391</v>
      </c>
      <c r="K9">
        <f t="shared" ca="1" si="4"/>
        <v>974</v>
      </c>
      <c r="L9">
        <f t="shared" ca="1" si="5"/>
        <v>1686</v>
      </c>
      <c r="N9" s="6"/>
      <c r="O9" s="5"/>
      <c r="P9" s="7"/>
      <c r="Q9" s="6"/>
      <c r="R9" s="6"/>
      <c r="S9" s="6"/>
    </row>
    <row r="10" spans="1:19" ht="17">
      <c r="A10" t="s">
        <v>125</v>
      </c>
      <c r="B10" t="s">
        <v>119</v>
      </c>
      <c r="C10">
        <v>24</v>
      </c>
      <c r="D10" t="s">
        <v>202</v>
      </c>
      <c r="E10" t="s">
        <v>203</v>
      </c>
      <c r="F10">
        <f t="shared" ca="1" si="0"/>
        <v>196</v>
      </c>
      <c r="G10">
        <f t="shared" ca="1" si="1"/>
        <v>92</v>
      </c>
      <c r="H10" s="5" t="s">
        <v>212</v>
      </c>
      <c r="I10">
        <f t="shared" ca="1" si="2"/>
        <v>4627</v>
      </c>
      <c r="J10">
        <f t="shared" ca="1" si="3"/>
        <v>16978</v>
      </c>
      <c r="K10">
        <f t="shared" ca="1" si="4"/>
        <v>863</v>
      </c>
      <c r="L10">
        <f t="shared" ca="1" si="5"/>
        <v>1403</v>
      </c>
      <c r="N10" s="6"/>
      <c r="O10" s="5"/>
      <c r="P10" s="7"/>
      <c r="Q10" s="6"/>
      <c r="R10" s="6"/>
      <c r="S10" s="6"/>
    </row>
    <row r="11" spans="1:19" ht="17">
      <c r="A11" t="s">
        <v>126</v>
      </c>
      <c r="B11" t="s">
        <v>127</v>
      </c>
      <c r="C11">
        <v>29</v>
      </c>
      <c r="D11" t="s">
        <v>202</v>
      </c>
      <c r="E11" t="s">
        <v>203</v>
      </c>
      <c r="F11">
        <f t="shared" ca="1" si="0"/>
        <v>198</v>
      </c>
      <c r="G11">
        <f t="shared" ca="1" si="1"/>
        <v>95</v>
      </c>
      <c r="H11" s="5" t="s">
        <v>213</v>
      </c>
      <c r="I11">
        <f t="shared" ca="1" si="2"/>
        <v>28924</v>
      </c>
      <c r="J11">
        <f t="shared" ca="1" si="3"/>
        <v>19152</v>
      </c>
      <c r="K11">
        <f t="shared" ca="1" si="4"/>
        <v>345</v>
      </c>
      <c r="L11">
        <f t="shared" ca="1" si="5"/>
        <v>2932</v>
      </c>
      <c r="N11" s="6"/>
      <c r="O11" s="5"/>
      <c r="P11" s="7"/>
      <c r="Q11" s="6"/>
      <c r="R11" s="6"/>
      <c r="S11" s="6"/>
    </row>
    <row r="12" spans="1:19" ht="17">
      <c r="A12" t="s">
        <v>128</v>
      </c>
      <c r="B12" t="s">
        <v>113</v>
      </c>
      <c r="C12">
        <v>28</v>
      </c>
      <c r="D12" t="s">
        <v>202</v>
      </c>
      <c r="E12" t="s">
        <v>203</v>
      </c>
      <c r="F12">
        <f t="shared" ca="1" si="0"/>
        <v>209</v>
      </c>
      <c r="G12">
        <f t="shared" ca="1" si="1"/>
        <v>84</v>
      </c>
      <c r="H12" s="5" t="s">
        <v>214</v>
      </c>
      <c r="I12">
        <f t="shared" ca="1" si="2"/>
        <v>2716</v>
      </c>
      <c r="J12">
        <f t="shared" ca="1" si="3"/>
        <v>18868</v>
      </c>
      <c r="K12">
        <f t="shared" ca="1" si="4"/>
        <v>2573</v>
      </c>
      <c r="L12">
        <f t="shared" ca="1" si="5"/>
        <v>4151</v>
      </c>
      <c r="N12" s="6"/>
      <c r="O12" s="5"/>
      <c r="P12" s="7"/>
      <c r="Q12" s="6"/>
      <c r="R12" s="6"/>
      <c r="S12" s="6"/>
    </row>
    <row r="13" spans="1:19" ht="17">
      <c r="A13" t="s">
        <v>129</v>
      </c>
      <c r="B13" t="s">
        <v>113</v>
      </c>
      <c r="C13">
        <v>30</v>
      </c>
      <c r="D13" t="s">
        <v>202</v>
      </c>
      <c r="E13" t="s">
        <v>203</v>
      </c>
      <c r="F13">
        <f t="shared" ca="1" si="0"/>
        <v>207</v>
      </c>
      <c r="G13">
        <f t="shared" ca="1" si="1"/>
        <v>88</v>
      </c>
      <c r="H13" s="5" t="s">
        <v>215</v>
      </c>
      <c r="I13">
        <f t="shared" ca="1" si="2"/>
        <v>2036</v>
      </c>
      <c r="J13">
        <f t="shared" ca="1" si="3"/>
        <v>2220</v>
      </c>
      <c r="K13">
        <f t="shared" ca="1" si="4"/>
        <v>748</v>
      </c>
      <c r="L13">
        <f t="shared" ca="1" si="5"/>
        <v>1770</v>
      </c>
      <c r="N13" s="6"/>
      <c r="O13" s="5"/>
      <c r="P13" s="7"/>
      <c r="Q13" s="6"/>
      <c r="R13" s="6"/>
      <c r="S13" s="6"/>
    </row>
    <row r="14" spans="1:19" ht="17">
      <c r="A14" t="s">
        <v>130</v>
      </c>
      <c r="B14" t="s">
        <v>119</v>
      </c>
      <c r="C14">
        <v>22</v>
      </c>
      <c r="D14" t="s">
        <v>202</v>
      </c>
      <c r="E14" t="s">
        <v>203</v>
      </c>
      <c r="F14">
        <f t="shared" ca="1" si="0"/>
        <v>211</v>
      </c>
      <c r="G14">
        <f t="shared" ca="1" si="1"/>
        <v>87</v>
      </c>
      <c r="H14" s="5" t="s">
        <v>216</v>
      </c>
      <c r="I14">
        <f t="shared" ca="1" si="2"/>
        <v>6054</v>
      </c>
      <c r="J14">
        <f t="shared" ca="1" si="3"/>
        <v>19324</v>
      </c>
      <c r="K14">
        <f t="shared" ca="1" si="4"/>
        <v>2812</v>
      </c>
      <c r="L14">
        <f t="shared" ca="1" si="5"/>
        <v>3403</v>
      </c>
      <c r="N14" s="6"/>
      <c r="O14" s="5"/>
      <c r="P14" s="7"/>
      <c r="Q14" s="6"/>
      <c r="R14" s="6"/>
      <c r="S14" s="6"/>
    </row>
    <row r="15" spans="1:19" ht="17">
      <c r="A15" t="s">
        <v>131</v>
      </c>
      <c r="B15" t="s">
        <v>113</v>
      </c>
      <c r="C15">
        <v>25</v>
      </c>
      <c r="D15" t="s">
        <v>202</v>
      </c>
      <c r="E15" t="s">
        <v>203</v>
      </c>
      <c r="F15">
        <f t="shared" ca="1" si="0"/>
        <v>191</v>
      </c>
      <c r="G15">
        <f t="shared" ca="1" si="1"/>
        <v>97</v>
      </c>
      <c r="H15" s="5" t="s">
        <v>217</v>
      </c>
      <c r="I15">
        <f t="shared" ca="1" si="2"/>
        <v>27832</v>
      </c>
      <c r="J15">
        <f t="shared" ca="1" si="3"/>
        <v>21699</v>
      </c>
      <c r="K15">
        <f t="shared" ca="1" si="4"/>
        <v>3043</v>
      </c>
      <c r="L15">
        <f t="shared" ca="1" si="5"/>
        <v>2767</v>
      </c>
      <c r="N15" s="6"/>
      <c r="O15" s="5"/>
      <c r="P15" s="7"/>
      <c r="Q15" s="6"/>
      <c r="R15" s="6"/>
      <c r="S15" s="6"/>
    </row>
    <row r="16" spans="1:19" ht="17">
      <c r="A16" t="s">
        <v>132</v>
      </c>
      <c r="B16" t="s">
        <v>119</v>
      </c>
      <c r="C16">
        <v>28</v>
      </c>
      <c r="D16" t="s">
        <v>202</v>
      </c>
      <c r="E16" t="s">
        <v>203</v>
      </c>
      <c r="F16">
        <f t="shared" ca="1" si="0"/>
        <v>187</v>
      </c>
      <c r="G16">
        <f t="shared" ca="1" si="1"/>
        <v>87</v>
      </c>
      <c r="H16" s="5" t="s">
        <v>218</v>
      </c>
      <c r="I16">
        <f t="shared" ca="1" si="2"/>
        <v>27054</v>
      </c>
      <c r="J16">
        <f t="shared" ca="1" si="3"/>
        <v>304</v>
      </c>
      <c r="K16">
        <f t="shared" ca="1" si="4"/>
        <v>2667</v>
      </c>
      <c r="L16">
        <f t="shared" ca="1" si="5"/>
        <v>2312</v>
      </c>
      <c r="N16" s="6"/>
      <c r="O16" s="5"/>
      <c r="P16" s="7"/>
      <c r="Q16" s="6"/>
      <c r="R16" s="6"/>
      <c r="S16" s="6"/>
    </row>
    <row r="17" spans="1:19" ht="17">
      <c r="A17" t="s">
        <v>133</v>
      </c>
      <c r="B17" t="s">
        <v>113</v>
      </c>
      <c r="C17">
        <v>21</v>
      </c>
      <c r="D17" t="s">
        <v>202</v>
      </c>
      <c r="E17" t="s">
        <v>203</v>
      </c>
      <c r="F17">
        <f t="shared" ca="1" si="0"/>
        <v>201</v>
      </c>
      <c r="G17">
        <f t="shared" ca="1" si="1"/>
        <v>84</v>
      </c>
      <c r="H17" s="5" t="s">
        <v>219</v>
      </c>
      <c r="I17">
        <f t="shared" ca="1" si="2"/>
        <v>135</v>
      </c>
      <c r="J17">
        <f t="shared" ca="1" si="3"/>
        <v>3662</v>
      </c>
      <c r="K17">
        <f t="shared" ca="1" si="4"/>
        <v>878</v>
      </c>
      <c r="L17">
        <f t="shared" ca="1" si="5"/>
        <v>585</v>
      </c>
      <c r="N17" s="6"/>
      <c r="O17" s="5"/>
      <c r="P17" s="7"/>
      <c r="Q17" s="6"/>
      <c r="R17" s="6"/>
      <c r="S17" s="6"/>
    </row>
    <row r="18" spans="1:19" ht="17">
      <c r="A18" t="s">
        <v>134</v>
      </c>
      <c r="B18" t="s">
        <v>115</v>
      </c>
      <c r="C18">
        <v>24</v>
      </c>
      <c r="D18" t="s">
        <v>202</v>
      </c>
      <c r="E18" t="s">
        <v>203</v>
      </c>
      <c r="F18">
        <f t="shared" ca="1" si="0"/>
        <v>198</v>
      </c>
      <c r="G18">
        <f t="shared" ca="1" si="1"/>
        <v>100</v>
      </c>
      <c r="H18" s="5" t="s">
        <v>220</v>
      </c>
      <c r="I18">
        <f t="shared" ca="1" si="2"/>
        <v>13481</v>
      </c>
      <c r="J18">
        <f t="shared" ca="1" si="3"/>
        <v>55</v>
      </c>
      <c r="K18">
        <f t="shared" ca="1" si="4"/>
        <v>67</v>
      </c>
      <c r="L18">
        <f t="shared" ca="1" si="5"/>
        <v>4457</v>
      </c>
      <c r="N18" s="6"/>
      <c r="O18" s="5"/>
      <c r="P18" s="7"/>
      <c r="Q18" s="6"/>
      <c r="R18" s="6"/>
      <c r="S18" s="6"/>
    </row>
    <row r="19" spans="1:19" ht="17">
      <c r="A19" t="s">
        <v>135</v>
      </c>
      <c r="B19" t="s">
        <v>117</v>
      </c>
      <c r="C19">
        <v>23</v>
      </c>
      <c r="D19" t="s">
        <v>202</v>
      </c>
      <c r="E19" t="s">
        <v>203</v>
      </c>
      <c r="F19">
        <f t="shared" ca="1" si="0"/>
        <v>206</v>
      </c>
      <c r="G19">
        <f t="shared" ca="1" si="1"/>
        <v>95</v>
      </c>
      <c r="H19" s="5" t="s">
        <v>221</v>
      </c>
      <c r="I19">
        <f t="shared" ca="1" si="2"/>
        <v>9666</v>
      </c>
      <c r="J19">
        <f t="shared" ca="1" si="3"/>
        <v>14382</v>
      </c>
      <c r="K19">
        <f t="shared" ca="1" si="4"/>
        <v>2474</v>
      </c>
      <c r="L19">
        <f t="shared" ca="1" si="5"/>
        <v>4196</v>
      </c>
      <c r="N19" s="6"/>
      <c r="O19" s="5"/>
      <c r="P19" s="7"/>
      <c r="Q19" s="6"/>
      <c r="R19" s="6"/>
      <c r="S19" s="6"/>
    </row>
    <row r="20" spans="1:19" ht="17">
      <c r="A20" t="s">
        <v>136</v>
      </c>
      <c r="B20" t="s">
        <v>113</v>
      </c>
      <c r="C20">
        <v>23</v>
      </c>
      <c r="D20" t="s">
        <v>202</v>
      </c>
      <c r="E20" t="s">
        <v>203</v>
      </c>
      <c r="F20">
        <f t="shared" ca="1" si="0"/>
        <v>204</v>
      </c>
      <c r="G20">
        <f t="shared" ca="1" si="1"/>
        <v>96</v>
      </c>
      <c r="H20" s="5" t="s">
        <v>222</v>
      </c>
      <c r="I20">
        <f t="shared" ca="1" si="2"/>
        <v>2827</v>
      </c>
      <c r="J20">
        <f t="shared" ca="1" si="3"/>
        <v>2164</v>
      </c>
      <c r="K20">
        <f t="shared" ca="1" si="4"/>
        <v>212</v>
      </c>
      <c r="L20">
        <f t="shared" ca="1" si="5"/>
        <v>1098</v>
      </c>
      <c r="N20" s="6"/>
      <c r="O20" s="5"/>
      <c r="P20" s="7"/>
      <c r="Q20" s="6"/>
      <c r="R20" s="6"/>
      <c r="S20" s="6"/>
    </row>
    <row r="21" spans="1:19" ht="17">
      <c r="A21" t="s">
        <v>137</v>
      </c>
      <c r="B21" t="s">
        <v>113</v>
      </c>
      <c r="C21">
        <v>20</v>
      </c>
      <c r="D21" t="s">
        <v>202</v>
      </c>
      <c r="E21" t="s">
        <v>203</v>
      </c>
      <c r="F21">
        <f t="shared" ca="1" si="0"/>
        <v>209</v>
      </c>
      <c r="G21">
        <f t="shared" ca="1" si="1"/>
        <v>82</v>
      </c>
      <c r="H21" s="5" t="s">
        <v>223</v>
      </c>
      <c r="I21">
        <f t="shared" ca="1" si="2"/>
        <v>624</v>
      </c>
      <c r="J21">
        <f t="shared" ca="1" si="3"/>
        <v>15167</v>
      </c>
      <c r="K21">
        <f t="shared" ca="1" si="4"/>
        <v>2358</v>
      </c>
      <c r="L21">
        <f t="shared" ca="1" si="5"/>
        <v>2880</v>
      </c>
      <c r="N21" s="6"/>
      <c r="O21" s="5"/>
      <c r="P21" s="7"/>
      <c r="Q21" s="6"/>
      <c r="R21" s="6"/>
      <c r="S21" s="6"/>
    </row>
    <row r="22" spans="1:19" ht="17">
      <c r="A22" t="s">
        <v>138</v>
      </c>
      <c r="B22" t="s">
        <v>119</v>
      </c>
      <c r="C22">
        <v>21</v>
      </c>
      <c r="D22" t="s">
        <v>202</v>
      </c>
      <c r="E22" t="s">
        <v>203</v>
      </c>
      <c r="F22">
        <f t="shared" ca="1" si="0"/>
        <v>202</v>
      </c>
      <c r="G22">
        <f t="shared" ca="1" si="1"/>
        <v>81</v>
      </c>
      <c r="H22" s="5" t="s">
        <v>224</v>
      </c>
      <c r="I22">
        <f t="shared" ca="1" si="2"/>
        <v>1168</v>
      </c>
      <c r="J22">
        <f t="shared" ca="1" si="3"/>
        <v>22849</v>
      </c>
      <c r="K22">
        <f t="shared" ca="1" si="4"/>
        <v>2222</v>
      </c>
      <c r="L22">
        <f t="shared" ca="1" si="5"/>
        <v>2573</v>
      </c>
      <c r="N22" s="6"/>
      <c r="O22" s="5"/>
      <c r="P22" s="7"/>
      <c r="Q22" s="6"/>
      <c r="R22" s="6"/>
      <c r="S22" s="6"/>
    </row>
    <row r="23" spans="1:19" ht="17">
      <c r="A23" t="s">
        <v>139</v>
      </c>
      <c r="B23" t="s">
        <v>115</v>
      </c>
      <c r="C23">
        <v>24</v>
      </c>
      <c r="D23" t="s">
        <v>202</v>
      </c>
      <c r="E23" t="s">
        <v>203</v>
      </c>
      <c r="F23">
        <f t="shared" ca="1" si="0"/>
        <v>187</v>
      </c>
      <c r="G23">
        <f t="shared" ca="1" si="1"/>
        <v>90</v>
      </c>
      <c r="H23" s="5" t="s">
        <v>225</v>
      </c>
      <c r="I23">
        <f t="shared" ca="1" si="2"/>
        <v>198</v>
      </c>
      <c r="J23">
        <f t="shared" ca="1" si="3"/>
        <v>9320</v>
      </c>
      <c r="K23">
        <f t="shared" ca="1" si="4"/>
        <v>935</v>
      </c>
      <c r="L23">
        <f t="shared" ca="1" si="5"/>
        <v>2624</v>
      </c>
      <c r="N23" s="6"/>
      <c r="O23" s="5"/>
      <c r="P23" s="7"/>
      <c r="Q23" s="6"/>
      <c r="R23" s="6"/>
      <c r="S23" s="6"/>
    </row>
    <row r="24" spans="1:19" ht="17">
      <c r="A24" t="s">
        <v>140</v>
      </c>
      <c r="B24" t="s">
        <v>113</v>
      </c>
      <c r="C24">
        <v>20</v>
      </c>
      <c r="D24" t="s">
        <v>202</v>
      </c>
      <c r="E24" t="s">
        <v>203</v>
      </c>
      <c r="F24">
        <f t="shared" ca="1" si="0"/>
        <v>197</v>
      </c>
      <c r="G24">
        <f t="shared" ca="1" si="1"/>
        <v>93</v>
      </c>
      <c r="H24" s="5" t="s">
        <v>226</v>
      </c>
      <c r="I24">
        <f t="shared" ca="1" si="2"/>
        <v>20671</v>
      </c>
      <c r="J24">
        <f t="shared" ca="1" si="3"/>
        <v>14271</v>
      </c>
      <c r="K24">
        <f t="shared" ca="1" si="4"/>
        <v>2388</v>
      </c>
      <c r="L24">
        <f t="shared" ca="1" si="5"/>
        <v>3741</v>
      </c>
      <c r="N24" s="6"/>
      <c r="O24" s="5"/>
      <c r="P24" s="7"/>
      <c r="Q24" s="6"/>
      <c r="R24" s="6"/>
      <c r="S24" s="6"/>
    </row>
    <row r="25" spans="1:19" ht="17">
      <c r="A25" t="s">
        <v>141</v>
      </c>
      <c r="B25" t="s">
        <v>119</v>
      </c>
      <c r="C25">
        <v>24</v>
      </c>
      <c r="D25" t="s">
        <v>202</v>
      </c>
      <c r="E25" t="s">
        <v>203</v>
      </c>
      <c r="F25">
        <f t="shared" ca="1" si="0"/>
        <v>206</v>
      </c>
      <c r="G25">
        <f t="shared" ca="1" si="1"/>
        <v>77</v>
      </c>
      <c r="H25" s="5" t="s">
        <v>227</v>
      </c>
      <c r="I25">
        <f t="shared" ca="1" si="2"/>
        <v>11519</v>
      </c>
      <c r="J25">
        <f t="shared" ca="1" si="3"/>
        <v>14797</v>
      </c>
      <c r="K25">
        <f t="shared" ca="1" si="4"/>
        <v>896</v>
      </c>
      <c r="L25">
        <f t="shared" ca="1" si="5"/>
        <v>3672</v>
      </c>
      <c r="N25" s="6"/>
      <c r="O25" s="5"/>
      <c r="P25" s="7"/>
      <c r="Q25" s="6"/>
      <c r="R25" s="6"/>
      <c r="S25" s="6"/>
    </row>
    <row r="26" spans="1:19" ht="17">
      <c r="A26" t="s">
        <v>142</v>
      </c>
      <c r="B26" t="s">
        <v>113</v>
      </c>
      <c r="C26">
        <v>23</v>
      </c>
      <c r="D26" t="s">
        <v>202</v>
      </c>
      <c r="E26" t="s">
        <v>203</v>
      </c>
      <c r="F26">
        <f t="shared" ca="1" si="0"/>
        <v>189</v>
      </c>
      <c r="G26">
        <f t="shared" ca="1" si="1"/>
        <v>84</v>
      </c>
      <c r="H26" s="5" t="s">
        <v>228</v>
      </c>
      <c r="I26">
        <f t="shared" ca="1" si="2"/>
        <v>9158</v>
      </c>
      <c r="J26">
        <f t="shared" ca="1" si="3"/>
        <v>18246</v>
      </c>
      <c r="K26">
        <f t="shared" ca="1" si="4"/>
        <v>3072</v>
      </c>
      <c r="L26">
        <f t="shared" ca="1" si="5"/>
        <v>2909</v>
      </c>
      <c r="N26" s="6"/>
      <c r="O26" s="5"/>
      <c r="P26" s="7"/>
      <c r="Q26" s="6"/>
      <c r="R26" s="6"/>
      <c r="S26" s="6"/>
    </row>
    <row r="27" spans="1:19" ht="17">
      <c r="A27" t="s">
        <v>143</v>
      </c>
      <c r="B27" t="s">
        <v>113</v>
      </c>
      <c r="C27">
        <v>19</v>
      </c>
      <c r="D27" t="s">
        <v>202</v>
      </c>
      <c r="E27" t="s">
        <v>203</v>
      </c>
      <c r="F27">
        <f t="shared" ca="1" si="0"/>
        <v>187</v>
      </c>
      <c r="G27">
        <f t="shared" ca="1" si="1"/>
        <v>81</v>
      </c>
      <c r="H27" s="5" t="s">
        <v>229</v>
      </c>
      <c r="I27">
        <f t="shared" ca="1" si="2"/>
        <v>11785</v>
      </c>
      <c r="J27">
        <f t="shared" ca="1" si="3"/>
        <v>2554</v>
      </c>
      <c r="K27">
        <f t="shared" ca="1" si="4"/>
        <v>805</v>
      </c>
      <c r="L27">
        <f t="shared" ca="1" si="5"/>
        <v>652</v>
      </c>
      <c r="N27" s="6"/>
      <c r="O27" s="5"/>
      <c r="P27" s="7"/>
      <c r="Q27" s="6"/>
      <c r="R27" s="6"/>
      <c r="S27" s="6"/>
    </row>
    <row r="28" spans="1:19" ht="17">
      <c r="A28" t="s">
        <v>144</v>
      </c>
      <c r="B28" t="s">
        <v>113</v>
      </c>
      <c r="C28">
        <v>30</v>
      </c>
      <c r="D28" t="s">
        <v>202</v>
      </c>
      <c r="E28" t="s">
        <v>203</v>
      </c>
      <c r="F28">
        <f t="shared" ca="1" si="0"/>
        <v>187</v>
      </c>
      <c r="G28">
        <f t="shared" ca="1" si="1"/>
        <v>94</v>
      </c>
      <c r="H28" s="5" t="s">
        <v>230</v>
      </c>
      <c r="I28">
        <f t="shared" ca="1" si="2"/>
        <v>14065</v>
      </c>
      <c r="J28">
        <f t="shared" ca="1" si="3"/>
        <v>23574</v>
      </c>
      <c r="K28">
        <f t="shared" ca="1" si="4"/>
        <v>2242</v>
      </c>
      <c r="L28">
        <f t="shared" ca="1" si="5"/>
        <v>1608</v>
      </c>
      <c r="N28" s="6"/>
      <c r="O28" s="5"/>
      <c r="P28" s="7"/>
      <c r="Q28" s="6"/>
      <c r="R28" s="6"/>
      <c r="S28" s="6"/>
    </row>
    <row r="29" spans="1:19" ht="17">
      <c r="A29" t="s">
        <v>145</v>
      </c>
      <c r="B29" t="s">
        <v>113</v>
      </c>
      <c r="C29">
        <v>21</v>
      </c>
      <c r="D29" t="s">
        <v>202</v>
      </c>
      <c r="E29" t="s">
        <v>203</v>
      </c>
      <c r="F29">
        <f t="shared" ca="1" si="0"/>
        <v>201</v>
      </c>
      <c r="G29">
        <f t="shared" ca="1" si="1"/>
        <v>85</v>
      </c>
      <c r="H29" s="5" t="s">
        <v>231</v>
      </c>
      <c r="I29">
        <f t="shared" ca="1" si="2"/>
        <v>3897</v>
      </c>
      <c r="J29">
        <f t="shared" ca="1" si="3"/>
        <v>11121</v>
      </c>
      <c r="K29">
        <f t="shared" ca="1" si="4"/>
        <v>190</v>
      </c>
      <c r="L29">
        <f t="shared" ca="1" si="5"/>
        <v>1272</v>
      </c>
      <c r="N29" s="6"/>
      <c r="O29" s="5"/>
      <c r="P29" s="7"/>
      <c r="Q29" s="6"/>
      <c r="R29" s="6"/>
      <c r="S29" s="6"/>
    </row>
    <row r="30" spans="1:19" ht="17">
      <c r="A30" t="s">
        <v>146</v>
      </c>
      <c r="B30" t="s">
        <v>127</v>
      </c>
      <c r="C30">
        <v>22</v>
      </c>
      <c r="D30" t="s">
        <v>202</v>
      </c>
      <c r="E30" t="s">
        <v>203</v>
      </c>
      <c r="F30">
        <f t="shared" ca="1" si="0"/>
        <v>200</v>
      </c>
      <c r="G30">
        <f t="shared" ca="1" si="1"/>
        <v>100</v>
      </c>
      <c r="H30" s="5" t="s">
        <v>232</v>
      </c>
      <c r="I30">
        <f t="shared" ca="1" si="2"/>
        <v>27780</v>
      </c>
      <c r="J30">
        <f t="shared" ca="1" si="3"/>
        <v>5882</v>
      </c>
      <c r="K30">
        <f t="shared" ca="1" si="4"/>
        <v>2749</v>
      </c>
      <c r="L30">
        <f t="shared" ca="1" si="5"/>
        <v>2949</v>
      </c>
      <c r="N30" s="6"/>
      <c r="O30" s="5"/>
      <c r="P30" s="7"/>
      <c r="Q30" s="6"/>
      <c r="R30" s="6"/>
      <c r="S30" s="6"/>
    </row>
    <row r="31" spans="1:19" ht="17">
      <c r="A31" t="s">
        <v>147</v>
      </c>
      <c r="B31" t="s">
        <v>119</v>
      </c>
      <c r="C31">
        <v>31</v>
      </c>
      <c r="D31" t="s">
        <v>202</v>
      </c>
      <c r="E31" t="s">
        <v>203</v>
      </c>
      <c r="F31">
        <f t="shared" ca="1" si="0"/>
        <v>196</v>
      </c>
      <c r="G31">
        <f t="shared" ca="1" si="1"/>
        <v>88</v>
      </c>
      <c r="H31" s="5" t="s">
        <v>233</v>
      </c>
      <c r="I31">
        <f t="shared" ca="1" si="2"/>
        <v>24652</v>
      </c>
      <c r="J31">
        <f t="shared" ca="1" si="3"/>
        <v>1274</v>
      </c>
      <c r="K31">
        <f t="shared" ca="1" si="4"/>
        <v>154</v>
      </c>
      <c r="L31">
        <f t="shared" ca="1" si="5"/>
        <v>2446</v>
      </c>
      <c r="N31" s="6"/>
      <c r="O31" s="5"/>
      <c r="P31" s="7"/>
      <c r="Q31" s="6"/>
      <c r="R31" s="6"/>
      <c r="S31" s="6"/>
    </row>
    <row r="32" spans="1:19" ht="17">
      <c r="A32" t="s">
        <v>148</v>
      </c>
      <c r="B32" t="s">
        <v>117</v>
      </c>
      <c r="C32">
        <v>22</v>
      </c>
      <c r="D32" t="s">
        <v>202</v>
      </c>
      <c r="E32" t="s">
        <v>203</v>
      </c>
      <c r="F32">
        <f t="shared" ca="1" si="0"/>
        <v>209</v>
      </c>
      <c r="G32">
        <f t="shared" ca="1" si="1"/>
        <v>78</v>
      </c>
      <c r="H32" s="5" t="s">
        <v>234</v>
      </c>
      <c r="I32">
        <f t="shared" ca="1" si="2"/>
        <v>13262</v>
      </c>
      <c r="J32">
        <f t="shared" ca="1" si="3"/>
        <v>23802</v>
      </c>
      <c r="K32">
        <f t="shared" ca="1" si="4"/>
        <v>951</v>
      </c>
      <c r="L32">
        <f t="shared" ca="1" si="5"/>
        <v>1079</v>
      </c>
      <c r="N32" s="6"/>
      <c r="O32" s="5"/>
      <c r="P32" s="7"/>
      <c r="Q32" s="6"/>
      <c r="R32" s="6"/>
      <c r="S32" s="6"/>
    </row>
    <row r="33" spans="1:19" ht="17">
      <c r="A33" t="s">
        <v>149</v>
      </c>
      <c r="B33" t="s">
        <v>113</v>
      </c>
      <c r="C33">
        <v>26</v>
      </c>
      <c r="D33" t="s">
        <v>202</v>
      </c>
      <c r="E33" t="s">
        <v>203</v>
      </c>
      <c r="F33">
        <f t="shared" ca="1" si="0"/>
        <v>208</v>
      </c>
      <c r="G33">
        <f t="shared" ca="1" si="1"/>
        <v>95</v>
      </c>
      <c r="H33" s="5" t="s">
        <v>235</v>
      </c>
      <c r="I33">
        <f t="shared" ca="1" si="2"/>
        <v>28110</v>
      </c>
      <c r="J33">
        <f t="shared" ca="1" si="3"/>
        <v>22704</v>
      </c>
      <c r="K33">
        <f t="shared" ca="1" si="4"/>
        <v>2566</v>
      </c>
      <c r="L33">
        <f t="shared" ca="1" si="5"/>
        <v>549</v>
      </c>
      <c r="N33" s="6"/>
      <c r="O33" s="5"/>
      <c r="P33" s="7"/>
      <c r="Q33" s="6"/>
      <c r="R33" s="6"/>
      <c r="S33" s="6"/>
    </row>
    <row r="34" spans="1:19" ht="17">
      <c r="A34" t="s">
        <v>150</v>
      </c>
      <c r="B34" t="s">
        <v>151</v>
      </c>
      <c r="C34">
        <v>34</v>
      </c>
      <c r="D34" t="s">
        <v>202</v>
      </c>
      <c r="E34" t="s">
        <v>203</v>
      </c>
      <c r="F34">
        <f t="shared" ca="1" si="0"/>
        <v>207</v>
      </c>
      <c r="G34">
        <f t="shared" ca="1" si="1"/>
        <v>81</v>
      </c>
      <c r="H34" s="5" t="s">
        <v>236</v>
      </c>
      <c r="I34">
        <f t="shared" ca="1" si="2"/>
        <v>20713</v>
      </c>
      <c r="J34">
        <f t="shared" ca="1" si="3"/>
        <v>2657</v>
      </c>
      <c r="K34">
        <f t="shared" ca="1" si="4"/>
        <v>2334</v>
      </c>
      <c r="L34">
        <f t="shared" ca="1" si="5"/>
        <v>1233</v>
      </c>
      <c r="N34" s="6"/>
      <c r="O34" s="5"/>
      <c r="P34" s="7"/>
      <c r="Q34" s="6"/>
      <c r="R34" s="6"/>
      <c r="S34" s="6"/>
    </row>
    <row r="35" spans="1:19" ht="17">
      <c r="A35" t="s">
        <v>152</v>
      </c>
      <c r="B35" t="s">
        <v>127</v>
      </c>
      <c r="C35">
        <v>22</v>
      </c>
      <c r="D35" t="s">
        <v>202</v>
      </c>
      <c r="E35" t="s">
        <v>203</v>
      </c>
      <c r="F35">
        <f t="shared" ca="1" si="0"/>
        <v>194</v>
      </c>
      <c r="G35">
        <f t="shared" ca="1" si="1"/>
        <v>84</v>
      </c>
      <c r="H35" s="5" t="s">
        <v>237</v>
      </c>
      <c r="I35">
        <f t="shared" ca="1" si="2"/>
        <v>27303</v>
      </c>
      <c r="J35">
        <f t="shared" ca="1" si="3"/>
        <v>16671</v>
      </c>
      <c r="K35">
        <f t="shared" ca="1" si="4"/>
        <v>609</v>
      </c>
      <c r="L35">
        <f t="shared" ca="1" si="5"/>
        <v>1382</v>
      </c>
      <c r="N35" s="6"/>
      <c r="O35" s="5"/>
      <c r="P35" s="7"/>
      <c r="Q35" s="6"/>
      <c r="R35" s="6"/>
      <c r="S35" s="6"/>
    </row>
    <row r="36" spans="1:19" ht="17">
      <c r="A36" t="s">
        <v>153</v>
      </c>
      <c r="B36" t="s">
        <v>119</v>
      </c>
      <c r="C36">
        <v>29</v>
      </c>
      <c r="D36" t="s">
        <v>202</v>
      </c>
      <c r="E36" t="s">
        <v>203</v>
      </c>
      <c r="F36">
        <f t="shared" ca="1" si="0"/>
        <v>190</v>
      </c>
      <c r="G36">
        <f t="shared" ca="1" si="1"/>
        <v>100</v>
      </c>
      <c r="H36" s="5" t="s">
        <v>238</v>
      </c>
      <c r="I36">
        <f t="shared" ca="1" si="2"/>
        <v>9448</v>
      </c>
      <c r="J36">
        <f t="shared" ca="1" si="3"/>
        <v>19298</v>
      </c>
      <c r="K36">
        <f t="shared" ca="1" si="4"/>
        <v>2087</v>
      </c>
      <c r="L36">
        <f t="shared" ca="1" si="5"/>
        <v>3360</v>
      </c>
      <c r="N36" s="6"/>
      <c r="O36" s="5"/>
      <c r="P36" s="7"/>
      <c r="Q36" s="6"/>
      <c r="R36" s="6"/>
      <c r="S36" s="6"/>
    </row>
    <row r="37" spans="1:19" ht="17">
      <c r="A37" t="s">
        <v>154</v>
      </c>
      <c r="B37" t="s">
        <v>119</v>
      </c>
      <c r="C37">
        <v>26</v>
      </c>
      <c r="D37" t="s">
        <v>202</v>
      </c>
      <c r="E37" t="s">
        <v>203</v>
      </c>
      <c r="F37">
        <f t="shared" ca="1" si="0"/>
        <v>191</v>
      </c>
      <c r="G37">
        <f t="shared" ca="1" si="1"/>
        <v>87</v>
      </c>
      <c r="H37" s="5" t="s">
        <v>239</v>
      </c>
      <c r="I37">
        <f t="shared" ca="1" si="2"/>
        <v>983</v>
      </c>
      <c r="J37">
        <f t="shared" ca="1" si="3"/>
        <v>18971</v>
      </c>
      <c r="K37">
        <f t="shared" ca="1" si="4"/>
        <v>3288</v>
      </c>
      <c r="L37">
        <f t="shared" ca="1" si="5"/>
        <v>3107</v>
      </c>
      <c r="N37" s="6"/>
      <c r="O37" s="5"/>
      <c r="P37" s="7"/>
      <c r="Q37" s="6"/>
      <c r="R37" s="6"/>
      <c r="S37" s="6"/>
    </row>
    <row r="38" spans="1:19" ht="17">
      <c r="A38" t="s">
        <v>155</v>
      </c>
      <c r="B38" t="s">
        <v>113</v>
      </c>
      <c r="C38">
        <v>22</v>
      </c>
      <c r="D38" t="s">
        <v>202</v>
      </c>
      <c r="E38" t="s">
        <v>203</v>
      </c>
      <c r="F38">
        <f t="shared" ca="1" si="0"/>
        <v>212</v>
      </c>
      <c r="G38">
        <f t="shared" ca="1" si="1"/>
        <v>78</v>
      </c>
      <c r="H38" s="5" t="s">
        <v>240</v>
      </c>
      <c r="I38">
        <f t="shared" ca="1" si="2"/>
        <v>7193</v>
      </c>
      <c r="J38">
        <f t="shared" ca="1" si="3"/>
        <v>12156</v>
      </c>
      <c r="K38">
        <f t="shared" ca="1" si="4"/>
        <v>2584</v>
      </c>
      <c r="L38">
        <f t="shared" ca="1" si="5"/>
        <v>22</v>
      </c>
      <c r="N38" s="6"/>
      <c r="O38" s="5"/>
      <c r="P38" s="7"/>
      <c r="Q38" s="6"/>
      <c r="R38" s="6"/>
      <c r="S38" s="6"/>
    </row>
    <row r="39" spans="1:19" ht="17">
      <c r="A39" t="s">
        <v>156</v>
      </c>
      <c r="B39" t="s">
        <v>113</v>
      </c>
      <c r="C39">
        <v>30</v>
      </c>
      <c r="D39" t="s">
        <v>202</v>
      </c>
      <c r="E39" t="s">
        <v>203</v>
      </c>
      <c r="F39">
        <f t="shared" ca="1" si="0"/>
        <v>209</v>
      </c>
      <c r="G39">
        <f t="shared" ca="1" si="1"/>
        <v>89</v>
      </c>
      <c r="H39" s="5" t="s">
        <v>241</v>
      </c>
      <c r="I39">
        <f t="shared" ca="1" si="2"/>
        <v>23260</v>
      </c>
      <c r="J39">
        <f t="shared" ca="1" si="3"/>
        <v>18650</v>
      </c>
      <c r="K39">
        <f t="shared" ca="1" si="4"/>
        <v>2908</v>
      </c>
      <c r="L39">
        <f t="shared" ca="1" si="5"/>
        <v>1252</v>
      </c>
      <c r="N39" s="6"/>
      <c r="O39" s="5"/>
      <c r="P39" s="7"/>
      <c r="Q39" s="6"/>
      <c r="R39" s="6"/>
      <c r="S39" s="6"/>
    </row>
    <row r="40" spans="1:19" ht="17">
      <c r="A40" t="s">
        <v>157</v>
      </c>
      <c r="B40" t="s">
        <v>119</v>
      </c>
      <c r="C40">
        <v>34</v>
      </c>
      <c r="D40" t="s">
        <v>202</v>
      </c>
      <c r="E40" t="s">
        <v>203</v>
      </c>
      <c r="F40">
        <f t="shared" ca="1" si="0"/>
        <v>212</v>
      </c>
      <c r="G40">
        <f t="shared" ca="1" si="1"/>
        <v>90</v>
      </c>
      <c r="H40" s="5" t="s">
        <v>242</v>
      </c>
      <c r="I40">
        <f t="shared" ca="1" si="2"/>
        <v>20389</v>
      </c>
      <c r="J40">
        <f t="shared" ca="1" si="3"/>
        <v>14709</v>
      </c>
      <c r="K40">
        <f t="shared" ca="1" si="4"/>
        <v>141</v>
      </c>
      <c r="L40">
        <f t="shared" ca="1" si="5"/>
        <v>3032</v>
      </c>
      <c r="N40" s="6"/>
      <c r="O40" s="5"/>
      <c r="P40" s="7"/>
      <c r="Q40" s="6"/>
      <c r="R40" s="6"/>
      <c r="S40" s="6"/>
    </row>
    <row r="41" spans="1:19" ht="17">
      <c r="A41" t="s">
        <v>158</v>
      </c>
      <c r="B41" t="s">
        <v>113</v>
      </c>
      <c r="C41">
        <v>23</v>
      </c>
      <c r="D41" t="s">
        <v>202</v>
      </c>
      <c r="E41" t="s">
        <v>203</v>
      </c>
      <c r="F41">
        <f t="shared" ca="1" si="0"/>
        <v>193</v>
      </c>
      <c r="G41">
        <f t="shared" ca="1" si="1"/>
        <v>99</v>
      </c>
      <c r="H41" s="5" t="s">
        <v>243</v>
      </c>
      <c r="I41">
        <f t="shared" ca="1" si="2"/>
        <v>6198</v>
      </c>
      <c r="J41">
        <f t="shared" ca="1" si="3"/>
        <v>15334</v>
      </c>
      <c r="K41">
        <f t="shared" ca="1" si="4"/>
        <v>1006</v>
      </c>
      <c r="L41">
        <f t="shared" ca="1" si="5"/>
        <v>2698</v>
      </c>
      <c r="N41" s="6"/>
      <c r="O41" s="5"/>
      <c r="P41" s="7"/>
      <c r="Q41" s="6"/>
      <c r="R41" s="6"/>
      <c r="S41" s="6"/>
    </row>
    <row r="42" spans="1:19" ht="17">
      <c r="A42" t="s">
        <v>159</v>
      </c>
      <c r="B42" t="s">
        <v>115</v>
      </c>
      <c r="C42">
        <v>30</v>
      </c>
      <c r="D42" t="s">
        <v>202</v>
      </c>
      <c r="E42" t="s">
        <v>203</v>
      </c>
      <c r="F42">
        <f t="shared" ca="1" si="0"/>
        <v>202</v>
      </c>
      <c r="G42">
        <f t="shared" ca="1" si="1"/>
        <v>94</v>
      </c>
      <c r="H42" s="5" t="s">
        <v>244</v>
      </c>
      <c r="I42">
        <f t="shared" ca="1" si="2"/>
        <v>7761</v>
      </c>
      <c r="J42">
        <f t="shared" ca="1" si="3"/>
        <v>14015</v>
      </c>
      <c r="K42">
        <f t="shared" ca="1" si="4"/>
        <v>2128</v>
      </c>
      <c r="L42">
        <f t="shared" ca="1" si="5"/>
        <v>2732</v>
      </c>
      <c r="N42" s="6"/>
      <c r="O42" s="5"/>
      <c r="P42" s="7"/>
      <c r="Q42" s="6"/>
      <c r="R42" s="6"/>
      <c r="S42" s="6"/>
    </row>
    <row r="43" spans="1:19" ht="17">
      <c r="A43" t="s">
        <v>160</v>
      </c>
      <c r="B43" t="s">
        <v>117</v>
      </c>
      <c r="C43">
        <v>23</v>
      </c>
      <c r="D43" t="s">
        <v>202</v>
      </c>
      <c r="E43" t="s">
        <v>203</v>
      </c>
      <c r="F43">
        <f t="shared" ca="1" si="0"/>
        <v>188</v>
      </c>
      <c r="G43">
        <f t="shared" ca="1" si="1"/>
        <v>89</v>
      </c>
      <c r="H43" s="5" t="s">
        <v>245</v>
      </c>
      <c r="I43">
        <f t="shared" ca="1" si="2"/>
        <v>16227</v>
      </c>
      <c r="J43">
        <f t="shared" ca="1" si="3"/>
        <v>3232</v>
      </c>
      <c r="K43">
        <f t="shared" ca="1" si="4"/>
        <v>1122</v>
      </c>
      <c r="L43">
        <f t="shared" ca="1" si="5"/>
        <v>3208</v>
      </c>
      <c r="N43" s="6"/>
      <c r="O43" s="5"/>
      <c r="P43" s="7"/>
      <c r="Q43" s="6"/>
      <c r="R43" s="6"/>
      <c r="S43" s="6"/>
    </row>
    <row r="44" spans="1:19" ht="17">
      <c r="A44" t="s">
        <v>161</v>
      </c>
      <c r="B44" t="s">
        <v>115</v>
      </c>
      <c r="C44">
        <v>30</v>
      </c>
      <c r="D44" t="s">
        <v>202</v>
      </c>
      <c r="E44" t="s">
        <v>203</v>
      </c>
      <c r="F44">
        <f t="shared" ca="1" si="0"/>
        <v>212</v>
      </c>
      <c r="G44">
        <f t="shared" ca="1" si="1"/>
        <v>94</v>
      </c>
      <c r="H44" s="5" t="s">
        <v>246</v>
      </c>
      <c r="I44">
        <f t="shared" ca="1" si="2"/>
        <v>12611</v>
      </c>
      <c r="J44">
        <f t="shared" ca="1" si="3"/>
        <v>4264</v>
      </c>
      <c r="K44">
        <f t="shared" ca="1" si="4"/>
        <v>1770</v>
      </c>
      <c r="L44">
        <f t="shared" ca="1" si="5"/>
        <v>1543</v>
      </c>
      <c r="N44" s="6"/>
      <c r="O44" s="5"/>
      <c r="P44" s="7"/>
      <c r="Q44" s="6"/>
      <c r="R44" s="6"/>
      <c r="S44" s="6"/>
    </row>
    <row r="45" spans="1:19" ht="17">
      <c r="A45" t="s">
        <v>162</v>
      </c>
      <c r="B45" t="s">
        <v>113</v>
      </c>
      <c r="C45">
        <v>23</v>
      </c>
      <c r="D45" t="s">
        <v>202</v>
      </c>
      <c r="E45" t="s">
        <v>203</v>
      </c>
      <c r="F45">
        <f t="shared" ca="1" si="0"/>
        <v>204</v>
      </c>
      <c r="G45">
        <f t="shared" ca="1" si="1"/>
        <v>81</v>
      </c>
      <c r="H45" s="5" t="s">
        <v>247</v>
      </c>
      <c r="I45">
        <f t="shared" ca="1" si="2"/>
        <v>19465</v>
      </c>
      <c r="J45">
        <f t="shared" ca="1" si="3"/>
        <v>20473</v>
      </c>
      <c r="K45">
        <f t="shared" ca="1" si="4"/>
        <v>2818</v>
      </c>
      <c r="L45">
        <f t="shared" ca="1" si="5"/>
        <v>3949</v>
      </c>
      <c r="N45" s="6"/>
      <c r="O45" s="5"/>
      <c r="P45" s="7"/>
      <c r="Q45" s="6"/>
      <c r="R45" s="6"/>
      <c r="S45" s="6"/>
    </row>
    <row r="46" spans="1:19" ht="17">
      <c r="A46" t="s">
        <v>163</v>
      </c>
      <c r="B46" t="s">
        <v>113</v>
      </c>
      <c r="C46">
        <v>33</v>
      </c>
      <c r="D46" t="s">
        <v>202</v>
      </c>
      <c r="E46" t="s">
        <v>203</v>
      </c>
      <c r="F46">
        <f t="shared" ca="1" si="0"/>
        <v>192</v>
      </c>
      <c r="G46">
        <f t="shared" ca="1" si="1"/>
        <v>92</v>
      </c>
      <c r="H46" s="5" t="s">
        <v>248</v>
      </c>
      <c r="I46">
        <f t="shared" ca="1" si="2"/>
        <v>21845</v>
      </c>
      <c r="J46">
        <f t="shared" ca="1" si="3"/>
        <v>23150</v>
      </c>
      <c r="K46">
        <f t="shared" ca="1" si="4"/>
        <v>3241</v>
      </c>
      <c r="L46">
        <f t="shared" ca="1" si="5"/>
        <v>1091</v>
      </c>
      <c r="N46" s="6"/>
      <c r="O46" s="5"/>
      <c r="P46" s="7"/>
      <c r="Q46" s="6"/>
      <c r="R46" s="6"/>
      <c r="S46" s="6"/>
    </row>
    <row r="47" spans="1:19" ht="17">
      <c r="A47" t="s">
        <v>164</v>
      </c>
      <c r="B47" t="s">
        <v>119</v>
      </c>
      <c r="C47">
        <v>30</v>
      </c>
      <c r="D47" t="s">
        <v>202</v>
      </c>
      <c r="E47" t="s">
        <v>203</v>
      </c>
      <c r="F47">
        <f t="shared" ca="1" si="0"/>
        <v>189</v>
      </c>
      <c r="G47">
        <f t="shared" ca="1" si="1"/>
        <v>88</v>
      </c>
      <c r="H47" s="5" t="s">
        <v>249</v>
      </c>
      <c r="I47">
        <f t="shared" ca="1" si="2"/>
        <v>25105</v>
      </c>
      <c r="J47">
        <f t="shared" ca="1" si="3"/>
        <v>11357</v>
      </c>
      <c r="K47">
        <f t="shared" ca="1" si="4"/>
        <v>370</v>
      </c>
      <c r="L47">
        <f t="shared" ca="1" si="5"/>
        <v>190</v>
      </c>
      <c r="N47" s="6"/>
      <c r="O47" s="5"/>
      <c r="P47" s="7"/>
      <c r="Q47" s="6"/>
      <c r="R47" s="6"/>
      <c r="S47" s="6"/>
    </row>
    <row r="48" spans="1:19" ht="17">
      <c r="A48" t="s">
        <v>165</v>
      </c>
      <c r="B48" t="s">
        <v>117</v>
      </c>
      <c r="C48">
        <v>23</v>
      </c>
      <c r="D48" t="s">
        <v>202</v>
      </c>
      <c r="E48" t="s">
        <v>203</v>
      </c>
      <c r="F48">
        <f t="shared" ca="1" si="0"/>
        <v>195</v>
      </c>
      <c r="G48">
        <f t="shared" ca="1" si="1"/>
        <v>90</v>
      </c>
      <c r="H48" s="5" t="s">
        <v>250</v>
      </c>
      <c r="I48">
        <f t="shared" ca="1" si="2"/>
        <v>3930</v>
      </c>
      <c r="J48">
        <f t="shared" ca="1" si="3"/>
        <v>17470</v>
      </c>
      <c r="K48">
        <f t="shared" ca="1" si="4"/>
        <v>568</v>
      </c>
      <c r="L48">
        <f t="shared" ca="1" si="5"/>
        <v>2487</v>
      </c>
      <c r="N48" s="6"/>
      <c r="O48" s="5"/>
      <c r="P48" s="7"/>
      <c r="Q48" s="6"/>
      <c r="R48" s="6"/>
      <c r="S48" s="6"/>
    </row>
    <row r="49" spans="1:19" ht="17">
      <c r="A49" t="s">
        <v>166</v>
      </c>
      <c r="B49" t="s">
        <v>113</v>
      </c>
      <c r="C49">
        <v>22</v>
      </c>
      <c r="D49" t="s">
        <v>202</v>
      </c>
      <c r="E49" t="s">
        <v>203</v>
      </c>
      <c r="F49">
        <f t="shared" ca="1" si="0"/>
        <v>209</v>
      </c>
      <c r="G49">
        <f t="shared" ca="1" si="1"/>
        <v>78</v>
      </c>
      <c r="H49" s="5" t="s">
        <v>251</v>
      </c>
      <c r="I49">
        <f t="shared" ca="1" si="2"/>
        <v>17552</v>
      </c>
      <c r="J49">
        <f t="shared" ca="1" si="3"/>
        <v>6587</v>
      </c>
      <c r="K49">
        <f t="shared" ca="1" si="4"/>
        <v>2484</v>
      </c>
      <c r="L49">
        <f t="shared" ca="1" si="5"/>
        <v>1867</v>
      </c>
      <c r="N49" s="6"/>
      <c r="O49" s="5"/>
      <c r="P49" s="7"/>
      <c r="Q49" s="6"/>
      <c r="R49" s="6"/>
      <c r="S49" s="6"/>
    </row>
    <row r="50" spans="1:19" ht="17">
      <c r="A50" t="s">
        <v>167</v>
      </c>
      <c r="B50" t="s">
        <v>119</v>
      </c>
      <c r="C50">
        <v>26</v>
      </c>
      <c r="D50" t="s">
        <v>202</v>
      </c>
      <c r="E50" t="s">
        <v>203</v>
      </c>
      <c r="F50">
        <f t="shared" ca="1" si="0"/>
        <v>195</v>
      </c>
      <c r="G50">
        <f t="shared" ca="1" si="1"/>
        <v>100</v>
      </c>
      <c r="H50" s="5" t="s">
        <v>252</v>
      </c>
      <c r="I50">
        <f t="shared" ca="1" si="2"/>
        <v>12402</v>
      </c>
      <c r="J50">
        <f t="shared" ca="1" si="3"/>
        <v>12270</v>
      </c>
      <c r="K50">
        <f t="shared" ca="1" si="4"/>
        <v>1074</v>
      </c>
      <c r="L50">
        <f t="shared" ca="1" si="5"/>
        <v>2025</v>
      </c>
      <c r="N50" s="6"/>
      <c r="O50" s="5"/>
      <c r="P50" s="7"/>
      <c r="Q50" s="6"/>
      <c r="R50" s="6"/>
      <c r="S50" s="6"/>
    </row>
    <row r="51" spans="1:19" ht="17">
      <c r="A51" t="s">
        <v>168</v>
      </c>
      <c r="B51" t="s">
        <v>119</v>
      </c>
      <c r="C51">
        <v>21</v>
      </c>
      <c r="D51" t="s">
        <v>202</v>
      </c>
      <c r="E51" t="s">
        <v>203</v>
      </c>
      <c r="F51">
        <f t="shared" ca="1" si="0"/>
        <v>190</v>
      </c>
      <c r="G51">
        <f t="shared" ca="1" si="1"/>
        <v>83</v>
      </c>
      <c r="H51" s="5" t="s">
        <v>253</v>
      </c>
      <c r="I51">
        <f t="shared" ca="1" si="2"/>
        <v>15089</v>
      </c>
      <c r="J51">
        <f t="shared" ca="1" si="3"/>
        <v>716</v>
      </c>
      <c r="K51">
        <f t="shared" ca="1" si="4"/>
        <v>1346</v>
      </c>
      <c r="L51">
        <f t="shared" ca="1" si="5"/>
        <v>3190</v>
      </c>
      <c r="N51" s="6"/>
      <c r="O51" s="5"/>
      <c r="P51" s="7"/>
      <c r="Q51" s="6"/>
      <c r="R51" s="6"/>
      <c r="S51" s="6"/>
    </row>
    <row r="52" spans="1:19" ht="17">
      <c r="A52" t="s">
        <v>169</v>
      </c>
      <c r="B52" t="s">
        <v>121</v>
      </c>
      <c r="C52">
        <v>29</v>
      </c>
      <c r="D52" t="s">
        <v>202</v>
      </c>
      <c r="E52" t="s">
        <v>203</v>
      </c>
      <c r="F52">
        <f t="shared" ca="1" si="0"/>
        <v>201</v>
      </c>
      <c r="G52">
        <f t="shared" ca="1" si="1"/>
        <v>93</v>
      </c>
      <c r="H52" s="5" t="s">
        <v>254</v>
      </c>
      <c r="I52">
        <f t="shared" ca="1" si="2"/>
        <v>16881</v>
      </c>
      <c r="J52">
        <f t="shared" ca="1" si="3"/>
        <v>10477</v>
      </c>
      <c r="K52">
        <f t="shared" ca="1" si="4"/>
        <v>1613</v>
      </c>
      <c r="L52">
        <f t="shared" ca="1" si="5"/>
        <v>3064</v>
      </c>
      <c r="N52" s="6"/>
      <c r="O52" s="5"/>
      <c r="P52" s="7"/>
      <c r="Q52" s="6"/>
      <c r="R52" s="6"/>
      <c r="S52" s="6"/>
    </row>
    <row r="53" spans="1:19" ht="17">
      <c r="A53" t="s">
        <v>170</v>
      </c>
      <c r="B53" t="s">
        <v>119</v>
      </c>
      <c r="C53">
        <v>22</v>
      </c>
      <c r="D53" t="s">
        <v>202</v>
      </c>
      <c r="E53" t="s">
        <v>203</v>
      </c>
      <c r="F53">
        <f t="shared" ca="1" si="0"/>
        <v>187</v>
      </c>
      <c r="G53">
        <f t="shared" ca="1" si="1"/>
        <v>100</v>
      </c>
      <c r="H53" s="5" t="s">
        <v>255</v>
      </c>
      <c r="I53">
        <f t="shared" ca="1" si="2"/>
        <v>10544</v>
      </c>
      <c r="J53">
        <f t="shared" ca="1" si="3"/>
        <v>12326</v>
      </c>
      <c r="K53">
        <f t="shared" ca="1" si="4"/>
        <v>2689</v>
      </c>
      <c r="L53">
        <f t="shared" ca="1" si="5"/>
        <v>1234</v>
      </c>
      <c r="N53" s="6"/>
      <c r="O53" s="5"/>
      <c r="P53" s="7"/>
      <c r="Q53" s="6"/>
      <c r="R53" s="6"/>
      <c r="S53" s="6"/>
    </row>
    <row r="54" spans="1:19" ht="17">
      <c r="A54" t="s">
        <v>171</v>
      </c>
      <c r="B54" t="s">
        <v>117</v>
      </c>
      <c r="C54">
        <v>24</v>
      </c>
      <c r="D54" t="s">
        <v>202</v>
      </c>
      <c r="E54" t="s">
        <v>203</v>
      </c>
      <c r="F54">
        <f t="shared" ca="1" si="0"/>
        <v>212</v>
      </c>
      <c r="G54">
        <f t="shared" ca="1" si="1"/>
        <v>77</v>
      </c>
      <c r="H54" s="5" t="s">
        <v>256</v>
      </c>
      <c r="I54">
        <f t="shared" ca="1" si="2"/>
        <v>14571</v>
      </c>
      <c r="J54">
        <f t="shared" ca="1" si="3"/>
        <v>13560</v>
      </c>
      <c r="K54">
        <f t="shared" ca="1" si="4"/>
        <v>357</v>
      </c>
      <c r="L54">
        <f t="shared" ca="1" si="5"/>
        <v>1594</v>
      </c>
      <c r="N54" s="6"/>
      <c r="O54" s="5"/>
      <c r="P54" s="7"/>
      <c r="Q54" s="6"/>
      <c r="R54" s="6"/>
      <c r="S54" s="6"/>
    </row>
    <row r="55" spans="1:19" ht="17">
      <c r="A55" t="s">
        <v>172</v>
      </c>
      <c r="B55" t="s">
        <v>113</v>
      </c>
      <c r="C55">
        <v>19</v>
      </c>
      <c r="D55" t="s">
        <v>202</v>
      </c>
      <c r="E55" t="s">
        <v>203</v>
      </c>
      <c r="F55">
        <f t="shared" ca="1" si="0"/>
        <v>196</v>
      </c>
      <c r="G55">
        <f t="shared" ca="1" si="1"/>
        <v>100</v>
      </c>
      <c r="H55" s="5" t="s">
        <v>257</v>
      </c>
      <c r="I55">
        <f t="shared" ca="1" si="2"/>
        <v>3586</v>
      </c>
      <c r="J55">
        <f t="shared" ca="1" si="3"/>
        <v>10359</v>
      </c>
      <c r="K55">
        <f t="shared" ca="1" si="4"/>
        <v>2020</v>
      </c>
      <c r="L55">
        <f t="shared" ca="1" si="5"/>
        <v>3914</v>
      </c>
      <c r="N55" s="6"/>
      <c r="O55" s="5"/>
      <c r="P55" s="7"/>
      <c r="Q55" s="6"/>
      <c r="R55" s="6"/>
      <c r="S55" s="6"/>
    </row>
    <row r="56" spans="1:19" ht="17">
      <c r="A56" t="s">
        <v>173</v>
      </c>
      <c r="B56" t="s">
        <v>119</v>
      </c>
      <c r="C56">
        <v>21</v>
      </c>
      <c r="D56" t="s">
        <v>202</v>
      </c>
      <c r="E56" t="s">
        <v>203</v>
      </c>
      <c r="F56">
        <f t="shared" ca="1" si="0"/>
        <v>210</v>
      </c>
      <c r="G56">
        <f t="shared" ca="1" si="1"/>
        <v>88</v>
      </c>
      <c r="H56" s="5" t="s">
        <v>258</v>
      </c>
      <c r="I56">
        <f t="shared" ca="1" si="2"/>
        <v>15293</v>
      </c>
      <c r="J56">
        <f t="shared" ca="1" si="3"/>
        <v>7727</v>
      </c>
      <c r="K56">
        <f t="shared" ca="1" si="4"/>
        <v>354</v>
      </c>
      <c r="L56">
        <f t="shared" ca="1" si="5"/>
        <v>2161</v>
      </c>
      <c r="N56" s="6"/>
      <c r="O56" s="5"/>
      <c r="P56" s="7"/>
      <c r="Q56" s="6"/>
      <c r="R56" s="6"/>
      <c r="S56" s="6"/>
    </row>
    <row r="57" spans="1:19" ht="17">
      <c r="A57" t="s">
        <v>174</v>
      </c>
      <c r="B57" t="s">
        <v>113</v>
      </c>
      <c r="C57">
        <v>26</v>
      </c>
      <c r="D57" t="s">
        <v>202</v>
      </c>
      <c r="E57" t="s">
        <v>203</v>
      </c>
      <c r="F57">
        <f t="shared" ca="1" si="0"/>
        <v>195</v>
      </c>
      <c r="G57">
        <f t="shared" ca="1" si="1"/>
        <v>84</v>
      </c>
      <c r="H57" s="5" t="s">
        <v>259</v>
      </c>
      <c r="I57">
        <f t="shared" ca="1" si="2"/>
        <v>13125</v>
      </c>
      <c r="J57">
        <f t="shared" ca="1" si="3"/>
        <v>12456</v>
      </c>
      <c r="K57">
        <f t="shared" ca="1" si="4"/>
        <v>2333</v>
      </c>
      <c r="L57">
        <f t="shared" ca="1" si="5"/>
        <v>176</v>
      </c>
      <c r="N57" s="6"/>
      <c r="O57" s="5"/>
      <c r="P57" s="7"/>
      <c r="Q57" s="6"/>
      <c r="R57" s="6"/>
      <c r="S57" s="6"/>
    </row>
    <row r="58" spans="1:19" ht="17">
      <c r="A58" t="s">
        <v>175</v>
      </c>
      <c r="B58" t="s">
        <v>127</v>
      </c>
      <c r="C58">
        <v>24</v>
      </c>
      <c r="D58" t="s">
        <v>202</v>
      </c>
      <c r="E58" t="s">
        <v>203</v>
      </c>
      <c r="F58">
        <f t="shared" ca="1" si="0"/>
        <v>209</v>
      </c>
      <c r="G58">
        <f t="shared" ca="1" si="1"/>
        <v>100</v>
      </c>
      <c r="H58" s="5" t="s">
        <v>260</v>
      </c>
      <c r="I58">
        <f t="shared" ca="1" si="2"/>
        <v>20125</v>
      </c>
      <c r="J58">
        <f t="shared" ca="1" si="3"/>
        <v>20297</v>
      </c>
      <c r="K58">
        <f t="shared" ca="1" si="4"/>
        <v>2623</v>
      </c>
      <c r="L58">
        <f t="shared" ca="1" si="5"/>
        <v>4152</v>
      </c>
      <c r="N58" s="6"/>
      <c r="O58" s="5"/>
      <c r="P58" s="7"/>
      <c r="Q58" s="6"/>
      <c r="R58" s="6"/>
      <c r="S58" s="6"/>
    </row>
    <row r="59" spans="1:19" ht="17">
      <c r="A59" t="s">
        <v>176</v>
      </c>
      <c r="B59" t="s">
        <v>119</v>
      </c>
      <c r="C59">
        <v>30</v>
      </c>
      <c r="D59" t="s">
        <v>202</v>
      </c>
      <c r="E59" t="s">
        <v>203</v>
      </c>
      <c r="F59">
        <f t="shared" ca="1" si="0"/>
        <v>201</v>
      </c>
      <c r="G59">
        <f t="shared" ca="1" si="1"/>
        <v>83</v>
      </c>
      <c r="H59" s="5" t="s">
        <v>261</v>
      </c>
      <c r="I59">
        <f t="shared" ca="1" si="2"/>
        <v>28777</v>
      </c>
      <c r="J59">
        <f t="shared" ca="1" si="3"/>
        <v>808</v>
      </c>
      <c r="K59">
        <f t="shared" ca="1" si="4"/>
        <v>1464</v>
      </c>
      <c r="L59">
        <f t="shared" ca="1" si="5"/>
        <v>2421</v>
      </c>
      <c r="N59" s="6"/>
      <c r="O59" s="5"/>
      <c r="P59" s="7"/>
      <c r="Q59" s="6"/>
      <c r="R59" s="6"/>
      <c r="S59" s="6"/>
    </row>
    <row r="60" spans="1:19" ht="17">
      <c r="A60" t="s">
        <v>177</v>
      </c>
      <c r="B60" t="s">
        <v>151</v>
      </c>
      <c r="C60">
        <v>26</v>
      </c>
      <c r="D60" t="s">
        <v>202</v>
      </c>
      <c r="E60" t="s">
        <v>203</v>
      </c>
      <c r="F60">
        <f t="shared" ca="1" si="0"/>
        <v>208</v>
      </c>
      <c r="G60">
        <f t="shared" ca="1" si="1"/>
        <v>86</v>
      </c>
      <c r="H60" s="5" t="s">
        <v>262</v>
      </c>
      <c r="I60">
        <f t="shared" ca="1" si="2"/>
        <v>9045</v>
      </c>
      <c r="J60">
        <f t="shared" ca="1" si="3"/>
        <v>5430</v>
      </c>
      <c r="K60">
        <f t="shared" ca="1" si="4"/>
        <v>2777</v>
      </c>
      <c r="L60">
        <f t="shared" ca="1" si="5"/>
        <v>2102</v>
      </c>
      <c r="N60" s="6"/>
      <c r="O60" s="5"/>
      <c r="P60" s="7"/>
      <c r="Q60" s="6"/>
      <c r="R60" s="6"/>
      <c r="S60" s="6"/>
    </row>
    <row r="61" spans="1:19" ht="17">
      <c r="A61" t="s">
        <v>178</v>
      </c>
      <c r="B61" t="s">
        <v>113</v>
      </c>
      <c r="C61">
        <v>21</v>
      </c>
      <c r="D61" t="s">
        <v>202</v>
      </c>
      <c r="E61" t="s">
        <v>203</v>
      </c>
      <c r="F61">
        <f t="shared" ca="1" si="0"/>
        <v>190</v>
      </c>
      <c r="G61">
        <f t="shared" ca="1" si="1"/>
        <v>81</v>
      </c>
      <c r="H61" s="5" t="s">
        <v>263</v>
      </c>
      <c r="I61">
        <f t="shared" ca="1" si="2"/>
        <v>24903</v>
      </c>
      <c r="J61">
        <f t="shared" ca="1" si="3"/>
        <v>6786</v>
      </c>
      <c r="K61">
        <f t="shared" ca="1" si="4"/>
        <v>1635</v>
      </c>
      <c r="L61">
        <f t="shared" ca="1" si="5"/>
        <v>2462</v>
      </c>
      <c r="N61" s="6"/>
      <c r="O61" s="5"/>
      <c r="P61" s="7"/>
      <c r="Q61" s="6"/>
      <c r="R61" s="6"/>
      <c r="S61" s="6"/>
    </row>
    <row r="62" spans="1:19" ht="17">
      <c r="A62" t="s">
        <v>179</v>
      </c>
      <c r="B62" t="s">
        <v>151</v>
      </c>
      <c r="C62">
        <v>23</v>
      </c>
      <c r="D62" t="s">
        <v>202</v>
      </c>
      <c r="E62" t="s">
        <v>203</v>
      </c>
      <c r="F62">
        <f t="shared" ca="1" si="0"/>
        <v>187</v>
      </c>
      <c r="G62">
        <f t="shared" ca="1" si="1"/>
        <v>89</v>
      </c>
      <c r="H62" s="5" t="s">
        <v>264</v>
      </c>
      <c r="I62">
        <f t="shared" ca="1" si="2"/>
        <v>14917</v>
      </c>
      <c r="J62">
        <f t="shared" ca="1" si="3"/>
        <v>8474</v>
      </c>
      <c r="K62">
        <f t="shared" ca="1" si="4"/>
        <v>2718</v>
      </c>
      <c r="L62">
        <f t="shared" ca="1" si="5"/>
        <v>2759</v>
      </c>
      <c r="N62" s="6"/>
      <c r="O62" s="5"/>
      <c r="P62" s="7"/>
      <c r="Q62" s="6"/>
      <c r="R62" s="6"/>
      <c r="S62" s="6"/>
    </row>
    <row r="63" spans="1:19" ht="17">
      <c r="A63" t="s">
        <v>180</v>
      </c>
      <c r="B63" t="s">
        <v>151</v>
      </c>
      <c r="C63">
        <v>26</v>
      </c>
      <c r="D63" t="s">
        <v>202</v>
      </c>
      <c r="E63" t="s">
        <v>203</v>
      </c>
      <c r="F63">
        <f t="shared" ca="1" si="0"/>
        <v>210</v>
      </c>
      <c r="G63">
        <f t="shared" ca="1" si="1"/>
        <v>79</v>
      </c>
      <c r="H63" s="5" t="s">
        <v>265</v>
      </c>
      <c r="I63">
        <f t="shared" ca="1" si="2"/>
        <v>16736</v>
      </c>
      <c r="J63">
        <f t="shared" ca="1" si="3"/>
        <v>13122</v>
      </c>
      <c r="K63">
        <f t="shared" ca="1" si="4"/>
        <v>759</v>
      </c>
      <c r="L63">
        <f t="shared" ca="1" si="5"/>
        <v>3943</v>
      </c>
      <c r="N63" s="6"/>
      <c r="O63" s="5"/>
      <c r="P63" s="7"/>
      <c r="Q63" s="6"/>
      <c r="R63" s="6"/>
      <c r="S63" s="6"/>
    </row>
    <row r="64" spans="1:19" ht="17">
      <c r="A64" t="s">
        <v>181</v>
      </c>
      <c r="B64" t="s">
        <v>151</v>
      </c>
      <c r="C64">
        <v>26</v>
      </c>
      <c r="D64" t="s">
        <v>202</v>
      </c>
      <c r="E64" t="s">
        <v>203</v>
      </c>
      <c r="F64">
        <f t="shared" ca="1" si="0"/>
        <v>204</v>
      </c>
      <c r="G64">
        <f t="shared" ca="1" si="1"/>
        <v>95</v>
      </c>
      <c r="H64" s="5" t="s">
        <v>266</v>
      </c>
      <c r="I64">
        <f t="shared" ca="1" si="2"/>
        <v>3214</v>
      </c>
      <c r="J64">
        <f t="shared" ca="1" si="3"/>
        <v>6370</v>
      </c>
      <c r="K64">
        <f t="shared" ca="1" si="4"/>
        <v>684</v>
      </c>
      <c r="L64">
        <f t="shared" ca="1" si="5"/>
        <v>3606</v>
      </c>
      <c r="N64" s="6"/>
      <c r="O64" s="5"/>
      <c r="P64" s="7"/>
      <c r="Q64" s="6"/>
      <c r="R64" s="6"/>
      <c r="S64" s="6"/>
    </row>
    <row r="65" spans="1:19" ht="17">
      <c r="A65" t="s">
        <v>182</v>
      </c>
      <c r="B65" t="s">
        <v>119</v>
      </c>
      <c r="C65">
        <v>19</v>
      </c>
      <c r="D65" t="s">
        <v>202</v>
      </c>
      <c r="E65" t="s">
        <v>203</v>
      </c>
      <c r="F65">
        <f t="shared" ca="1" si="0"/>
        <v>212</v>
      </c>
      <c r="G65">
        <f t="shared" ca="1" si="1"/>
        <v>89</v>
      </c>
      <c r="H65" s="5" t="s">
        <v>267</v>
      </c>
      <c r="I65">
        <f t="shared" ca="1" si="2"/>
        <v>21676</v>
      </c>
      <c r="J65">
        <f t="shared" ca="1" si="3"/>
        <v>12877</v>
      </c>
      <c r="K65">
        <f t="shared" ca="1" si="4"/>
        <v>3252</v>
      </c>
      <c r="L65">
        <f t="shared" ca="1" si="5"/>
        <v>3389</v>
      </c>
      <c r="N65" s="6"/>
      <c r="O65" s="5"/>
      <c r="P65" s="7"/>
      <c r="Q65" s="6"/>
      <c r="R65" s="6"/>
      <c r="S65" s="6"/>
    </row>
    <row r="66" spans="1:19" ht="17">
      <c r="A66" t="s">
        <v>183</v>
      </c>
      <c r="B66" t="s">
        <v>115</v>
      </c>
      <c r="C66">
        <v>23</v>
      </c>
      <c r="D66" t="s">
        <v>202</v>
      </c>
      <c r="E66" t="s">
        <v>203</v>
      </c>
      <c r="F66">
        <f t="shared" ca="1" si="0"/>
        <v>206</v>
      </c>
      <c r="G66">
        <f t="shared" ca="1" si="1"/>
        <v>84</v>
      </c>
      <c r="H66" s="5" t="s">
        <v>268</v>
      </c>
      <c r="I66">
        <f t="shared" ca="1" si="2"/>
        <v>8990</v>
      </c>
      <c r="J66">
        <f t="shared" ca="1" si="3"/>
        <v>2257</v>
      </c>
      <c r="K66">
        <f t="shared" ca="1" si="4"/>
        <v>1827</v>
      </c>
      <c r="L66">
        <f t="shared" ca="1" si="5"/>
        <v>274</v>
      </c>
      <c r="N66" s="6"/>
      <c r="O66" s="5"/>
      <c r="P66" s="7"/>
      <c r="Q66" s="6"/>
      <c r="R66" s="6"/>
      <c r="S66" s="6"/>
    </row>
    <row r="67" spans="1:19" ht="17">
      <c r="A67" t="s">
        <v>184</v>
      </c>
      <c r="B67" t="s">
        <v>119</v>
      </c>
      <c r="C67">
        <v>26</v>
      </c>
      <c r="D67" t="s">
        <v>202</v>
      </c>
      <c r="E67" t="s">
        <v>203</v>
      </c>
      <c r="F67">
        <f t="shared" ref="F67:F84" ca="1" si="6">RANDBETWEEN(187,212)</f>
        <v>204</v>
      </c>
      <c r="G67">
        <f t="shared" ref="G67:G84" ca="1" si="7">RANDBETWEEN(77,100)</f>
        <v>96</v>
      </c>
      <c r="H67" s="5" t="s">
        <v>269</v>
      </c>
      <c r="I67">
        <f t="shared" ref="I67:I84" ca="1" si="8">RANDBETWEEN(0, 30000)</f>
        <v>29898</v>
      </c>
      <c r="J67">
        <f t="shared" ref="J67:J84" ca="1" si="9">RANDBETWEEN(0, 23924)</f>
        <v>11466</v>
      </c>
      <c r="K67">
        <f t="shared" ref="K67:K84" ca="1" si="10">RANDBETWEEN(0,3300)</f>
        <v>2033</v>
      </c>
      <c r="L67">
        <f t="shared" ref="L67:L84" ca="1" si="11">RANDBETWEEN(0, 4525)</f>
        <v>2891</v>
      </c>
      <c r="N67" s="6"/>
      <c r="O67" s="5"/>
      <c r="P67" s="7"/>
      <c r="Q67" s="6"/>
      <c r="R67" s="6"/>
      <c r="S67" s="6"/>
    </row>
    <row r="68" spans="1:19" ht="17">
      <c r="A68" t="s">
        <v>185</v>
      </c>
      <c r="B68" t="s">
        <v>117</v>
      </c>
      <c r="C68">
        <v>25</v>
      </c>
      <c r="D68" t="s">
        <v>202</v>
      </c>
      <c r="E68" t="s">
        <v>203</v>
      </c>
      <c r="F68">
        <f t="shared" ca="1" si="6"/>
        <v>208</v>
      </c>
      <c r="G68">
        <f t="shared" ca="1" si="7"/>
        <v>93</v>
      </c>
      <c r="H68" s="5" t="s">
        <v>270</v>
      </c>
      <c r="I68">
        <f t="shared" ca="1" si="8"/>
        <v>515</v>
      </c>
      <c r="J68">
        <f t="shared" ca="1" si="9"/>
        <v>19521</v>
      </c>
      <c r="K68">
        <f t="shared" ca="1" si="10"/>
        <v>151</v>
      </c>
      <c r="L68">
        <f t="shared" ca="1" si="11"/>
        <v>264</v>
      </c>
      <c r="N68" s="6"/>
      <c r="O68" s="5"/>
      <c r="P68" s="7"/>
      <c r="Q68" s="6"/>
      <c r="R68" s="6"/>
      <c r="S68" s="6"/>
    </row>
    <row r="69" spans="1:19" ht="17">
      <c r="A69" t="s">
        <v>186</v>
      </c>
      <c r="B69" t="s">
        <v>151</v>
      </c>
      <c r="C69">
        <v>31</v>
      </c>
      <c r="D69" t="s">
        <v>202</v>
      </c>
      <c r="E69" t="s">
        <v>203</v>
      </c>
      <c r="F69">
        <f t="shared" ca="1" si="6"/>
        <v>204</v>
      </c>
      <c r="G69">
        <f t="shared" ca="1" si="7"/>
        <v>88</v>
      </c>
      <c r="H69" s="5" t="s">
        <v>271</v>
      </c>
      <c r="I69">
        <f t="shared" ca="1" si="8"/>
        <v>10465</v>
      </c>
      <c r="J69">
        <f t="shared" ca="1" si="9"/>
        <v>905</v>
      </c>
      <c r="K69">
        <f t="shared" ca="1" si="10"/>
        <v>3242</v>
      </c>
      <c r="L69">
        <f t="shared" ca="1" si="11"/>
        <v>1444</v>
      </c>
      <c r="N69" s="6"/>
      <c r="O69" s="5"/>
      <c r="P69" s="7"/>
      <c r="Q69" s="6"/>
      <c r="R69" s="6"/>
      <c r="S69" s="6"/>
    </row>
    <row r="70" spans="1:19" ht="17">
      <c r="A70" t="s">
        <v>187</v>
      </c>
      <c r="B70" t="s">
        <v>119</v>
      </c>
      <c r="C70">
        <v>31</v>
      </c>
      <c r="D70" t="s">
        <v>202</v>
      </c>
      <c r="E70" t="s">
        <v>203</v>
      </c>
      <c r="F70">
        <f t="shared" ca="1" si="6"/>
        <v>192</v>
      </c>
      <c r="G70">
        <f t="shared" ca="1" si="7"/>
        <v>96</v>
      </c>
      <c r="H70" s="5" t="s">
        <v>272</v>
      </c>
      <c r="I70">
        <f t="shared" ca="1" si="8"/>
        <v>23906</v>
      </c>
      <c r="J70">
        <f t="shared" ca="1" si="9"/>
        <v>4203</v>
      </c>
      <c r="K70">
        <f t="shared" ca="1" si="10"/>
        <v>2270</v>
      </c>
      <c r="L70">
        <f t="shared" ca="1" si="11"/>
        <v>1508</v>
      </c>
      <c r="N70" s="6"/>
      <c r="O70" s="5"/>
      <c r="P70" s="7"/>
      <c r="Q70" s="6"/>
      <c r="R70" s="6"/>
      <c r="S70" s="6"/>
    </row>
    <row r="71" spans="1:19" ht="17">
      <c r="A71" t="s">
        <v>188</v>
      </c>
      <c r="B71" t="s">
        <v>113</v>
      </c>
      <c r="C71">
        <v>20</v>
      </c>
      <c r="D71" t="s">
        <v>202</v>
      </c>
      <c r="E71" t="s">
        <v>203</v>
      </c>
      <c r="F71">
        <f t="shared" ca="1" si="6"/>
        <v>210</v>
      </c>
      <c r="G71">
        <f t="shared" ca="1" si="7"/>
        <v>78</v>
      </c>
      <c r="H71" s="5" t="s">
        <v>273</v>
      </c>
      <c r="I71">
        <f t="shared" ca="1" si="8"/>
        <v>29168</v>
      </c>
      <c r="J71">
        <f t="shared" ca="1" si="9"/>
        <v>19775</v>
      </c>
      <c r="K71">
        <f t="shared" ca="1" si="10"/>
        <v>1529</v>
      </c>
      <c r="L71">
        <f t="shared" ca="1" si="11"/>
        <v>924</v>
      </c>
      <c r="N71" s="6"/>
      <c r="O71" s="5"/>
      <c r="P71" s="7"/>
      <c r="Q71" s="6"/>
      <c r="R71" s="6"/>
      <c r="S71" s="6"/>
    </row>
    <row r="72" spans="1:19" ht="17">
      <c r="A72" t="s">
        <v>189</v>
      </c>
      <c r="B72" t="s">
        <v>113</v>
      </c>
      <c r="C72">
        <v>33</v>
      </c>
      <c r="D72" t="s">
        <v>202</v>
      </c>
      <c r="E72" t="s">
        <v>203</v>
      </c>
      <c r="F72">
        <f t="shared" ca="1" si="6"/>
        <v>200</v>
      </c>
      <c r="G72">
        <f t="shared" ca="1" si="7"/>
        <v>96</v>
      </c>
      <c r="H72" s="5" t="s">
        <v>274</v>
      </c>
      <c r="I72">
        <f t="shared" ca="1" si="8"/>
        <v>24612</v>
      </c>
      <c r="J72">
        <f t="shared" ca="1" si="9"/>
        <v>15672</v>
      </c>
      <c r="K72">
        <f t="shared" ca="1" si="10"/>
        <v>1464</v>
      </c>
      <c r="L72">
        <f t="shared" ca="1" si="11"/>
        <v>2522</v>
      </c>
      <c r="N72" s="6"/>
      <c r="O72" s="5"/>
      <c r="P72" s="7"/>
      <c r="Q72" s="6"/>
      <c r="R72" s="6"/>
      <c r="S72" s="6"/>
    </row>
    <row r="73" spans="1:19" ht="17">
      <c r="A73" t="s">
        <v>190</v>
      </c>
      <c r="B73" t="s">
        <v>113</v>
      </c>
      <c r="C73">
        <v>23</v>
      </c>
      <c r="D73" t="s">
        <v>202</v>
      </c>
      <c r="E73" t="s">
        <v>203</v>
      </c>
      <c r="F73">
        <f t="shared" ca="1" si="6"/>
        <v>211</v>
      </c>
      <c r="G73">
        <f t="shared" ca="1" si="7"/>
        <v>94</v>
      </c>
      <c r="H73" s="5" t="s">
        <v>275</v>
      </c>
      <c r="I73">
        <f t="shared" ca="1" si="8"/>
        <v>3466</v>
      </c>
      <c r="J73">
        <f t="shared" ca="1" si="9"/>
        <v>21392</v>
      </c>
      <c r="K73">
        <f t="shared" ca="1" si="10"/>
        <v>2254</v>
      </c>
      <c r="L73">
        <f t="shared" ca="1" si="11"/>
        <v>1911</v>
      </c>
      <c r="N73" s="6"/>
      <c r="O73" s="5"/>
      <c r="P73" s="7"/>
      <c r="Q73" s="6"/>
      <c r="R73" s="6"/>
      <c r="S73" s="6"/>
    </row>
    <row r="74" spans="1:19" ht="17">
      <c r="A74" t="s">
        <v>191</v>
      </c>
      <c r="B74" t="s">
        <v>119</v>
      </c>
      <c r="C74">
        <v>29</v>
      </c>
      <c r="D74" t="s">
        <v>202</v>
      </c>
      <c r="E74" t="s">
        <v>203</v>
      </c>
      <c r="F74">
        <f t="shared" ca="1" si="6"/>
        <v>205</v>
      </c>
      <c r="G74">
        <f t="shared" ca="1" si="7"/>
        <v>99</v>
      </c>
      <c r="H74" s="5" t="s">
        <v>276</v>
      </c>
      <c r="I74">
        <f t="shared" ca="1" si="8"/>
        <v>8235</v>
      </c>
      <c r="J74">
        <f t="shared" ca="1" si="9"/>
        <v>9459</v>
      </c>
      <c r="K74">
        <f t="shared" ca="1" si="10"/>
        <v>1369</v>
      </c>
      <c r="L74">
        <f t="shared" ca="1" si="11"/>
        <v>1333</v>
      </c>
      <c r="N74" s="6"/>
      <c r="O74" s="5"/>
      <c r="P74" s="7"/>
      <c r="Q74" s="6"/>
      <c r="R74" s="6"/>
      <c r="S74" s="6"/>
    </row>
    <row r="75" spans="1:19" ht="17">
      <c r="A75" t="s">
        <v>192</v>
      </c>
      <c r="B75" t="s">
        <v>119</v>
      </c>
      <c r="C75">
        <v>31</v>
      </c>
      <c r="D75" t="s">
        <v>202</v>
      </c>
      <c r="E75" t="s">
        <v>203</v>
      </c>
      <c r="F75">
        <f t="shared" ca="1" si="6"/>
        <v>210</v>
      </c>
      <c r="G75">
        <f t="shared" ca="1" si="7"/>
        <v>82</v>
      </c>
      <c r="H75" s="5" t="s">
        <v>277</v>
      </c>
      <c r="I75">
        <f t="shared" ca="1" si="8"/>
        <v>9098</v>
      </c>
      <c r="J75">
        <f t="shared" ca="1" si="9"/>
        <v>4318</v>
      </c>
      <c r="K75">
        <f t="shared" ca="1" si="10"/>
        <v>88</v>
      </c>
      <c r="L75">
        <f t="shared" ca="1" si="11"/>
        <v>3216</v>
      </c>
      <c r="N75" s="6"/>
      <c r="O75" s="5"/>
      <c r="P75" s="7"/>
      <c r="Q75" s="6"/>
      <c r="R75" s="6"/>
      <c r="S75" s="6"/>
    </row>
    <row r="76" spans="1:19" ht="17">
      <c r="A76" t="s">
        <v>193</v>
      </c>
      <c r="B76" t="s">
        <v>113</v>
      </c>
      <c r="C76">
        <v>25</v>
      </c>
      <c r="D76" t="s">
        <v>202</v>
      </c>
      <c r="E76" t="s">
        <v>203</v>
      </c>
      <c r="F76">
        <f t="shared" ca="1" si="6"/>
        <v>206</v>
      </c>
      <c r="G76">
        <f t="shared" ca="1" si="7"/>
        <v>89</v>
      </c>
      <c r="H76" s="5" t="s">
        <v>278</v>
      </c>
      <c r="I76">
        <f t="shared" ca="1" si="8"/>
        <v>6156</v>
      </c>
      <c r="J76">
        <f t="shared" ca="1" si="9"/>
        <v>2303</v>
      </c>
      <c r="K76">
        <f t="shared" ca="1" si="10"/>
        <v>806</v>
      </c>
      <c r="L76">
        <f t="shared" ca="1" si="11"/>
        <v>2913</v>
      </c>
      <c r="N76" s="6"/>
      <c r="O76" s="5"/>
      <c r="P76" s="7"/>
      <c r="Q76" s="6"/>
      <c r="R76" s="6"/>
      <c r="S76" s="6"/>
    </row>
    <row r="77" spans="1:19" ht="17">
      <c r="A77" t="s">
        <v>194</v>
      </c>
      <c r="B77" t="s">
        <v>115</v>
      </c>
      <c r="C77">
        <v>28</v>
      </c>
      <c r="D77" t="s">
        <v>202</v>
      </c>
      <c r="E77" t="s">
        <v>203</v>
      </c>
      <c r="F77">
        <f t="shared" ca="1" si="6"/>
        <v>188</v>
      </c>
      <c r="G77">
        <f t="shared" ca="1" si="7"/>
        <v>95</v>
      </c>
      <c r="H77" s="5" t="s">
        <v>279</v>
      </c>
      <c r="I77">
        <f t="shared" ca="1" si="8"/>
        <v>26483</v>
      </c>
      <c r="J77">
        <f t="shared" ca="1" si="9"/>
        <v>7012</v>
      </c>
      <c r="K77">
        <f t="shared" ca="1" si="10"/>
        <v>2506</v>
      </c>
      <c r="L77">
        <f t="shared" ca="1" si="11"/>
        <v>1881</v>
      </c>
      <c r="N77" s="6"/>
      <c r="O77" s="5"/>
      <c r="P77" s="7"/>
      <c r="Q77" s="6"/>
      <c r="R77" s="6"/>
      <c r="S77" s="6"/>
    </row>
    <row r="78" spans="1:19" ht="17">
      <c r="A78" t="s">
        <v>195</v>
      </c>
      <c r="B78" t="s">
        <v>121</v>
      </c>
      <c r="C78">
        <v>21</v>
      </c>
      <c r="D78" t="s">
        <v>202</v>
      </c>
      <c r="E78" t="s">
        <v>203</v>
      </c>
      <c r="F78">
        <f t="shared" ca="1" si="6"/>
        <v>191</v>
      </c>
      <c r="G78">
        <f t="shared" ca="1" si="7"/>
        <v>99</v>
      </c>
      <c r="H78" s="5" t="s">
        <v>280</v>
      </c>
      <c r="I78">
        <f t="shared" ca="1" si="8"/>
        <v>8668</v>
      </c>
      <c r="J78">
        <f t="shared" ca="1" si="9"/>
        <v>23258</v>
      </c>
      <c r="K78">
        <f t="shared" ca="1" si="10"/>
        <v>1954</v>
      </c>
      <c r="L78">
        <f t="shared" ca="1" si="11"/>
        <v>1156</v>
      </c>
      <c r="N78" s="6"/>
      <c r="O78" s="5"/>
      <c r="P78" s="7"/>
      <c r="Q78" s="6"/>
      <c r="R78" s="6"/>
      <c r="S78" s="6"/>
    </row>
    <row r="79" spans="1:19" ht="17">
      <c r="A79" t="s">
        <v>196</v>
      </c>
      <c r="B79" t="s">
        <v>117</v>
      </c>
      <c r="C79">
        <v>23</v>
      </c>
      <c r="D79" t="s">
        <v>202</v>
      </c>
      <c r="E79" t="s">
        <v>203</v>
      </c>
      <c r="F79">
        <f t="shared" ca="1" si="6"/>
        <v>206</v>
      </c>
      <c r="G79">
        <f t="shared" ca="1" si="7"/>
        <v>100</v>
      </c>
      <c r="H79" s="5" t="s">
        <v>281</v>
      </c>
      <c r="I79">
        <f t="shared" ca="1" si="8"/>
        <v>26636</v>
      </c>
      <c r="J79">
        <f t="shared" ca="1" si="9"/>
        <v>23859</v>
      </c>
      <c r="K79">
        <f t="shared" ca="1" si="10"/>
        <v>344</v>
      </c>
      <c r="L79">
        <f t="shared" ca="1" si="11"/>
        <v>4329</v>
      </c>
      <c r="N79" s="6"/>
      <c r="O79" s="5"/>
      <c r="P79" s="7"/>
      <c r="Q79" s="6"/>
      <c r="R79" s="6"/>
      <c r="S79" s="6"/>
    </row>
    <row r="80" spans="1:19" ht="17">
      <c r="A80" t="s">
        <v>197</v>
      </c>
      <c r="B80" t="s">
        <v>119</v>
      </c>
      <c r="C80">
        <v>27</v>
      </c>
      <c r="D80" t="s">
        <v>202</v>
      </c>
      <c r="E80" t="s">
        <v>203</v>
      </c>
      <c r="F80">
        <f t="shared" ca="1" si="6"/>
        <v>208</v>
      </c>
      <c r="G80">
        <f t="shared" ca="1" si="7"/>
        <v>94</v>
      </c>
      <c r="H80" s="5" t="s">
        <v>282</v>
      </c>
      <c r="I80">
        <f t="shared" ca="1" si="8"/>
        <v>20638</v>
      </c>
      <c r="J80">
        <f t="shared" ca="1" si="9"/>
        <v>4887</v>
      </c>
      <c r="K80">
        <f t="shared" ca="1" si="10"/>
        <v>1493</v>
      </c>
      <c r="L80">
        <f t="shared" ca="1" si="11"/>
        <v>208</v>
      </c>
      <c r="N80" s="6"/>
      <c r="O80" s="5"/>
      <c r="P80" s="7"/>
      <c r="Q80" s="6"/>
      <c r="R80" s="6"/>
      <c r="S80" s="6"/>
    </row>
    <row r="81" spans="1:19" ht="17">
      <c r="A81" t="s">
        <v>198</v>
      </c>
      <c r="B81" t="s">
        <v>119</v>
      </c>
      <c r="C81">
        <v>28</v>
      </c>
      <c r="D81" t="s">
        <v>202</v>
      </c>
      <c r="E81" t="s">
        <v>203</v>
      </c>
      <c r="F81">
        <f t="shared" ca="1" si="6"/>
        <v>196</v>
      </c>
      <c r="G81">
        <f t="shared" ca="1" si="7"/>
        <v>93</v>
      </c>
      <c r="H81" s="5" t="s">
        <v>283</v>
      </c>
      <c r="I81">
        <f t="shared" ca="1" si="8"/>
        <v>1286</v>
      </c>
      <c r="J81">
        <f t="shared" ca="1" si="9"/>
        <v>15996</v>
      </c>
      <c r="K81">
        <f t="shared" ca="1" si="10"/>
        <v>1384</v>
      </c>
      <c r="L81">
        <f t="shared" ca="1" si="11"/>
        <v>3831</v>
      </c>
      <c r="N81" s="6"/>
      <c r="O81" s="5"/>
      <c r="P81" s="7"/>
      <c r="Q81" s="6"/>
      <c r="R81" s="6"/>
      <c r="S81" s="6"/>
    </row>
    <row r="82" spans="1:19" ht="17">
      <c r="A82" t="s">
        <v>199</v>
      </c>
      <c r="B82" t="s">
        <v>151</v>
      </c>
      <c r="C82">
        <v>21</v>
      </c>
      <c r="D82" t="s">
        <v>202</v>
      </c>
      <c r="E82" t="s">
        <v>203</v>
      </c>
      <c r="F82">
        <f t="shared" ca="1" si="6"/>
        <v>195</v>
      </c>
      <c r="G82">
        <f t="shared" ca="1" si="7"/>
        <v>88</v>
      </c>
      <c r="H82" s="5" t="s">
        <v>284</v>
      </c>
      <c r="I82">
        <f t="shared" ca="1" si="8"/>
        <v>2779</v>
      </c>
      <c r="J82">
        <f t="shared" ca="1" si="9"/>
        <v>10413</v>
      </c>
      <c r="K82">
        <f t="shared" ca="1" si="10"/>
        <v>1769</v>
      </c>
      <c r="L82">
        <f t="shared" ca="1" si="11"/>
        <v>1934</v>
      </c>
      <c r="N82" s="6"/>
      <c r="O82" s="5"/>
      <c r="P82" s="7"/>
      <c r="Q82" s="6"/>
      <c r="R82" s="6"/>
      <c r="S82" s="6"/>
    </row>
    <row r="83" spans="1:19" ht="17">
      <c r="A83" t="s">
        <v>200</v>
      </c>
      <c r="B83" t="s">
        <v>113</v>
      </c>
      <c r="C83">
        <v>21</v>
      </c>
      <c r="D83" t="s">
        <v>202</v>
      </c>
      <c r="E83" t="s">
        <v>203</v>
      </c>
      <c r="F83">
        <f t="shared" ca="1" si="6"/>
        <v>194</v>
      </c>
      <c r="G83">
        <f t="shared" ca="1" si="7"/>
        <v>99</v>
      </c>
      <c r="H83" s="5" t="s">
        <v>285</v>
      </c>
      <c r="I83">
        <f t="shared" ca="1" si="8"/>
        <v>2827</v>
      </c>
      <c r="J83">
        <f t="shared" ca="1" si="9"/>
        <v>1116</v>
      </c>
      <c r="K83">
        <f t="shared" ca="1" si="10"/>
        <v>1367</v>
      </c>
      <c r="L83">
        <f t="shared" ca="1" si="11"/>
        <v>1369</v>
      </c>
      <c r="N83" s="6"/>
      <c r="O83" s="5"/>
      <c r="P83" s="7"/>
      <c r="Q83" s="6"/>
      <c r="R83" s="6"/>
      <c r="S83" s="6"/>
    </row>
    <row r="84" spans="1:19" ht="17">
      <c r="A84" t="s">
        <v>201</v>
      </c>
      <c r="B84" t="s">
        <v>119</v>
      </c>
      <c r="C84">
        <v>20</v>
      </c>
      <c r="D84" t="s">
        <v>202</v>
      </c>
      <c r="E84" t="s">
        <v>203</v>
      </c>
      <c r="F84">
        <f t="shared" ca="1" si="6"/>
        <v>203</v>
      </c>
      <c r="G84">
        <f t="shared" ca="1" si="7"/>
        <v>82</v>
      </c>
      <c r="H84" s="5" t="s">
        <v>286</v>
      </c>
      <c r="I84">
        <f t="shared" ca="1" si="8"/>
        <v>20510</v>
      </c>
      <c r="J84">
        <f t="shared" ca="1" si="9"/>
        <v>20665</v>
      </c>
      <c r="K84">
        <f t="shared" ca="1" si="10"/>
        <v>2071</v>
      </c>
      <c r="L84">
        <f t="shared" ca="1" si="11"/>
        <v>3724</v>
      </c>
      <c r="N84" s="6"/>
      <c r="O84" s="5"/>
      <c r="P84" s="7"/>
      <c r="Q84" s="6"/>
      <c r="R84" s="6"/>
      <c r="S84" s="6"/>
    </row>
    <row r="85" spans="1:19" ht="17">
      <c r="N85" s="6"/>
      <c r="O85" s="5"/>
      <c r="P85" s="7"/>
      <c r="Q85" s="6"/>
      <c r="R85" s="6"/>
      <c r="S8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E324-DC20-344E-8171-5BBB585F48EE}">
  <dimension ref="A1:G1"/>
  <sheetViews>
    <sheetView workbookViewId="0">
      <selection activeCell="A2" sqref="A2"/>
    </sheetView>
  </sheetViews>
  <sheetFormatPr baseColWidth="10" defaultRowHeight="16"/>
  <cols>
    <col min="1" max="1" width="10" bestFit="1" customWidth="1"/>
    <col min="2" max="2" width="15.5" bestFit="1" customWidth="1"/>
    <col min="3" max="3" width="11.6640625" bestFit="1" customWidth="1"/>
    <col min="4" max="4" width="13.5" bestFit="1" customWidth="1"/>
    <col min="5" max="5" width="11" bestFit="1" customWidth="1"/>
    <col min="6" max="6" width="18.1640625" bestFit="1" customWidth="1"/>
  </cols>
  <sheetData>
    <row r="1" spans="1:7">
      <c r="A1" t="s">
        <v>14</v>
      </c>
      <c r="B1" s="1" t="s">
        <v>15</v>
      </c>
      <c r="C1" s="1" t="s">
        <v>16</v>
      </c>
      <c r="D1" t="s">
        <v>17</v>
      </c>
      <c r="E1" s="1" t="s">
        <v>18</v>
      </c>
      <c r="F1" s="1" t="s">
        <v>19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3E3-1F5B-DA42-B226-A05A8AAFDAF9}">
  <dimension ref="A1:H1"/>
  <sheetViews>
    <sheetView workbookViewId="0">
      <selection activeCell="F17" sqref="F17"/>
    </sheetView>
  </sheetViews>
  <sheetFormatPr baseColWidth="10" defaultRowHeight="16"/>
  <cols>
    <col min="8" max="8" width="12.33203125" bestFit="1" customWidth="1"/>
  </cols>
  <sheetData>
    <row r="1" spans="1:8">
      <c r="A1" s="1" t="s">
        <v>21</v>
      </c>
      <c r="B1" t="s">
        <v>22</v>
      </c>
      <c r="C1" t="s">
        <v>23</v>
      </c>
      <c r="D1" t="s">
        <v>11</v>
      </c>
      <c r="E1" s="1" t="s">
        <v>12</v>
      </c>
      <c r="F1" t="s">
        <v>13</v>
      </c>
      <c r="G1" t="s">
        <v>24</v>
      </c>
      <c r="H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0582-7783-5441-86E7-546D5563FBC4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DD75-2BCF-134D-8D1F-2839F1DEBC33}">
  <dimension ref="A1:B1"/>
  <sheetViews>
    <sheetView workbookViewId="0">
      <selection activeCell="G31" sqref="G31"/>
    </sheetView>
  </sheetViews>
  <sheetFormatPr baseColWidth="10" defaultRowHeight="16"/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78A2-39D7-364B-B4DC-AE8A4F141B95}">
  <dimension ref="A1:B1"/>
  <sheetViews>
    <sheetView workbookViewId="0">
      <selection activeCell="B8" sqref="B8"/>
    </sheetView>
  </sheetViews>
  <sheetFormatPr baseColWidth="10" defaultRowHeight="16"/>
  <sheetData>
    <row r="1" spans="1:2">
      <c r="A1" t="s">
        <v>29</v>
      </c>
      <c r="B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E016-D743-8140-8130-24063769D8E8}">
  <dimension ref="A1:B1"/>
  <sheetViews>
    <sheetView workbookViewId="0">
      <selection activeCell="C4" sqref="C4"/>
    </sheetView>
  </sheetViews>
  <sheetFormatPr baseColWidth="10" defaultRowHeight="16"/>
  <cols>
    <col min="1" max="1" width="12.6640625" bestFit="1" customWidth="1"/>
  </cols>
  <sheetData>
    <row r="1" spans="1:2">
      <c r="A1" t="s">
        <v>31</v>
      </c>
      <c r="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3E5B-C75D-C843-A2D3-AC08915ADD02}">
  <dimension ref="A1:K49"/>
  <sheetViews>
    <sheetView workbookViewId="0">
      <selection activeCell="F10" sqref="F10"/>
    </sheetView>
  </sheetViews>
  <sheetFormatPr baseColWidth="10" defaultRowHeight="16"/>
  <cols>
    <col min="1" max="1" width="22.1640625" bestFit="1" customWidth="1"/>
    <col min="2" max="2" width="25" bestFit="1" customWidth="1"/>
    <col min="7" max="7" width="22.1640625" bestFit="1" customWidth="1"/>
    <col min="8" max="8" width="25" bestFit="1" customWidth="1"/>
  </cols>
  <sheetData>
    <row r="1" spans="1:3">
      <c r="A1" t="s">
        <v>32</v>
      </c>
      <c r="B1" t="s">
        <v>27</v>
      </c>
      <c r="C1" t="s">
        <v>33</v>
      </c>
    </row>
    <row r="2" spans="1:3">
      <c r="A2" s="5" t="s">
        <v>51</v>
      </c>
      <c r="B2" s="5" t="s">
        <v>52</v>
      </c>
      <c r="C2">
        <v>16600</v>
      </c>
    </row>
    <row r="3" spans="1:3">
      <c r="A3" s="5" t="s">
        <v>54</v>
      </c>
      <c r="B3" s="5" t="s">
        <v>55</v>
      </c>
      <c r="C3">
        <v>18624</v>
      </c>
    </row>
    <row r="4" spans="1:3">
      <c r="A4" s="5" t="s">
        <v>57</v>
      </c>
      <c r="B4" s="5" t="s">
        <v>58</v>
      </c>
      <c r="C4">
        <v>17732</v>
      </c>
    </row>
    <row r="5" spans="1:3">
      <c r="A5" s="5" t="s">
        <v>59</v>
      </c>
      <c r="B5" s="5" t="s">
        <v>60</v>
      </c>
      <c r="C5">
        <v>19077</v>
      </c>
    </row>
    <row r="6" spans="1:3">
      <c r="A6" s="5" t="s">
        <v>61</v>
      </c>
      <c r="B6" s="5" t="s">
        <v>62</v>
      </c>
      <c r="C6">
        <v>20917</v>
      </c>
    </row>
    <row r="7" spans="1:3">
      <c r="A7" s="5" t="s">
        <v>63</v>
      </c>
      <c r="B7" s="5" t="s">
        <v>64</v>
      </c>
      <c r="C7">
        <v>19432</v>
      </c>
    </row>
    <row r="8" spans="1:3">
      <c r="A8" s="5" t="s">
        <v>65</v>
      </c>
      <c r="B8" s="5" t="s">
        <v>66</v>
      </c>
      <c r="C8">
        <v>19200</v>
      </c>
    </row>
    <row r="9" spans="1:3">
      <c r="A9" s="5" t="s">
        <v>67</v>
      </c>
      <c r="B9" s="5" t="s">
        <v>68</v>
      </c>
      <c r="C9">
        <v>19520</v>
      </c>
    </row>
    <row r="10" spans="1:3">
      <c r="A10" s="5" t="s">
        <v>69</v>
      </c>
      <c r="B10" s="5" t="s">
        <v>70</v>
      </c>
      <c r="C10">
        <v>20332</v>
      </c>
    </row>
    <row r="11" spans="1:3">
      <c r="A11" s="5" t="s">
        <v>71</v>
      </c>
      <c r="B11" s="5" t="s">
        <v>72</v>
      </c>
      <c r="C11">
        <v>18064</v>
      </c>
    </row>
    <row r="12" spans="1:3">
      <c r="A12" s="5" t="s">
        <v>73</v>
      </c>
      <c r="B12" s="5" t="s">
        <v>74</v>
      </c>
      <c r="C12">
        <v>18055</v>
      </c>
    </row>
    <row r="13" spans="1:3">
      <c r="A13" s="5" t="s">
        <v>75</v>
      </c>
      <c r="B13" s="5" t="s">
        <v>76</v>
      </c>
      <c r="C13">
        <v>17923</v>
      </c>
    </row>
    <row r="14" spans="1:3">
      <c r="A14" s="5" t="s">
        <v>77</v>
      </c>
      <c r="B14" s="5" t="s">
        <v>78</v>
      </c>
      <c r="C14">
        <v>19060</v>
      </c>
    </row>
    <row r="15" spans="1:3">
      <c r="A15" s="5" t="s">
        <v>79</v>
      </c>
      <c r="B15" s="5" t="s">
        <v>78</v>
      </c>
      <c r="C15">
        <v>19060</v>
      </c>
    </row>
    <row r="16" spans="1:3">
      <c r="A16" s="5" t="s">
        <v>80</v>
      </c>
      <c r="B16" s="5" t="s">
        <v>81</v>
      </c>
      <c r="C16">
        <v>18119</v>
      </c>
    </row>
    <row r="17" spans="1:11">
      <c r="A17" s="5" t="s">
        <v>82</v>
      </c>
      <c r="B17" s="5" t="s">
        <v>83</v>
      </c>
      <c r="C17">
        <v>19600</v>
      </c>
    </row>
    <row r="18" spans="1:11">
      <c r="A18" s="5" t="s">
        <v>84</v>
      </c>
      <c r="B18" s="5" t="s">
        <v>85</v>
      </c>
      <c r="C18">
        <v>17341</v>
      </c>
    </row>
    <row r="19" spans="1:11">
      <c r="A19" s="5" t="s">
        <v>86</v>
      </c>
      <c r="B19" s="5" t="s">
        <v>87</v>
      </c>
      <c r="C19">
        <v>18798</v>
      </c>
    </row>
    <row r="20" spans="1:11" ht="20">
      <c r="A20" s="5" t="s">
        <v>88</v>
      </c>
      <c r="B20" s="5" t="s">
        <v>89</v>
      </c>
      <c r="C20">
        <v>16867</v>
      </c>
      <c r="G20" s="5" t="s">
        <v>51</v>
      </c>
      <c r="H20" s="2" t="s">
        <v>52</v>
      </c>
      <c r="I20" s="4">
        <v>16600</v>
      </c>
      <c r="J20" s="3">
        <v>1999</v>
      </c>
      <c r="K20" s="3" t="s">
        <v>53</v>
      </c>
    </row>
    <row r="21" spans="1:11" ht="20">
      <c r="A21" s="5" t="s">
        <v>90</v>
      </c>
      <c r="B21" s="5" t="s">
        <v>91</v>
      </c>
      <c r="C21">
        <v>19812</v>
      </c>
      <c r="G21" s="5" t="s">
        <v>54</v>
      </c>
      <c r="H21" s="2" t="s">
        <v>55</v>
      </c>
      <c r="I21" s="4">
        <v>18624</v>
      </c>
      <c r="J21" s="3">
        <v>1995</v>
      </c>
      <c r="K21" s="3" t="s">
        <v>56</v>
      </c>
    </row>
    <row r="22" spans="1:11" ht="20">
      <c r="A22" s="5" t="s">
        <v>92</v>
      </c>
      <c r="B22" s="5" t="s">
        <v>93</v>
      </c>
      <c r="C22">
        <v>18203</v>
      </c>
      <c r="G22" s="5" t="s">
        <v>57</v>
      </c>
      <c r="H22" s="2" t="s">
        <v>58</v>
      </c>
      <c r="I22" s="4">
        <v>17732</v>
      </c>
      <c r="J22" s="3">
        <v>2012</v>
      </c>
      <c r="K22" s="3" t="s">
        <v>53</v>
      </c>
    </row>
    <row r="23" spans="1:11" ht="20">
      <c r="A23" s="5" t="s">
        <v>94</v>
      </c>
      <c r="B23" s="5" t="s">
        <v>95</v>
      </c>
      <c r="C23">
        <v>18846</v>
      </c>
      <c r="G23" s="5" t="s">
        <v>59</v>
      </c>
      <c r="H23" s="2" t="s">
        <v>60</v>
      </c>
      <c r="I23" s="4">
        <v>19077</v>
      </c>
      <c r="J23" s="3">
        <v>2005</v>
      </c>
      <c r="K23" s="3" t="s">
        <v>53</v>
      </c>
    </row>
    <row r="24" spans="1:11" ht="20">
      <c r="A24" s="5" t="s">
        <v>96</v>
      </c>
      <c r="B24" s="5" t="s">
        <v>97</v>
      </c>
      <c r="C24">
        <v>20478</v>
      </c>
      <c r="G24" s="5" t="s">
        <v>61</v>
      </c>
      <c r="H24" s="2" t="s">
        <v>62</v>
      </c>
      <c r="I24" s="4">
        <v>20917</v>
      </c>
      <c r="J24" s="3">
        <v>1994</v>
      </c>
      <c r="K24" s="3" t="s">
        <v>56</v>
      </c>
    </row>
    <row r="25" spans="1:11" ht="20">
      <c r="A25" s="5" t="s">
        <v>98</v>
      </c>
      <c r="B25" s="5" t="s">
        <v>99</v>
      </c>
      <c r="C25">
        <v>18422</v>
      </c>
      <c r="G25" s="5" t="s">
        <v>63</v>
      </c>
      <c r="H25" s="2" t="s">
        <v>64</v>
      </c>
      <c r="I25" s="4">
        <v>19432</v>
      </c>
      <c r="J25" s="3">
        <v>1994</v>
      </c>
      <c r="K25" s="3" t="s">
        <v>53</v>
      </c>
    </row>
    <row r="26" spans="1:11" ht="20">
      <c r="A26" s="5" t="s">
        <v>100</v>
      </c>
      <c r="B26" s="5" t="s">
        <v>101</v>
      </c>
      <c r="C26">
        <v>19393</v>
      </c>
      <c r="G26" s="5" t="s">
        <v>65</v>
      </c>
      <c r="H26" s="2" t="s">
        <v>66</v>
      </c>
      <c r="I26" s="4">
        <v>19200</v>
      </c>
      <c r="J26" s="3">
        <v>2001</v>
      </c>
      <c r="K26" s="3" t="s">
        <v>53</v>
      </c>
    </row>
    <row r="27" spans="1:11" ht="20">
      <c r="A27" s="5" t="s">
        <v>102</v>
      </c>
      <c r="B27" s="5" t="s">
        <v>103</v>
      </c>
      <c r="C27">
        <v>17608</v>
      </c>
      <c r="G27" s="5" t="s">
        <v>67</v>
      </c>
      <c r="H27" s="2" t="s">
        <v>68</v>
      </c>
      <c r="I27" s="4">
        <v>19520</v>
      </c>
      <c r="J27" s="3">
        <v>1999</v>
      </c>
      <c r="K27" s="3" t="s">
        <v>56</v>
      </c>
    </row>
    <row r="28" spans="1:11" ht="20">
      <c r="A28" s="5" t="s">
        <v>104</v>
      </c>
      <c r="B28" s="5" t="s">
        <v>105</v>
      </c>
      <c r="C28">
        <v>18418</v>
      </c>
      <c r="G28" s="5" t="s">
        <v>69</v>
      </c>
      <c r="H28" s="2" t="s">
        <v>70</v>
      </c>
      <c r="I28" s="4">
        <v>20332</v>
      </c>
      <c r="J28" s="3">
        <v>2017</v>
      </c>
      <c r="K28" s="3" t="s">
        <v>53</v>
      </c>
    </row>
    <row r="29" spans="1:11" ht="20">
      <c r="A29" s="5" t="s">
        <v>106</v>
      </c>
      <c r="B29" s="5" t="s">
        <v>107</v>
      </c>
      <c r="C29">
        <v>19800</v>
      </c>
      <c r="G29" s="5" t="s">
        <v>71</v>
      </c>
      <c r="H29" s="2" t="s">
        <v>72</v>
      </c>
      <c r="I29" s="4">
        <v>18064</v>
      </c>
      <c r="J29" s="3">
        <v>2019</v>
      </c>
      <c r="K29" s="3" t="s">
        <v>56</v>
      </c>
    </row>
    <row r="30" spans="1:11" ht="20">
      <c r="A30" s="5" t="s">
        <v>108</v>
      </c>
      <c r="B30" s="5" t="s">
        <v>109</v>
      </c>
      <c r="C30">
        <v>18306</v>
      </c>
      <c r="G30" s="5" t="s">
        <v>73</v>
      </c>
      <c r="H30" s="2" t="s">
        <v>74</v>
      </c>
      <c r="I30" s="4">
        <v>18055</v>
      </c>
      <c r="J30" s="3">
        <v>2003</v>
      </c>
      <c r="K30" s="3" t="s">
        <v>53</v>
      </c>
    </row>
    <row r="31" spans="1:11" ht="20">
      <c r="A31" s="5" t="s">
        <v>110</v>
      </c>
      <c r="B31" s="5" t="s">
        <v>111</v>
      </c>
      <c r="C31">
        <v>20356</v>
      </c>
      <c r="G31" s="5" t="s">
        <v>75</v>
      </c>
      <c r="H31" s="2" t="s">
        <v>76</v>
      </c>
      <c r="I31" s="4">
        <v>17923</v>
      </c>
      <c r="J31" s="3">
        <v>1999</v>
      </c>
      <c r="K31" s="3" t="s">
        <v>53</v>
      </c>
    </row>
    <row r="32" spans="1:11" ht="20">
      <c r="G32" s="5" t="s">
        <v>77</v>
      </c>
      <c r="H32" s="2" t="s">
        <v>78</v>
      </c>
      <c r="I32" s="4">
        <v>19060</v>
      </c>
      <c r="J32" s="3">
        <v>1999</v>
      </c>
      <c r="K32" s="3" t="s">
        <v>56</v>
      </c>
    </row>
    <row r="33" spans="7:11" ht="20">
      <c r="G33" s="5" t="s">
        <v>79</v>
      </c>
      <c r="H33" s="2" t="s">
        <v>78</v>
      </c>
      <c r="I33" s="4">
        <v>19060</v>
      </c>
      <c r="J33" s="3">
        <v>1999</v>
      </c>
      <c r="K33" s="3" t="s">
        <v>56</v>
      </c>
    </row>
    <row r="34" spans="7:11" ht="20">
      <c r="G34" s="5" t="s">
        <v>80</v>
      </c>
      <c r="H34" s="2" t="s">
        <v>81</v>
      </c>
      <c r="I34" s="4">
        <v>18119</v>
      </c>
      <c r="J34" s="3">
        <v>2004</v>
      </c>
      <c r="K34" s="3" t="s">
        <v>53</v>
      </c>
    </row>
    <row r="35" spans="7:11" ht="20">
      <c r="G35" s="5" t="s">
        <v>82</v>
      </c>
      <c r="H35" s="2" t="s">
        <v>83</v>
      </c>
      <c r="I35" s="4">
        <v>19600</v>
      </c>
      <c r="J35" s="3">
        <v>1999</v>
      </c>
      <c r="K35" s="3" t="s">
        <v>53</v>
      </c>
    </row>
    <row r="36" spans="7:11" ht="20">
      <c r="G36" s="5" t="s">
        <v>84</v>
      </c>
      <c r="H36" s="2" t="s">
        <v>85</v>
      </c>
      <c r="I36" s="4">
        <v>17341</v>
      </c>
      <c r="J36" s="3">
        <v>2018</v>
      </c>
      <c r="K36" s="3" t="s">
        <v>53</v>
      </c>
    </row>
    <row r="37" spans="7:11" ht="20">
      <c r="G37" s="5" t="s">
        <v>86</v>
      </c>
      <c r="H37" s="2" t="s">
        <v>87</v>
      </c>
      <c r="I37" s="4">
        <v>18798</v>
      </c>
      <c r="J37" s="3">
        <v>1990</v>
      </c>
      <c r="K37" s="3" t="s">
        <v>53</v>
      </c>
    </row>
    <row r="38" spans="7:11" ht="20">
      <c r="G38" s="5" t="s">
        <v>88</v>
      </c>
      <c r="H38" s="2" t="s">
        <v>89</v>
      </c>
      <c r="I38" s="4">
        <v>16867</v>
      </c>
      <c r="J38" s="3">
        <v>1999</v>
      </c>
      <c r="K38" s="3" t="s">
        <v>53</v>
      </c>
    </row>
    <row r="39" spans="7:11" ht="20">
      <c r="G39" s="5" t="s">
        <v>90</v>
      </c>
      <c r="H39" s="2" t="s">
        <v>91</v>
      </c>
      <c r="I39" s="4">
        <v>19812</v>
      </c>
      <c r="J39" s="3">
        <v>1968</v>
      </c>
      <c r="K39" s="3" t="s">
        <v>56</v>
      </c>
    </row>
    <row r="40" spans="7:11" ht="20">
      <c r="G40" s="5" t="s">
        <v>92</v>
      </c>
      <c r="H40" s="2" t="s">
        <v>93</v>
      </c>
      <c r="I40" s="4">
        <v>18203</v>
      </c>
      <c r="J40" s="3">
        <v>2002</v>
      </c>
      <c r="K40" s="3" t="s">
        <v>53</v>
      </c>
    </row>
    <row r="41" spans="7:11" ht="20">
      <c r="G41" s="5" t="s">
        <v>94</v>
      </c>
      <c r="H41" s="2" t="s">
        <v>95</v>
      </c>
      <c r="I41" s="4">
        <v>18846</v>
      </c>
      <c r="J41" s="3">
        <v>2010</v>
      </c>
      <c r="K41" s="3" t="s">
        <v>53</v>
      </c>
    </row>
    <row r="42" spans="7:11" ht="20">
      <c r="G42" s="5" t="s">
        <v>96</v>
      </c>
      <c r="H42" s="2" t="s">
        <v>97</v>
      </c>
      <c r="I42" s="4">
        <v>20478</v>
      </c>
      <c r="J42" s="3">
        <v>1996</v>
      </c>
      <c r="K42" s="3" t="s">
        <v>56</v>
      </c>
    </row>
    <row r="43" spans="7:11" ht="20">
      <c r="G43" s="5" t="s">
        <v>98</v>
      </c>
      <c r="H43" s="2" t="s">
        <v>99</v>
      </c>
      <c r="I43" s="4">
        <v>18422</v>
      </c>
      <c r="J43" s="3">
        <v>1992</v>
      </c>
      <c r="K43" s="3" t="s">
        <v>53</v>
      </c>
    </row>
    <row r="44" spans="7:11" ht="20">
      <c r="G44" s="5" t="s">
        <v>100</v>
      </c>
      <c r="H44" s="2" t="s">
        <v>101</v>
      </c>
      <c r="I44" s="4">
        <v>19393</v>
      </c>
      <c r="J44" s="3">
        <v>1995</v>
      </c>
      <c r="K44" s="3" t="s">
        <v>56</v>
      </c>
    </row>
    <row r="45" spans="7:11" ht="20">
      <c r="G45" s="5" t="s">
        <v>102</v>
      </c>
      <c r="H45" s="2" t="s">
        <v>103</v>
      </c>
      <c r="I45" s="4">
        <v>17608</v>
      </c>
      <c r="J45" s="3">
        <v>2016</v>
      </c>
      <c r="K45" s="3" t="s">
        <v>53</v>
      </c>
    </row>
    <row r="46" spans="7:11" ht="20">
      <c r="G46" s="5" t="s">
        <v>104</v>
      </c>
      <c r="H46" s="2" t="s">
        <v>105</v>
      </c>
      <c r="I46" s="4">
        <v>18418</v>
      </c>
      <c r="J46" s="3">
        <v>2002</v>
      </c>
      <c r="K46" s="3" t="s">
        <v>53</v>
      </c>
    </row>
    <row r="47" spans="7:11" ht="20">
      <c r="G47" s="5" t="s">
        <v>106</v>
      </c>
      <c r="H47" s="2" t="s">
        <v>107</v>
      </c>
      <c r="I47" s="4">
        <v>19800</v>
      </c>
      <c r="J47" s="3">
        <v>1999</v>
      </c>
      <c r="K47" s="3" t="s">
        <v>56</v>
      </c>
    </row>
    <row r="48" spans="7:11" ht="20">
      <c r="G48" s="5" t="s">
        <v>108</v>
      </c>
      <c r="H48" s="2" t="s">
        <v>109</v>
      </c>
      <c r="I48" s="4">
        <v>18306</v>
      </c>
      <c r="J48" s="3">
        <v>1991</v>
      </c>
      <c r="K48" s="3" t="s">
        <v>56</v>
      </c>
    </row>
    <row r="49" spans="7:11" ht="20">
      <c r="G49" s="5" t="s">
        <v>110</v>
      </c>
      <c r="H49" s="2" t="s">
        <v>111</v>
      </c>
      <c r="I49" s="4">
        <v>20356</v>
      </c>
      <c r="J49" s="3">
        <v>1997</v>
      </c>
      <c r="K49" s="3" t="s">
        <v>56</v>
      </c>
    </row>
  </sheetData>
  <hyperlinks>
    <hyperlink ref="H20" r:id="rId1" tooltip="State Farm Arena" display="https://en.hispanosnba.com/nba-arenas/state-farm-arena" xr:uid="{794F4012-9FB8-AD40-9FB5-472E8E4B3E5C}"/>
    <hyperlink ref="H21" r:id="rId2" tooltip="TD Garden" display="https://en.hispanosnba.com/nba-arenas/td-garden" xr:uid="{07453021-AC24-F24B-A539-9A83D666877D}"/>
    <hyperlink ref="H22" r:id="rId3" tooltip="Barclays Center" display="https://en.hispanosnba.com/nba-arenas/barclays-center" xr:uid="{ABEA8E2C-C428-0A46-89C1-0B5DC4E48675}"/>
    <hyperlink ref="H23" r:id="rId4" tooltip="Spectrum Center" display="https://en.hispanosnba.com/nba-arenas/spectrum-center" xr:uid="{CB40A740-D83F-AD4B-AA1F-7C688A1AFDCE}"/>
    <hyperlink ref="H24" r:id="rId5" tooltip="United Center" display="https://en.hispanosnba.com/nba-arenas/united-center" xr:uid="{EF0F464D-8247-D240-8F66-FB2C44CCA5FE}"/>
    <hyperlink ref="H25" r:id="rId6" tooltip="Rocket Mortgage FieldHouse" display="https://en.hispanosnba.com/nba-arenas/rocket-mortgage-fieldhouse" xr:uid="{F4A2A508-A0CC-9B46-864C-341748660746}"/>
    <hyperlink ref="H26" r:id="rId7" tooltip="American Airlines Center" display="https://en.hispanosnba.com/nba-arenas/american-airlines-center" xr:uid="{5E1E0738-9D4D-124A-AEDB-098E2FAA71C4}"/>
    <hyperlink ref="H27" r:id="rId8" tooltip="Ball Arena" display="https://en.hispanosnba.com/nba-arenas/ball-arena" xr:uid="{19DF59BA-361D-8249-9119-60521B3DC3BE}"/>
    <hyperlink ref="H28" r:id="rId9" tooltip="Little Caesars Arena" display="https://en.hispanosnba.com/nba-arenas/little-caesars-arena" xr:uid="{1AA79D24-A67E-4445-85CB-12A0ACA5476E}"/>
    <hyperlink ref="H29" r:id="rId10" tooltip="Chase Center" display="https://en.hispanosnba.com/nba-arenas/chase-center" xr:uid="{015F5D6E-AEC6-0147-BC17-DF1069983E6B}"/>
    <hyperlink ref="H30" r:id="rId11" tooltip="Toyota Center" display="https://en.hispanosnba.com/nba-arenas/toyota-center" xr:uid="{55ECED94-2032-134E-B9BF-4D111C64D216}"/>
    <hyperlink ref="H31" r:id="rId12" tooltip="Bankers Life Fieldhouse" display="https://en.hispanosnba.com/nba-arenas/bankers-life-fieldhouse" xr:uid="{EA2EBB2F-D0D8-D141-A4F2-AB19CEE06ADB}"/>
    <hyperlink ref="H32" r:id="rId13" tooltip="Crypto.com Arena" display="https://en.hispanosnba.com/nba-arenas/cryptocom-arena" xr:uid="{F1B19C14-3E26-E343-BCB8-C5BB5B99E1D7}"/>
    <hyperlink ref="H33" r:id="rId14" tooltip="Crypto.com Arena" display="https://en.hispanosnba.com/nba-arenas/cryptocom-arena" xr:uid="{938BEE3B-E1B2-6A47-84FA-78F1082C1840}"/>
    <hyperlink ref="H34" r:id="rId15" tooltip="FedExForum" display="https://en.hispanosnba.com/nba-arenas/fedexforum" xr:uid="{97E27F22-1B18-0045-9917-25BB3E8AD929}"/>
    <hyperlink ref="H35" r:id="rId16" tooltip="FTX Arena" display="https://en.hispanosnba.com/nba-arenas/ftx-arena" xr:uid="{29821FDC-6818-C941-8FB3-F89CBCBD45CB}"/>
    <hyperlink ref="H36" r:id="rId17" tooltip="Fiserv Forum" display="https://en.hispanosnba.com/nba-arenas/fiserv-forum" xr:uid="{F9FCDB97-88C5-FE40-9385-4E67B91D6A23}"/>
    <hyperlink ref="H37" r:id="rId18" tooltip="Target Center" display="https://en.hispanosnba.com/nba-arenas/target-center" xr:uid="{46A781E1-0D92-934B-BC55-79808C801F52}"/>
    <hyperlink ref="H38" r:id="rId19" tooltip="Smoothie King Center" display="https://en.hispanosnba.com/nba-arenas/smoothie-king-center" xr:uid="{57962794-71AA-3B41-ABF4-29ECAC2494DC}"/>
    <hyperlink ref="H39" r:id="rId20" tooltip="Madison Square Garden" display="https://en.hispanosnba.com/nba-arenas/madison-square-garden" xr:uid="{66A121A9-7FFA-F74A-9F3D-1079F77A81BA}"/>
    <hyperlink ref="H40" r:id="rId21" tooltip="Paycom Center" display="https://en.hispanosnba.com/nba-arenas/paycom-center" xr:uid="{6A28B2B2-5DAB-E442-95EA-84E973B8A8B4}"/>
    <hyperlink ref="H41" r:id="rId22" tooltip="Amway Center" display="https://en.hispanosnba.com/nba-arenas/amway-center" xr:uid="{50D41BB2-5E11-0443-B41F-82F02A140768}"/>
    <hyperlink ref="H42" r:id="rId23" tooltip="Wells Fargo Center" display="https://en.hispanosnba.com/nba-arenas/wells-fargo-center" xr:uid="{1E2C519E-3A8E-E246-8021-EEA1110C301A}"/>
    <hyperlink ref="H43" r:id="rId24" tooltip="Footprint Center" display="https://en.hispanosnba.com/nba-arenas/footprint-center" xr:uid="{9C5E5614-C7BA-EA4C-8D68-373ED970CBA3}"/>
    <hyperlink ref="H44" r:id="rId25" tooltip="Moda Center" display="https://en.hispanosnba.com/nba-arenas/moda-center" xr:uid="{C31CC64B-3DA1-E84A-8EC4-57A4CFEC787A}"/>
    <hyperlink ref="H45" r:id="rId26" tooltip="Golden 1 Center" display="https://en.hispanosnba.com/nba-arenas/golden-1-center" xr:uid="{664B246E-2650-9648-9658-9C20511219B6}"/>
    <hyperlink ref="H46" r:id="rId27" tooltip="AT&amp;T Center" display="https://en.hispanosnba.com/nba-arenas/att-center" xr:uid="{CC36B0F2-2E4B-AF41-9A28-82E59CF50640}"/>
    <hyperlink ref="H47" r:id="rId28" tooltip="Scotiabank Arena" display="https://en.hispanosnba.com/nba-arenas/scotiabank-arena" xr:uid="{2A66A4F4-35B8-9C4B-86A1-B02AE9930D0A}"/>
    <hyperlink ref="H48" r:id="rId29" tooltip="Vivint Arena" display="https://en.hispanosnba.com/nba-arenas/vivint-arena" xr:uid="{69973863-366A-6D46-A3CC-B54C838E6156}"/>
    <hyperlink ref="H49" r:id="rId30" tooltip="Capital One Arena" display="https://en.hispanosnba.com/nba-arenas/capital-one-arena" xr:uid="{99FBE43F-251D-E84D-81E8-72409AFD80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7927-B0F1-814A-8032-56EDBF6537BA}">
  <dimension ref="A1:F1"/>
  <sheetViews>
    <sheetView workbookViewId="0">
      <selection activeCell="G8" sqref="G8"/>
    </sheetView>
  </sheetViews>
  <sheetFormatPr baseColWidth="10" defaultRowHeight="16"/>
  <cols>
    <col min="1" max="1" width="5.83203125" bestFit="1" customWidth="1"/>
    <col min="2" max="2" width="7.6640625" bestFit="1" customWidth="1"/>
    <col min="3" max="3" width="4.1640625" bestFit="1" customWidth="1"/>
    <col min="4" max="4" width="14.83203125" bestFit="1" customWidth="1"/>
    <col min="5" max="5" width="9" bestFit="1" customWidth="1"/>
    <col min="6" max="6" width="9.83203125" bestFit="1" customWidth="1"/>
  </cols>
  <sheetData>
    <row r="1" spans="1:6">
      <c r="A1" t="s">
        <v>27</v>
      </c>
      <c r="B1" t="s">
        <v>3</v>
      </c>
      <c r="C1" t="s">
        <v>4</v>
      </c>
      <c r="D1" t="s">
        <v>34</v>
      </c>
      <c r="E1" t="s">
        <v>6</v>
      </c>
      <c r="F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C5C1-1BE4-5C40-B35B-12B9A2CEF8B2}">
  <dimension ref="A1:J31"/>
  <sheetViews>
    <sheetView workbookViewId="0">
      <selection activeCell="L19" sqref="L19"/>
    </sheetView>
  </sheetViews>
  <sheetFormatPr baseColWidth="10" defaultRowHeight="16"/>
  <cols>
    <col min="1" max="1" width="11.5" bestFit="1" customWidth="1"/>
    <col min="2" max="2" width="22.1640625" bestFit="1" customWidth="1"/>
    <col min="3" max="3" width="11.83203125" bestFit="1" customWidth="1"/>
    <col min="4" max="4" width="11.5" bestFit="1" customWidth="1"/>
    <col min="5" max="5" width="10" bestFit="1" customWidth="1"/>
    <col min="6" max="6" width="11.83203125" bestFit="1" customWidth="1"/>
    <col min="7" max="7" width="5.1640625" bestFit="1" customWidth="1"/>
    <col min="8" max="8" width="9.5" bestFit="1" customWidth="1"/>
    <col min="9" max="9" width="7.5" bestFit="1" customWidth="1"/>
    <col min="10" max="10" width="12" bestFit="1" customWidth="1"/>
  </cols>
  <sheetData>
    <row r="1" spans="1:10">
      <c r="A1" t="s">
        <v>48</v>
      </c>
      <c r="B1" t="s">
        <v>27</v>
      </c>
      <c r="C1" t="s">
        <v>49</v>
      </c>
      <c r="D1" s="1" t="s">
        <v>35</v>
      </c>
      <c r="E1" t="s">
        <v>36</v>
      </c>
      <c r="F1" t="s">
        <v>37</v>
      </c>
      <c r="G1" t="s">
        <v>38</v>
      </c>
      <c r="H1" s="1" t="s">
        <v>39</v>
      </c>
      <c r="I1" t="s">
        <v>40</v>
      </c>
      <c r="J1" s="1" t="s">
        <v>41</v>
      </c>
    </row>
    <row r="2" spans="1:10">
      <c r="A2">
        <v>1</v>
      </c>
      <c r="B2" s="5" t="s">
        <v>51</v>
      </c>
      <c r="C2">
        <f ca="1">RANDBETWEEN(0, 16)</f>
        <v>2</v>
      </c>
      <c r="D2">
        <f ca="1">RANDBETWEEN(0, 82)</f>
        <v>73</v>
      </c>
      <c r="E2">
        <f ca="1">82-D2</f>
        <v>9</v>
      </c>
      <c r="F2" t="str">
        <f ca="1">_xlfn.CONCAT((RANDBETWEEN(2022-75, 2022) ), "-01-01")</f>
        <v>1965-01-01</v>
      </c>
      <c r="G2">
        <f ca="1">RANDBETWEEN(50, 10000)</f>
        <v>1369</v>
      </c>
      <c r="H2">
        <v>0</v>
      </c>
      <c r="I2" s="2" t="s">
        <v>50</v>
      </c>
      <c r="J2">
        <v>1</v>
      </c>
    </row>
    <row r="3" spans="1:10">
      <c r="A3">
        <v>1</v>
      </c>
      <c r="B3" s="5" t="s">
        <v>54</v>
      </c>
      <c r="C3">
        <f t="shared" ref="C3:C31" ca="1" si="0">RANDBETWEEN(0, 16)</f>
        <v>16</v>
      </c>
      <c r="D3">
        <f t="shared" ref="D3:D31" ca="1" si="1">RANDBETWEEN(0, 82)</f>
        <v>38</v>
      </c>
      <c r="E3">
        <f t="shared" ref="E3:E31" ca="1" si="2">82-D3</f>
        <v>44</v>
      </c>
      <c r="F3" t="str">
        <f t="shared" ref="F3:F31" ca="1" si="3">_xlfn.CONCAT((RANDBETWEEN(2022-75, 2022) ), "-01-01")</f>
        <v>1991-01-01</v>
      </c>
      <c r="G3">
        <f t="shared" ref="G3:G31" ca="1" si="4">RANDBETWEEN(50, 10000)</f>
        <v>8087</v>
      </c>
      <c r="H3">
        <v>0</v>
      </c>
      <c r="I3" s="2" t="s">
        <v>50</v>
      </c>
      <c r="J3">
        <v>2</v>
      </c>
    </row>
    <row r="4" spans="1:10">
      <c r="A4">
        <v>1</v>
      </c>
      <c r="B4" s="5" t="s">
        <v>57</v>
      </c>
      <c r="C4">
        <f t="shared" ca="1" si="0"/>
        <v>6</v>
      </c>
      <c r="D4">
        <f t="shared" ca="1" si="1"/>
        <v>67</v>
      </c>
      <c r="E4">
        <f t="shared" ca="1" si="2"/>
        <v>15</v>
      </c>
      <c r="F4" t="str">
        <f t="shared" ca="1" si="3"/>
        <v>1969-01-01</v>
      </c>
      <c r="G4">
        <f t="shared" ca="1" si="4"/>
        <v>8209</v>
      </c>
      <c r="H4">
        <v>0</v>
      </c>
      <c r="I4" s="2" t="s">
        <v>50</v>
      </c>
      <c r="J4">
        <v>3</v>
      </c>
    </row>
    <row r="5" spans="1:10">
      <c r="A5">
        <v>1</v>
      </c>
      <c r="B5" s="5" t="s">
        <v>59</v>
      </c>
      <c r="C5">
        <f t="shared" ca="1" si="0"/>
        <v>8</v>
      </c>
      <c r="D5">
        <f t="shared" ca="1" si="1"/>
        <v>4</v>
      </c>
      <c r="E5">
        <f t="shared" ca="1" si="2"/>
        <v>78</v>
      </c>
      <c r="F5" t="str">
        <f t="shared" ca="1" si="3"/>
        <v>1995-01-01</v>
      </c>
      <c r="G5">
        <f t="shared" ca="1" si="4"/>
        <v>6481</v>
      </c>
      <c r="H5">
        <v>0</v>
      </c>
      <c r="I5" s="2" t="s">
        <v>50</v>
      </c>
      <c r="J5">
        <v>4</v>
      </c>
    </row>
    <row r="6" spans="1:10">
      <c r="A6">
        <v>1</v>
      </c>
      <c r="B6" s="5" t="s">
        <v>61</v>
      </c>
      <c r="C6">
        <f t="shared" ca="1" si="0"/>
        <v>3</v>
      </c>
      <c r="D6">
        <f t="shared" ca="1" si="1"/>
        <v>67</v>
      </c>
      <c r="E6">
        <f t="shared" ca="1" si="2"/>
        <v>15</v>
      </c>
      <c r="F6" t="str">
        <f t="shared" ca="1" si="3"/>
        <v>1970-01-01</v>
      </c>
      <c r="G6">
        <f t="shared" ca="1" si="4"/>
        <v>4197</v>
      </c>
      <c r="H6">
        <v>0</v>
      </c>
      <c r="I6" s="2" t="s">
        <v>50</v>
      </c>
      <c r="J6">
        <v>5</v>
      </c>
    </row>
    <row r="7" spans="1:10">
      <c r="A7">
        <v>1</v>
      </c>
      <c r="B7" s="5" t="s">
        <v>63</v>
      </c>
      <c r="C7">
        <f t="shared" ca="1" si="0"/>
        <v>1</v>
      </c>
      <c r="D7">
        <f t="shared" ca="1" si="1"/>
        <v>82</v>
      </c>
      <c r="E7">
        <f t="shared" ca="1" si="2"/>
        <v>0</v>
      </c>
      <c r="F7" t="str">
        <f t="shared" ca="1" si="3"/>
        <v>1998-01-01</v>
      </c>
      <c r="G7">
        <f t="shared" ca="1" si="4"/>
        <v>1152</v>
      </c>
      <c r="H7">
        <v>0</v>
      </c>
      <c r="I7" s="2" t="s">
        <v>50</v>
      </c>
      <c r="J7">
        <v>6</v>
      </c>
    </row>
    <row r="8" spans="1:10">
      <c r="A8">
        <v>1</v>
      </c>
      <c r="B8" s="5" t="s">
        <v>65</v>
      </c>
      <c r="C8">
        <f t="shared" ca="1" si="0"/>
        <v>2</v>
      </c>
      <c r="D8">
        <f t="shared" ca="1" si="1"/>
        <v>62</v>
      </c>
      <c r="E8">
        <f t="shared" ca="1" si="2"/>
        <v>20</v>
      </c>
      <c r="F8" t="str">
        <f t="shared" ca="1" si="3"/>
        <v>1980-01-01</v>
      </c>
      <c r="G8">
        <f t="shared" ca="1" si="4"/>
        <v>7581</v>
      </c>
      <c r="H8">
        <v>0</v>
      </c>
      <c r="I8" s="2" t="s">
        <v>50</v>
      </c>
      <c r="J8">
        <v>7</v>
      </c>
    </row>
    <row r="9" spans="1:10">
      <c r="A9">
        <v>1</v>
      </c>
      <c r="B9" s="5" t="s">
        <v>67</v>
      </c>
      <c r="C9">
        <f t="shared" ca="1" si="0"/>
        <v>10</v>
      </c>
      <c r="D9">
        <f t="shared" ca="1" si="1"/>
        <v>79</v>
      </c>
      <c r="E9">
        <f t="shared" ca="1" si="2"/>
        <v>3</v>
      </c>
      <c r="F9" t="str">
        <f t="shared" ca="1" si="3"/>
        <v>2018-01-01</v>
      </c>
      <c r="G9">
        <f t="shared" ca="1" si="4"/>
        <v>2388</v>
      </c>
      <c r="H9">
        <v>0</v>
      </c>
      <c r="I9" s="2" t="s">
        <v>50</v>
      </c>
      <c r="J9">
        <v>8</v>
      </c>
    </row>
    <row r="10" spans="1:10">
      <c r="A10">
        <v>1</v>
      </c>
      <c r="B10" s="5" t="s">
        <v>69</v>
      </c>
      <c r="C10">
        <f t="shared" ca="1" si="0"/>
        <v>13</v>
      </c>
      <c r="D10">
        <f t="shared" ca="1" si="1"/>
        <v>72</v>
      </c>
      <c r="E10">
        <f t="shared" ca="1" si="2"/>
        <v>10</v>
      </c>
      <c r="F10" t="str">
        <f t="shared" ca="1" si="3"/>
        <v>2018-01-01</v>
      </c>
      <c r="G10">
        <f t="shared" ca="1" si="4"/>
        <v>9285</v>
      </c>
      <c r="H10">
        <v>0</v>
      </c>
      <c r="I10" s="2" t="s">
        <v>50</v>
      </c>
      <c r="J10">
        <v>9</v>
      </c>
    </row>
    <row r="11" spans="1:10">
      <c r="A11">
        <v>1</v>
      </c>
      <c r="B11" s="5" t="s">
        <v>71</v>
      </c>
      <c r="C11">
        <f t="shared" ca="1" si="0"/>
        <v>10</v>
      </c>
      <c r="D11">
        <f t="shared" ca="1" si="1"/>
        <v>28</v>
      </c>
      <c r="E11">
        <f t="shared" ca="1" si="2"/>
        <v>54</v>
      </c>
      <c r="F11" t="str">
        <f t="shared" ca="1" si="3"/>
        <v>2014-01-01</v>
      </c>
      <c r="G11">
        <f t="shared" ca="1" si="4"/>
        <v>1373</v>
      </c>
      <c r="H11">
        <v>0</v>
      </c>
      <c r="I11" s="2" t="s">
        <v>50</v>
      </c>
      <c r="J11">
        <v>10</v>
      </c>
    </row>
    <row r="12" spans="1:10">
      <c r="A12">
        <v>1</v>
      </c>
      <c r="B12" s="5" t="s">
        <v>73</v>
      </c>
      <c r="C12">
        <f t="shared" ca="1" si="0"/>
        <v>9</v>
      </c>
      <c r="D12">
        <f t="shared" ca="1" si="1"/>
        <v>58</v>
      </c>
      <c r="E12">
        <f t="shared" ca="1" si="2"/>
        <v>24</v>
      </c>
      <c r="F12" t="str">
        <f t="shared" ca="1" si="3"/>
        <v>1992-01-01</v>
      </c>
      <c r="G12">
        <f t="shared" ca="1" si="4"/>
        <v>6315</v>
      </c>
      <c r="H12">
        <v>0</v>
      </c>
      <c r="I12" s="2" t="s">
        <v>50</v>
      </c>
      <c r="J12">
        <v>11</v>
      </c>
    </row>
    <row r="13" spans="1:10">
      <c r="A13">
        <v>1</v>
      </c>
      <c r="B13" s="5" t="s">
        <v>75</v>
      </c>
      <c r="C13">
        <f t="shared" ca="1" si="0"/>
        <v>2</v>
      </c>
      <c r="D13">
        <f t="shared" ca="1" si="1"/>
        <v>37</v>
      </c>
      <c r="E13">
        <f t="shared" ca="1" si="2"/>
        <v>45</v>
      </c>
      <c r="F13" t="str">
        <f t="shared" ca="1" si="3"/>
        <v>1993-01-01</v>
      </c>
      <c r="G13">
        <f t="shared" ca="1" si="4"/>
        <v>2051</v>
      </c>
      <c r="H13">
        <v>0</v>
      </c>
      <c r="I13" s="2" t="s">
        <v>50</v>
      </c>
      <c r="J13">
        <v>12</v>
      </c>
    </row>
    <row r="14" spans="1:10">
      <c r="A14">
        <v>1</v>
      </c>
      <c r="B14" s="5" t="s">
        <v>77</v>
      </c>
      <c r="C14">
        <f t="shared" ca="1" si="0"/>
        <v>16</v>
      </c>
      <c r="D14">
        <f t="shared" ca="1" si="1"/>
        <v>34</v>
      </c>
      <c r="E14">
        <f t="shared" ca="1" si="2"/>
        <v>48</v>
      </c>
      <c r="F14" t="str">
        <f t="shared" ca="1" si="3"/>
        <v>2000-01-01</v>
      </c>
      <c r="G14">
        <f t="shared" ca="1" si="4"/>
        <v>4281</v>
      </c>
      <c r="H14">
        <v>0</v>
      </c>
      <c r="I14" s="2" t="s">
        <v>50</v>
      </c>
      <c r="J14">
        <v>13</v>
      </c>
    </row>
    <row r="15" spans="1:10">
      <c r="A15">
        <v>1</v>
      </c>
      <c r="B15" s="5" t="s">
        <v>79</v>
      </c>
      <c r="C15">
        <f t="shared" ca="1" si="0"/>
        <v>10</v>
      </c>
      <c r="D15">
        <f t="shared" ca="1" si="1"/>
        <v>13</v>
      </c>
      <c r="E15">
        <f t="shared" ca="1" si="2"/>
        <v>69</v>
      </c>
      <c r="F15" t="str">
        <f t="shared" ca="1" si="3"/>
        <v>2011-01-01</v>
      </c>
      <c r="G15">
        <f t="shared" ca="1" si="4"/>
        <v>7826</v>
      </c>
      <c r="H15">
        <v>0</v>
      </c>
      <c r="I15" s="2" t="s">
        <v>50</v>
      </c>
      <c r="J15">
        <v>14</v>
      </c>
    </row>
    <row r="16" spans="1:10">
      <c r="A16">
        <v>1</v>
      </c>
      <c r="B16" s="5" t="s">
        <v>80</v>
      </c>
      <c r="C16">
        <f t="shared" ca="1" si="0"/>
        <v>4</v>
      </c>
      <c r="D16">
        <f t="shared" ca="1" si="1"/>
        <v>69</v>
      </c>
      <c r="E16">
        <f t="shared" ca="1" si="2"/>
        <v>13</v>
      </c>
      <c r="F16" t="str">
        <f t="shared" ca="1" si="3"/>
        <v>1968-01-01</v>
      </c>
      <c r="G16">
        <f t="shared" ca="1" si="4"/>
        <v>2744</v>
      </c>
      <c r="H16">
        <v>0</v>
      </c>
      <c r="I16" s="2" t="s">
        <v>50</v>
      </c>
      <c r="J16">
        <v>15</v>
      </c>
    </row>
    <row r="17" spans="1:10">
      <c r="A17">
        <v>1</v>
      </c>
      <c r="B17" s="5" t="s">
        <v>82</v>
      </c>
      <c r="C17">
        <f t="shared" ca="1" si="0"/>
        <v>4</v>
      </c>
      <c r="D17">
        <f t="shared" ca="1" si="1"/>
        <v>72</v>
      </c>
      <c r="E17">
        <f t="shared" ca="1" si="2"/>
        <v>10</v>
      </c>
      <c r="F17" t="str">
        <f t="shared" ca="1" si="3"/>
        <v>2020-01-01</v>
      </c>
      <c r="G17">
        <f t="shared" ca="1" si="4"/>
        <v>3911</v>
      </c>
      <c r="H17">
        <v>0</v>
      </c>
      <c r="I17" s="2" t="s">
        <v>50</v>
      </c>
      <c r="J17">
        <v>16</v>
      </c>
    </row>
    <row r="18" spans="1:10">
      <c r="A18">
        <v>1</v>
      </c>
      <c r="B18" s="5" t="s">
        <v>84</v>
      </c>
      <c r="C18">
        <f t="shared" ca="1" si="0"/>
        <v>8</v>
      </c>
      <c r="D18">
        <f t="shared" ca="1" si="1"/>
        <v>76</v>
      </c>
      <c r="E18">
        <f t="shared" ca="1" si="2"/>
        <v>6</v>
      </c>
      <c r="F18" t="str">
        <f t="shared" ca="1" si="3"/>
        <v>1969-01-01</v>
      </c>
      <c r="G18">
        <f t="shared" ca="1" si="4"/>
        <v>9280</v>
      </c>
      <c r="H18">
        <v>0</v>
      </c>
      <c r="I18" s="2" t="s">
        <v>50</v>
      </c>
      <c r="J18">
        <v>17</v>
      </c>
    </row>
    <row r="19" spans="1:10">
      <c r="A19">
        <v>1</v>
      </c>
      <c r="B19" s="5" t="s">
        <v>86</v>
      </c>
      <c r="C19">
        <f t="shared" ca="1" si="0"/>
        <v>4</v>
      </c>
      <c r="D19">
        <f t="shared" ca="1" si="1"/>
        <v>14</v>
      </c>
      <c r="E19">
        <f t="shared" ca="1" si="2"/>
        <v>68</v>
      </c>
      <c r="F19" t="str">
        <f t="shared" ca="1" si="3"/>
        <v>2010-01-01</v>
      </c>
      <c r="G19">
        <f t="shared" ca="1" si="4"/>
        <v>2511</v>
      </c>
      <c r="H19">
        <v>0</v>
      </c>
      <c r="I19" s="2" t="s">
        <v>50</v>
      </c>
      <c r="J19">
        <v>18</v>
      </c>
    </row>
    <row r="20" spans="1:10">
      <c r="A20">
        <v>1</v>
      </c>
      <c r="B20" s="5" t="s">
        <v>88</v>
      </c>
      <c r="C20">
        <f t="shared" ca="1" si="0"/>
        <v>5</v>
      </c>
      <c r="D20">
        <f t="shared" ca="1" si="1"/>
        <v>3</v>
      </c>
      <c r="E20">
        <f t="shared" ca="1" si="2"/>
        <v>79</v>
      </c>
      <c r="F20" t="str">
        <f t="shared" ca="1" si="3"/>
        <v>1989-01-01</v>
      </c>
      <c r="G20">
        <f t="shared" ca="1" si="4"/>
        <v>9645</v>
      </c>
      <c r="H20">
        <v>0</v>
      </c>
      <c r="I20" s="2" t="s">
        <v>50</v>
      </c>
      <c r="J20">
        <v>19</v>
      </c>
    </row>
    <row r="21" spans="1:10">
      <c r="A21">
        <v>1</v>
      </c>
      <c r="B21" s="5" t="s">
        <v>90</v>
      </c>
      <c r="C21">
        <f t="shared" ca="1" si="0"/>
        <v>8</v>
      </c>
      <c r="D21">
        <f t="shared" ca="1" si="1"/>
        <v>21</v>
      </c>
      <c r="E21">
        <f t="shared" ca="1" si="2"/>
        <v>61</v>
      </c>
      <c r="F21" t="str">
        <f t="shared" ca="1" si="3"/>
        <v>1976-01-01</v>
      </c>
      <c r="G21">
        <f t="shared" ca="1" si="4"/>
        <v>8790</v>
      </c>
      <c r="H21">
        <v>0</v>
      </c>
      <c r="I21" s="2" t="s">
        <v>50</v>
      </c>
      <c r="J21">
        <v>20</v>
      </c>
    </row>
    <row r="22" spans="1:10">
      <c r="A22">
        <v>1</v>
      </c>
      <c r="B22" s="5" t="s">
        <v>92</v>
      </c>
      <c r="C22">
        <f t="shared" ca="1" si="0"/>
        <v>9</v>
      </c>
      <c r="D22">
        <f t="shared" ca="1" si="1"/>
        <v>8</v>
      </c>
      <c r="E22">
        <f t="shared" ca="1" si="2"/>
        <v>74</v>
      </c>
      <c r="F22" t="str">
        <f t="shared" ca="1" si="3"/>
        <v>1976-01-01</v>
      </c>
      <c r="G22">
        <f t="shared" ca="1" si="4"/>
        <v>5242</v>
      </c>
      <c r="H22">
        <v>0</v>
      </c>
      <c r="I22" s="2" t="s">
        <v>50</v>
      </c>
      <c r="J22">
        <v>21</v>
      </c>
    </row>
    <row r="23" spans="1:10">
      <c r="A23">
        <v>1</v>
      </c>
      <c r="B23" s="5" t="s">
        <v>94</v>
      </c>
      <c r="C23">
        <f t="shared" ca="1" si="0"/>
        <v>3</v>
      </c>
      <c r="D23">
        <f t="shared" ca="1" si="1"/>
        <v>43</v>
      </c>
      <c r="E23">
        <f t="shared" ca="1" si="2"/>
        <v>39</v>
      </c>
      <c r="F23" t="str">
        <f t="shared" ca="1" si="3"/>
        <v>1971-01-01</v>
      </c>
      <c r="G23">
        <f t="shared" ca="1" si="4"/>
        <v>8715</v>
      </c>
      <c r="H23">
        <v>0</v>
      </c>
      <c r="I23" s="2" t="s">
        <v>50</v>
      </c>
      <c r="J23">
        <v>22</v>
      </c>
    </row>
    <row r="24" spans="1:10">
      <c r="A24">
        <v>1</v>
      </c>
      <c r="B24" s="5" t="s">
        <v>96</v>
      </c>
      <c r="C24">
        <f t="shared" ca="1" si="0"/>
        <v>11</v>
      </c>
      <c r="D24">
        <f t="shared" ca="1" si="1"/>
        <v>76</v>
      </c>
      <c r="E24">
        <f t="shared" ca="1" si="2"/>
        <v>6</v>
      </c>
      <c r="F24" t="str">
        <f t="shared" ca="1" si="3"/>
        <v>1994-01-01</v>
      </c>
      <c r="G24">
        <f t="shared" ca="1" si="4"/>
        <v>4147</v>
      </c>
      <c r="H24">
        <v>0</v>
      </c>
      <c r="I24" s="2" t="s">
        <v>50</v>
      </c>
      <c r="J24">
        <v>23</v>
      </c>
    </row>
    <row r="25" spans="1:10">
      <c r="A25">
        <v>1</v>
      </c>
      <c r="B25" s="5" t="s">
        <v>98</v>
      </c>
      <c r="C25">
        <f t="shared" ca="1" si="0"/>
        <v>1</v>
      </c>
      <c r="D25">
        <f t="shared" ca="1" si="1"/>
        <v>11</v>
      </c>
      <c r="E25">
        <f t="shared" ca="1" si="2"/>
        <v>71</v>
      </c>
      <c r="F25" t="str">
        <f t="shared" ca="1" si="3"/>
        <v>2009-01-01</v>
      </c>
      <c r="G25">
        <f t="shared" ca="1" si="4"/>
        <v>5235</v>
      </c>
      <c r="H25">
        <v>0</v>
      </c>
      <c r="I25" s="2" t="s">
        <v>50</v>
      </c>
      <c r="J25">
        <v>24</v>
      </c>
    </row>
    <row r="26" spans="1:10">
      <c r="A26">
        <v>1</v>
      </c>
      <c r="B26" s="5" t="s">
        <v>100</v>
      </c>
      <c r="C26">
        <f t="shared" ca="1" si="0"/>
        <v>8</v>
      </c>
      <c r="D26">
        <f t="shared" ca="1" si="1"/>
        <v>35</v>
      </c>
      <c r="E26">
        <f t="shared" ca="1" si="2"/>
        <v>47</v>
      </c>
      <c r="F26" t="str">
        <f t="shared" ca="1" si="3"/>
        <v>1951-01-01</v>
      </c>
      <c r="G26">
        <f t="shared" ca="1" si="4"/>
        <v>4985</v>
      </c>
      <c r="H26">
        <v>0</v>
      </c>
      <c r="I26" s="2" t="s">
        <v>50</v>
      </c>
      <c r="J26">
        <v>25</v>
      </c>
    </row>
    <row r="27" spans="1:10">
      <c r="A27">
        <v>1</v>
      </c>
      <c r="B27" s="5" t="s">
        <v>102</v>
      </c>
      <c r="C27">
        <f t="shared" ca="1" si="0"/>
        <v>0</v>
      </c>
      <c r="D27">
        <f t="shared" ca="1" si="1"/>
        <v>65</v>
      </c>
      <c r="E27">
        <f t="shared" ca="1" si="2"/>
        <v>17</v>
      </c>
      <c r="F27" t="str">
        <f t="shared" ca="1" si="3"/>
        <v>1952-01-01</v>
      </c>
      <c r="G27">
        <f t="shared" ca="1" si="4"/>
        <v>9240</v>
      </c>
      <c r="H27">
        <v>0</v>
      </c>
      <c r="I27" s="2" t="s">
        <v>50</v>
      </c>
      <c r="J27">
        <v>26</v>
      </c>
    </row>
    <row r="28" spans="1:10">
      <c r="A28">
        <v>1</v>
      </c>
      <c r="B28" s="5" t="s">
        <v>104</v>
      </c>
      <c r="C28">
        <f t="shared" ca="1" si="0"/>
        <v>2</v>
      </c>
      <c r="D28">
        <f t="shared" ca="1" si="1"/>
        <v>32</v>
      </c>
      <c r="E28">
        <f t="shared" ca="1" si="2"/>
        <v>50</v>
      </c>
      <c r="F28" t="str">
        <f t="shared" ca="1" si="3"/>
        <v>1968-01-01</v>
      </c>
      <c r="G28">
        <f t="shared" ca="1" si="4"/>
        <v>6734</v>
      </c>
      <c r="H28">
        <v>0</v>
      </c>
      <c r="I28" s="2" t="s">
        <v>50</v>
      </c>
      <c r="J28">
        <v>27</v>
      </c>
    </row>
    <row r="29" spans="1:10">
      <c r="A29">
        <v>1</v>
      </c>
      <c r="B29" s="5" t="s">
        <v>106</v>
      </c>
      <c r="C29">
        <f t="shared" ca="1" si="0"/>
        <v>10</v>
      </c>
      <c r="D29">
        <f t="shared" ca="1" si="1"/>
        <v>81</v>
      </c>
      <c r="E29">
        <f t="shared" ca="1" si="2"/>
        <v>1</v>
      </c>
      <c r="F29" t="str">
        <f t="shared" ca="1" si="3"/>
        <v>1997-01-01</v>
      </c>
      <c r="G29">
        <f t="shared" ca="1" si="4"/>
        <v>353</v>
      </c>
      <c r="H29">
        <v>0</v>
      </c>
      <c r="I29" s="2" t="s">
        <v>50</v>
      </c>
      <c r="J29">
        <v>28</v>
      </c>
    </row>
    <row r="30" spans="1:10">
      <c r="A30">
        <v>1</v>
      </c>
      <c r="B30" s="5" t="s">
        <v>108</v>
      </c>
      <c r="C30">
        <f t="shared" ca="1" si="0"/>
        <v>12</v>
      </c>
      <c r="D30">
        <f t="shared" ca="1" si="1"/>
        <v>76</v>
      </c>
      <c r="E30">
        <f t="shared" ca="1" si="2"/>
        <v>6</v>
      </c>
      <c r="F30" t="str">
        <f t="shared" ca="1" si="3"/>
        <v>1959-01-01</v>
      </c>
      <c r="G30">
        <f t="shared" ca="1" si="4"/>
        <v>6582</v>
      </c>
      <c r="H30">
        <v>0</v>
      </c>
      <c r="I30" s="2" t="s">
        <v>50</v>
      </c>
      <c r="J30">
        <v>29</v>
      </c>
    </row>
    <row r="31" spans="1:10">
      <c r="A31">
        <v>1</v>
      </c>
      <c r="B31" s="5" t="s">
        <v>110</v>
      </c>
      <c r="C31">
        <f t="shared" ca="1" si="0"/>
        <v>6</v>
      </c>
      <c r="D31">
        <f t="shared" ca="1" si="1"/>
        <v>58</v>
      </c>
      <c r="E31">
        <f t="shared" ca="1" si="2"/>
        <v>24</v>
      </c>
      <c r="F31" t="str">
        <f t="shared" ca="1" si="3"/>
        <v>1993-01-01</v>
      </c>
      <c r="G31">
        <f t="shared" ca="1" si="4"/>
        <v>6894</v>
      </c>
      <c r="H31">
        <v>0</v>
      </c>
      <c r="I31" s="2" t="s">
        <v>50</v>
      </c>
      <c r="J31">
        <v>30</v>
      </c>
    </row>
  </sheetData>
  <hyperlinks>
    <hyperlink ref="I2" r:id="rId1" xr:uid="{BFE90377-03E2-4248-A478-F50D497B05E8}"/>
    <hyperlink ref="I3:I30" r:id="rId2" display="https://" xr:uid="{C9391DD2-25B1-5C4A-8300-DEACA3F3E63D}"/>
    <hyperlink ref="I31" r:id="rId3" xr:uid="{83A824E1-37F8-F24D-8416-119462F4E5B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1FD-7767-A344-9F58-CF4327927321}">
  <dimension ref="A1:B7"/>
  <sheetViews>
    <sheetView workbookViewId="0">
      <selection activeCell="D12" sqref="D12"/>
    </sheetView>
  </sheetViews>
  <sheetFormatPr baseColWidth="10" defaultRowHeight="16"/>
  <sheetData>
    <row r="1" spans="1:2">
      <c r="A1" t="s">
        <v>27</v>
      </c>
      <c r="B1" t="s">
        <v>6</v>
      </c>
    </row>
    <row r="7" spans="1:2">
      <c r="B7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E11D-36C9-E142-B575-D91B3664CAD7}">
  <dimension ref="A1:B1"/>
  <sheetViews>
    <sheetView workbookViewId="0">
      <selection activeCell="J39" sqref="J39"/>
    </sheetView>
  </sheetViews>
  <sheetFormatPr baseColWidth="10" defaultRowHeight="16"/>
  <sheetData>
    <row r="1" spans="1:2">
      <c r="A1" t="s">
        <v>27</v>
      </c>
      <c r="B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2B8-B45B-2440-8ED6-94E60EBBCB1D}">
  <dimension ref="A1:B1"/>
  <sheetViews>
    <sheetView workbookViewId="0">
      <selection activeCell="G33" sqref="G33"/>
    </sheetView>
  </sheetViews>
  <sheetFormatPr baseColWidth="10" defaultRowHeight="16"/>
  <sheetData>
    <row r="1" spans="1:2">
      <c r="A1" t="s">
        <v>21</v>
      </c>
      <c r="B1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3492-E8B2-6F46-A674-F111C2E6137D}">
  <dimension ref="A2:C2"/>
  <sheetViews>
    <sheetView workbookViewId="0">
      <selection activeCell="B7" sqref="B7"/>
    </sheetView>
  </sheetViews>
  <sheetFormatPr baseColWidth="10" defaultRowHeight="16"/>
  <sheetData>
    <row r="2" spans="1:3">
      <c r="A2" t="s">
        <v>44</v>
      </c>
      <c r="B2" t="s">
        <v>45</v>
      </c>
      <c r="C2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3F08-D7E5-234E-AE8A-AE3986837D39}">
  <dimension ref="A1:C1"/>
  <sheetViews>
    <sheetView topLeftCell="K1" workbookViewId="0">
      <selection activeCell="F17" sqref="F17"/>
    </sheetView>
  </sheetViews>
  <sheetFormatPr baseColWidth="10" defaultRowHeight="16"/>
  <sheetData>
    <row r="1" spans="1:3">
      <c r="A1" t="s">
        <v>44</v>
      </c>
      <c r="B1" t="s">
        <v>22</v>
      </c>
      <c r="C1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AE2C-5C90-E941-8234-8F07630D4FF4}">
  <dimension ref="A1:C1"/>
  <sheetViews>
    <sheetView workbookViewId="0">
      <selection activeCell="D14" sqref="D14"/>
    </sheetView>
  </sheetViews>
  <sheetFormatPr baseColWidth="10" defaultRowHeight="16"/>
  <sheetData>
    <row r="1" spans="1:3">
      <c r="A1" t="s">
        <v>44</v>
      </c>
      <c r="B1" t="s">
        <v>47</v>
      </c>
      <c r="C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season</vt:lpstr>
      <vt:lpstr>player</vt:lpstr>
      <vt:lpstr>game</vt:lpstr>
      <vt:lpstr>game-player</vt:lpstr>
      <vt:lpstr>playoff</vt:lpstr>
      <vt:lpstr>conference</vt:lpstr>
      <vt:lpstr>series</vt:lpstr>
      <vt:lpstr>division</vt:lpstr>
      <vt:lpstr>stadium</vt:lpstr>
      <vt:lpstr>coach</vt:lpstr>
      <vt:lpstr>team</vt:lpstr>
      <vt:lpstr>scout</vt:lpstr>
      <vt:lpstr>referee</vt:lpstr>
      <vt:lpstr>game-referee</vt:lpstr>
      <vt:lpstr>team-coach</vt:lpstr>
      <vt:lpstr>team-player</vt:lpstr>
      <vt:lpstr>team-scout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2022-12-12T20:36:39Z</dcterms:created>
  <dcterms:modified xsi:type="dcterms:W3CDTF">2022-12-13T19:53:39Z</dcterms:modified>
</cp:coreProperties>
</file>