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hidePivotFieldList="1"/>
  <mc:AlternateContent xmlns:mc="http://schemas.openxmlformats.org/markup-compatibility/2006">
    <mc:Choice Requires="x15">
      <x15ac:absPath xmlns:x15ac="http://schemas.microsoft.com/office/spreadsheetml/2010/11/ac" url="https://d.docs.live.net/684c1054e626b007/Desktop/"/>
    </mc:Choice>
  </mc:AlternateContent>
  <xr:revisionPtr revIDLastSave="910" documentId="8_{A3B87A9D-ED6C-4BFC-8347-B6212409E9CC}" xr6:coauthVersionLast="47" xr6:coauthVersionMax="47" xr10:uidLastSave="{F6A446B4-BD91-4DC3-8817-80EF4C5FBC98}"/>
  <bookViews>
    <workbookView xWindow="-110" yWindow="-110" windowWidth="19420" windowHeight="11500" xr2:uid="{26D4546B-D2A1-4444-8EAF-A6228F96F0C1}"/>
  </bookViews>
  <sheets>
    <sheet name="Call centre report" sheetId="5" r:id="rId1"/>
    <sheet name="Data" sheetId="2" r:id="rId2"/>
    <sheet name="Pivots" sheetId="6" r:id="rId3"/>
    <sheet name="Assets" sheetId="4" r:id="rId4"/>
  </sheets>
  <definedNames>
    <definedName name="_xlnm._FilterDatabase" localSheetId="1" hidden="1">Data!$B$3:$H$1003</definedName>
    <definedName name="_xlcn.WorksheetConnection_CallCentreDataAnalysis.xlsxcalls1" hidden="1">calls[]</definedName>
    <definedName name="_xlcn.WorksheetConnection_CallCentreDataAnalysis.xlsxcustomers1" hidden="1">customers[]</definedName>
    <definedName name="Slicer_Representative">#N/A</definedName>
  </definedNames>
  <calcPr calcId="191029"/>
  <pivotCaches>
    <pivotCache cacheId="0" r:id="rId5"/>
    <pivotCache cacheId="1" r:id="rId6"/>
    <pivotCache cacheId="2" r:id="rId7"/>
    <pivotCache cacheId="8" r:id="rId8"/>
    <pivotCache cacheId="297" r:id="rId9"/>
    <pivotCache cacheId="300" r:id="rId10"/>
    <pivotCache cacheId="303" r:id="rId11"/>
    <pivotCache cacheId="306" r:id="rId12"/>
    <pivotCache cacheId="30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Data Analysis.xlsx!customers"/>
          <x15:modelTable id="calls" name="calls" connection="WorksheetConnection_Call Centre Data Analysis.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1" i="6" l="1"/>
  <c r="O28" i="5" s="1"/>
  <c r="T41" i="6"/>
  <c r="P43" i="6" s="1"/>
  <c r="P48" i="6" s="1"/>
  <c r="O34" i="5" s="1"/>
  <c r="T40" i="6"/>
  <c r="P42" i="6" s="1"/>
  <c r="P47" i="6" s="1"/>
  <c r="O33" i="5" s="1"/>
  <c r="P41" i="6"/>
  <c r="P46" i="6" s="1"/>
  <c r="O32" i="5" s="1"/>
  <c r="Q19" i="5" a="1"/>
  <c r="Q19" i="5" s="1"/>
  <c r="K27" i="6"/>
  <c r="L31"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33" i="6" l="1"/>
  <c r="K32" i="6"/>
  <c r="K31" i="6"/>
  <c r="L30" i="6"/>
  <c r="L34" i="6"/>
  <c r="L33" i="6"/>
  <c r="K30" i="6"/>
  <c r="L32" i="6"/>
  <c r="K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0EA272-B403-4EBF-8E91-C5466CCDB25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7000AD7-57D2-4F9F-BB8F-1C20D4A0D5B4}" name="WorksheetConnection_Call Centre Data Analysis.xlsx!calls" type="102" refreshedVersion="8" minRefreshableVersion="5">
    <extLst>
      <ext xmlns:x15="http://schemas.microsoft.com/office/spreadsheetml/2010/11/main" uri="{DE250136-89BD-433C-8126-D09CA5730AF9}">
        <x15:connection id="calls" autoDelete="1">
          <x15:rangePr sourceName="_xlcn.WorksheetConnection_CallCentreDataAnalysis.xlsxcalls1"/>
        </x15:connection>
      </ext>
    </extLst>
  </connection>
  <connection id="3" xr16:uid="{5F08D4DC-2BC7-40C7-AA7F-5C9BD64353B3}" name="WorksheetConnection_Call Centre Data Analysis.xlsx!customers" type="102" refreshedVersion="8" minRefreshableVersion="5">
    <extLst>
      <ext xmlns:x15="http://schemas.microsoft.com/office/spreadsheetml/2010/11/main" uri="{DE250136-89BD-433C-8126-D09CA5730AF9}">
        <x15:connection id="customers">
          <x15:rangePr sourceName="_xlcn.WorksheetConnection_CallCentreDataAnalysis.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<sst xmlns="http://schemas.openxmlformats.org/spreadsheetml/2006/main" count="3177" uniqueCount="1081">
  <si>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</si>
  <si>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</si>
  <si>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</si>
  <si>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</si>
  <si>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</si>
  <si>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</si>
  <si>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</si>
  <si>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</si>
  <si>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</si>
  <si>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</si>
  <si>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</si>
  <si>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</si>
  <si>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</si>
  <si>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</si>
  <si>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</si>
  <si>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</si>
  <si>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</si>
  <si>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</si>
  <si>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</si>
  <si>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</si>
  <si>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</si>
  <si>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</si>
  <si>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</si>
  <si>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</si>
  <si>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</si>
  <si>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</si>
  <si>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</si>
  <si>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</si>
  <si>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</si>
  <si>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</si>
  <si>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</si>
  <si>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</si>
  <si>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</si>
  <si>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</si>
  <si>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</si>
  <si>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</si>
  <si>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</si>
  <si>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</si>
  <si>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</si>
  <si>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</si>
  <si>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</si>
  <si>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</si>
  <si>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</si>
  <si>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</si>
  <si>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</si>
  <si>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</si>
  <si>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</si>
  <si>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</si>
  <si>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</si>
  <si>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</si>
  <si>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</si>
  <si>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</si>
  <si>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</si>
  <si>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</si>
  <si>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</si>
  <si>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</si>
  <si>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</si>
  <si>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</si>
  <si>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</si>
  <si>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</si>
  <si>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</si>
  <si>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</si>
  <si>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</si>
  <si>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</si>
  <si>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</si>
  <si>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</si>
  <si>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</si>
  <si>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</si>
  <si>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</si>
  <si>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</si>
  <si>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</si>
  <si>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</si>
  <si>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</si>
  <si>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</si>
  <si>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</si>
  <si>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</si>
  <si>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</si>
  <si>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</si>
  <si>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</si>
  <si>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</si>
  <si>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</si>
  <si>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</si>
  <si>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</si>
  <si>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</si>
  <si>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</si>
  <si>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</si>
  <si>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</si>
  <si>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</si>
  <si>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</si>
  <si>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</si>
  <si>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</si>
  <si>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</si>
  <si>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</si>
  <si>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</si>
  <si>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</si>
  <si>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</si>
  <si>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</si>
  <si>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</si>
  <si>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</si>
  <si>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</si>
  <si>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</si>
  <si>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</si>
  <si>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</si>
  <si>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</si>
  <si>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</si>
  <si>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</si>
  <si>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</si>
  <si>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</si>
  <si>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</si>
  <si>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</si>
  <si>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</si>
  <si>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</si>
  <si>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</si>
  <si>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</si>
  <si>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</si>
  <si>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</si>
  <si>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</si>
  <si>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</si>
  <si>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</si>
  <si>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</si>
  <si>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</si>
  <si>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</si>
  <si>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</si>
  <si>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</si>
  <si>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</si>
  <si>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</si>
  <si>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</si>
  <si>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</si>
  <si>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</si>
  <si>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</si>
  <si>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</si>
  <si>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</si>
  <si>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</si>
  <si>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</si>
  <si>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</si>
  <si>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</si>
  <si>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</si>
  <si>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</si>
  <si>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</si>
  <si>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</si>
  <si>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</si>
  <si>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</si>
  <si>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</si>
  <si>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</si>
  <si>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</si>
  <si>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</si>
  <si>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</si>
  <si>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</si>
  <si>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</si>
  <si>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</si>
  <si>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</si>
  <si>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</si>
  <si>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</si>
  <si>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</si>
  <si>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</si>
  <si>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</si>
  <si>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</si>
  <si>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</si>
  <si>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</si>
  <si>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</si>
  <si>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</si>
  <si>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</si>
  <si>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</si>
  <si>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</si>
  <si>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</si>
  <si>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</si>
  <si>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</si>
  <si>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</si>
  <si>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</si>
  <si>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</si>
  <si>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</si>
  <si>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</si>
  <si>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</si>
  <si>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</si>
  <si>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</si>
  <si>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</si>
  <si>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</si>
  <si>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</si>
  <si>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</si>
  <si>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</si>
  <si>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</si>
  <si>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</si>
  <si>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</si>
  <si>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</si>
  <si>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</si>
  <si>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</si>
  <si>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</si>
  <si>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</si>
  <si>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</si>
  <si>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</si>
  <si>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</si>
  <si>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</si>
  <si>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</si>
  <si>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</si>
  <si>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</si>
  <si>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</si>
  <si>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</si>
  <si>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</si>
  <si>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</si>
  <si>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</si>
  <si>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</si>
  <si>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</si>
  <si>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</si>
  <si>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</si>
  <si>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</si>
  <si>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</si>
  <si>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</si>
  <si>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</si>
  <si>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</si>
  <si>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</si>
  <si>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</si>
  <si>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</si>
  <si>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</si>
  <si>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</si>
  <si>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</si>
  <si>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</si>
  <si>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</si>
  <si>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</si>
  <si>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</si>
  <si>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</si>
  <si>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</si>
  <si>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</si>
  <si>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</si>
  <si>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</si>
  <si>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</si>
  <si>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</si>
  <si>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</si>
  <si>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</si>
  <si>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</si>
  <si>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</si>
  <si>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</si>
  <si>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</si>
  <si>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</si>
  <si>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</si>
  <si>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</si>
  <si>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</si>
  <si>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</si>
  <si>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</si>
  <si>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</si>
  <si>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</si>
  <si>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</si>
  <si>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</si>
  <si>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</si>
  <si>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</si>
  <si>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</si>
  <si>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</si>
  <si>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</si>
  <si>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</si>
  <si>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</si>
  <si>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</si>
  <si>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</si>
  <si>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</si>
  <si>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</si>
  <si>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</si>
  <si>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</si>
  <si>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</si>
  <si>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</si>
  <si>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</si>
  <si>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</si>
  <si>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</si>
  <si>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</si>
  <si>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</si>
  <si>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</si>
  <si>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</si>
  <si>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</si>
  <si>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</si>
  <si>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</si>
  <si>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</si>
  <si>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</si>
  <si>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</si>
  <si>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</si>
  <si>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</si>
  <si>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</si>
  <si>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</si>
  <si>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</si>
  <si>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</si>
  <si>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</si>
  <si>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</si>
  <si>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</si>
  <si>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</si>
  <si>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</si>
  <si>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</si>
  <si>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</si>
  <si>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</si>
  <si>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</si>
  <si>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</si>
  <si>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</si>
  <si>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</si>
  <si>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</si>
  <si>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</si>
  <si>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</si>
  <si>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</si>
  <si>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</si>
  <si>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</si>
  <si>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</si>
  <si>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</si>
  <si>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</si>
  <si>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</si>
  <si>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</si>
  <si>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</si>
  <si>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</si>
  <si>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</si>
  <si>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</si>
  <si>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</si>
  <si>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</si>
  <si>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</si>
  <si>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</si>
  <si>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</si>
  <si>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</si>
  <si>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</si>
  <si>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</si>
  <si>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</si>
  <si>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</si>
  <si>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</si>
  <si>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</si>
  <si>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</si>
  <si>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</si>
  <si>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</si>
  <si>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</si>
  <si>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</si>
  <si>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</si>
  <si>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</si>
  <si>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</si>
  <si>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</si>
  <si>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</si>
  <si>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</si>
  <si>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</si>
  <si>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</si>
  <si>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</si>
  <si>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</si>
  <si>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</si>
  <si>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</si>
  <si>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</si>
  <si>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</si>
  <si>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</si>
  <si>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</si>
  <si>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</si>
  <si>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</si>
  <si>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</si>
  <si>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</si>
  <si>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</si>
  <si>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</si>
  <si>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</si>
  <si>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</si>
  <si>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</si>
  <si>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</si>
  <si>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</si>
  <si>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</si>
  <si>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</si>
  <si>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</si>
  <si>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</si>
  <si>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</si>
  <si>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</si>
  <si>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</si>
  <si>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</si>
  <si>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</si>
  <si>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</si>
  <si>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</si>
  <si>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</si>
  <si>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</si>
  <si>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</si>
  <si>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</si>
  <si>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</si>
  <si>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</si>
  <si>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</si>
  <si>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</si>
  <si>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</si>
  <si>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</si>
  <si>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</si>
  <si>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</si>
  <si>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</si>
  <si>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</si>
  <si>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</si>
  <si>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</si>
  <si>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</si>
  <si>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</si>
  <si>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</si>
  <si>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</si>
  <si>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</si>
  <si>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</si>
  <si>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</si>
  <si>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</si>
  <si>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</si>
  <si>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</si>
  <si>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</si>
  <si>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</si>
  <si>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</si>
  <si>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</si>
  <si>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</si>
  <si>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</si>
  <si>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</si>
  <si>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</si>
  <si>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</si>
  <si>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</si>
  <si>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</si>
  <si>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</si>
  <si>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</si>
  <si>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</si>
  <si>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</si>
  <si>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</si>
  <si>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</si>
  <si>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</si>
  <si>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</si>
  <si>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</si>
  <si>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</si>
  <si>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</si>
  <si>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</si>
  <si>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</si>
  <si>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</si>
  <si>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</si>
  <si>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</si>
  <si>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</si>
  <si>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</si>
  <si>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</si>
  <si>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</si>
  <si>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</si>
  <si>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</si>
  <si>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</si>
  <si>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</si>
  <si>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</si>
  <si>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</si>
  <si>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</si>
  <si>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</si>
  <si>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</si>
  <si>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</si>
  <si>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</si>
  <si>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</si>
  <si>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</si>
  <si>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</si>
  <si>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</si>
  <si>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</si>
  <si>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</si>
  <si>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</si>
  <si>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</si>
  <si>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</si>
  <si>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</si>
  <si>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</si>
  <si>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</si>
  <si>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</si>
  <si>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</si>
  <si>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</si>
  <si>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</si>
  <si>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</si>
  <si>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</si>
  <si>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</si>
  <si>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</si>
  <si>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</si>
  <si>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</si>
  <si>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</si>
  <si>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</si>
  <si>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</si>
  <si>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</si>
  <si>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</si>
  <si>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</si>
  <si>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</si>
  <si>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</si>
  <si>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</si>
  <si>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</si>
  <si>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</si>
  <si>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</si>
  <si>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</si>
  <si>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</si>
  <si>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</si>
  <si>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</si>
  <si>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</si>
  <si>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</si>
  <si>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</si>
  <si>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</si>
  <si>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</si>
  <si>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</si>
  <si>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</si>
  <si>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</si>
  <si>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</si>
  <si>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</si>
  <si>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</si>
  <si>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</si>
  <si>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</si>
  <si>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</si>
  <si>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</si>
  <si>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</si>
  <si>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</si>
  <si>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</si>
  <si>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</si>
  <si>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</si>
  <si>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</si>
  <si>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</si>
  <si>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</si>
  <si>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</si>
  <si>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</si>
  <si>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</si>
  <si>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</si>
  <si>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</si>
  <si>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</si>
  <si>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</si>
  <si>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</si>
  <si>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</si>
  <si>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</si>
  <si>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</si>
  <si>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</si>
  <si>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</si>
  <si>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</si>
  <si>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</si>
  <si>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</si>
  <si>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</si>
  <si>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</si>
  <si>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</si>
  <si>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</si>
  <si>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</si>
  <si>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</si>
  <si>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</si>
  <si>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</si>
  <si>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</si>
  <si>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</si>
  <si>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</si>
  <si>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</si>
  <si>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</si>
  <si>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</si>
  <si>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</si>
  <si>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</si>
  <si>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</si>
  <si>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</si>
  <si>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</si>
  <si>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</si>
  <si>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</si>
  <si>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</si>
  <si>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</si>
  <si>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</si>
  <si>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</si>
  <si>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</si>
  <si>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</si>
  <si>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</si>
  <si>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</si>
  <si>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</si>
  <si>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</si>
  <si>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</si>
  <si>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</si>
  <si>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</si>
  <si>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</si>
  <si>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</si>
  <si>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</si>
  <si>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</si>
  <si>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</si>
  <si>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</si>
  <si>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</si>
  <si>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</si>
  <si>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</si>
  <si>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</si>
  <si>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</si>
  <si>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</si>
  <si>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</si>
  <si>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</si>
  <si>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</si>
  <si>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</si>
  <si>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</si>
  <si>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</si>
  <si>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</si>
  <si>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</si>
  <si>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</si>
  <si>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</si>
  <si>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</si>
  <si>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</si>
  <si>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</si>
  <si>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</si>
  <si>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</si>
  <si>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</si>
  <si>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</si>
  <si>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</si>
  <si>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</si>
  <si>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</si>
  <si>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</si>
  <si>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</si>
  <si>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</si>
  <si>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</si>
  <si>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</si>
  <si>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</si>
  <si>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</si>
  <si>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</si>
  <si>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</si>
  <si>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</si>
  <si>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</si>
  <si>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</si>
  <si>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</si>
  <si>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</si>
  <si>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</si>
  <si>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</si>
  <si>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</si>
  <si>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</si>
  <si>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</si>
  <si>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</si>
  <si>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</si>
  <si>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</si>
  <si>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</si>
  <si>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</si>
  <si>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</si>
  <si>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</si>
  <si>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</si>
  <si>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</si>
  <si>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</si>
  <si>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</si>
  <si>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</si>
  <si>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</si>
  <si>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</si>
  <si>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</si>
  <si>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</si>
  <si>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</si>
  <si>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</si>
  <si>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</si>
  <si>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</si>
  <si>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</si>
  <si>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</si>
  <si>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</si>
  <si>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</si>
  <si>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</si>
  <si>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</si>
  <si>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</si>
  <si>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</si>
  <si>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</si>
  <si>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</si>
  <si>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</si>
  <si>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</si>
  <si>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</si>
  <si>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</si>
  <si>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</si>
  <si>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</si>
  <si>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</si>
  <si>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</si>
  <si>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</si>
  <si>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</si>
  <si>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</si>
  <si>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</si>
  <si>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</si>
  <si>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</si>
  <si>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</si>
  <si>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</si>
  <si>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</si>
  <si>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</si>
  <si>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</si>
  <si>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</si>
  <si>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</si>
  <si>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</si>
  <si>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</si>
  <si>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</si>
  <si>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</si>
  <si>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</si>
  <si>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</si>
  <si>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</si>
  <si>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</si>
  <si>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</si>
  <si>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</si>
  <si>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</si>
  <si>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</si>
  <si>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</si>
  <si>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</si>
  <si>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</si>
  <si>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</si>
  <si>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</si>
  <si>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</si>
  <si>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</si>
  <si>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</si>
  <si>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</si>
  <si>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</si>
  <si>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</si>
  <si>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</si>
  <si>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</si>
  <si>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</si>
  <si>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</si>
  <si>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</si>
  <si>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</si>
  <si>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</si>
  <si>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</si>
  <si>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</si>
  <si>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</si>
  <si>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</si>
  <si>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</si>
  <si>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</si>
  <si>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</si>
  <si>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</si>
  <si>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</si>
  <si>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</si>
  <si>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</si>
  <si>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</si>
  <si>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</si>
  <si>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</si>
  <si>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</si>
  <si>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</si>
  <si>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</si>
  <si>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</si>
  <si>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</si>
  <si>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</si>
  <si>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</si>
  <si>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</si>
  <si>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</si>
  <si>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</si>
  <si>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</si>
  <si>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</si>
  <si>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</si>
  <si>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</si>
  <si>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</si>
  <si>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</si>
  <si>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</si>
  <si>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</si>
  <si>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</si>
  <si>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</si>
  <si>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</si>
  <si>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</si>
  <si>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</si>
  <si>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</si>
  <si>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</si>
  <si>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</si>
  <si>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</si>
  <si>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</si>
  <si>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</si>
  <si>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</si>
  <si>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</si>
  <si>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</si>
  <si>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</si>
  <si>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</si>
  <si>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</si>
  <si>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</si>
  <si>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</si>
  <si>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</si>
  <si>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</si>
  <si>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</si>
  <si>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</si>
  <si>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</si>
  <si>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</si>
  <si>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</si>
  <si>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</si>
  <si>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</si>
  <si>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</si>
  <si>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</si>
  <si>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</si>
  <si>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</si>
  <si>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</si>
  <si>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</si>
  <si>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</si>
  <si>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</si>
  <si>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</si>
  <si>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</si>
  <si>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</si>
  <si>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</si>
  <si>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</si>
  <si>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</si>
  <si>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</si>
  <si>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</si>
  <si>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</si>
  <si>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</si>
  <si>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</si>
  <si>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</si>
  <si>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</si>
  <si>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</si>
  <si>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</si>
  <si>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</si>
  <si>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</si>
  <si>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</si>
  <si>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</si>
  <si>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</si>
  <si>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</si>
  <si>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</si>
  <si>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</si>
  <si>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</si>
  <si>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</si>
  <si>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</si>
  <si>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</si>
  <si>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</si>
  <si>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</si>
  <si>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</si>
  <si>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</si>
  <si>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</si>
  <si>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</si>
  <si>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</si>
  <si>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</si>
  <si>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</si>
  <si>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</si>
  <si>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</si>
  <si>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</si>
  <si>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</si>
  <si>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</si>
  <si>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</si>
  <si>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</si>
  <si>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</si>
  <si>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</si>
  <si>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</si>
  <si>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</si>
  <si>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</si>
  <si>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</si>
  <si>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</si>
  <si>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</si>
  <si>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</si>
  <si>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</si>
  <si>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</si>
  <si>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</si>
  <si>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</si>
  <si>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</si>
  <si>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</si>
  <si>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</si>
  <si>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</si>
  <si>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</si>
  <si>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</si>
  <si>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</si>
  <si>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</si>
  <si>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</si>
  <si>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</si>
  <si>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</si>
  <si>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</si>
  <si>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</si>
  <si>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</si>
  <si>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</si>
  <si>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</si>
  <si>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</si>
  <si>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</si>
  <si>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</si>
  <si>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</si>
  <si>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</si>
  <si>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</si>
  <si>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</si>
  <si>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</si>
  <si>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</si>
  <si>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</si>
  <si>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</si>
  <si>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</si>
  <si>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</si>
  <si>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</si>
  <si>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</si>
  <si>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</si>
  <si>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</si>
  <si>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</si>
  <si>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</si>
  <si>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</si>
  <si>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</si>
  <si>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</si>
  <si>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</si>
  <si>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</si>
  <si>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</si>
  <si>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</si>
  <si>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</si>
  <si>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</si>
  <si>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</si>
  <si>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</si>
  <si>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</si>
  <si>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</si>
  <si>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</si>
  <si>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</si>
  <si>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</si>
  <si>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</si>
  <si>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</si>
  <si>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</si>
  <si>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</si>
  <si>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</si>
  <si>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</si>
  <si>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</si>
  <si>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</si>
  <si>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</si>
  <si>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</si>
  <si>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</si>
  <si>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</si>
  <si>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</si>
  <si>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</si>
  <si>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</si>
  <si>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</si>
  <si>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</si>
  <si>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</si>
  <si>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</si>
  <si>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</si>
  <si>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</si>
  <si>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</si>
  <si>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</si>
  <si>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</si>
  <si>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</si>
  <si>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</si>
  <si>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</si>
  <si>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</si>
  <si>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</si>
  <si>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</si>
  <si>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</si>
  <si>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</si>
  <si>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</si>
  <si>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</si>
  <si>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</si>
  <si>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</si>
  <si>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</si>
  <si>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</si>
  <si>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</si>
  <si>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</si>
  <si>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</si>
  <si>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</si>
  <si>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</si>
  <si>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</si>
  <si>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</si>
  <si>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</si>
  <si>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</si>
  <si>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</si>
  <si>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</si>
  <si>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</si>
  <si>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</si>
  <si>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</si>
  <si>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</si>
  <si>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</si>
  <si>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</si>
  <si>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</si>
  <si>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</si>
  <si>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</si>
  <si>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</si>
  <si>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</si>
  <si>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</si>
  <si>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</si>
  <si>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</si>
  <si>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</si>
  <si>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</si>
  <si>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</si>
  <si>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</si>
  <si>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</si>
  <si>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</si>
  <si>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</si>
  <si>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</si>
  <si>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</si>
  <si>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</si>
  <si>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</si>
  <si>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</si>
  <si>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</si>
  <si>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</si>
  <si>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</si>
  <si>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</si>
  <si>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</si>
  <si>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</si>
  <si>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</si>
  <si>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</si>
  <si>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</si>
  <si>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</si>
  <si>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</si>
  <si>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</si>
  <si>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</si>
  <si>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</si>
  <si>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</si>
  <si>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</si>
  <si>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</si>
  <si>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</si>
  <si>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</si>
  <si>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</si>
  <si>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</si>
  <si>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</si>
  <si>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</si>
  <si>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</si>
  <si>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</si>
  <si>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</si>
  <si>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</si>
  <si>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</si>
  <si>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</si>
  <si>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</si>
  <si>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</si>
  <si>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</si>
  <si>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</si>
  <si>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</si>
  <si>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</si>
  <si>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</si>
  <si>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</si>
  <si>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</si>
  <si>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</si>
  <si>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</si>
  <si>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</si>
  <si>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</si>
  <si>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</si>
  <si>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</si>
  <si>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</si>
  <si>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</si>
  <si>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</si>
  <si>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</si>
  <si>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</si>
  <si>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</si>
  <si>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</si>
  <si>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</si>
  <si>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</si>
  <si>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</si>
  <si>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</si>
  <si>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</si>
  <si>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</si>
  <si>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</si>
  <si>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</si>
  <si>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</si>
  <si>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</si>
  <si>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</si>
  <si>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</si>
  <si>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</si>
  <si>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</si>
  <si>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</si>
  <si>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</si>
  <si>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</si>
  <si>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</si>
  <si>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</si>
  <si>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</si>
  <si>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</si>
  <si>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</si>
  <si>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</si>
  <si>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</si>
  <si>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</si>
  <si>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</si>
  <si>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</si>
  <si>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</si>
  <si>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</si>
  <si>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</si>
  <si>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</si>
  <si>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</si>
  <si>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</si>
  <si>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</si>
  <si>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</si>
  <si>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</si>
  <si>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</si>
  <si>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</si>
  <si>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</si>
  <si>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</si>
  <si>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</si>
  <si>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</si>
  <si>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</si>
  <si>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</si>
  <si>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</si>
  <si>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</si>
  <si>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</si>
  <si>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</si>
  <si>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</si>
  <si>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</si>
  <si>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</si>
  <si>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</si>
  <si>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</si>
  <si>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</si>
  <si>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</si>
  <si>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</si>
  <si>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</si>
  <si>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</si>
  <si>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</si>
  <si>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</si>
  <si>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</si>
  <si>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</si>
  <si>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</si>
  <si>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</si>
  <si>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</si>
  <si>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</si>
  <si>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</si>
  <si>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</si>
  <si>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</si>
  <si>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</si>
  <si>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</si>
  <si>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</si>
  <si>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</si>
  <si>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</si>
  <si>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</si>
  <si>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</si>
  <si>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</si>
  <si>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Sunday</t>
  </si>
  <si>
    <t>Monday</t>
  </si>
  <si>
    <t>Tuesday</t>
  </si>
  <si>
    <t>Wednesday</t>
  </si>
  <si>
    <t>Thursday</t>
  </si>
  <si>
    <t>Friday</t>
  </si>
  <si>
    <t>Saturday</t>
  </si>
  <si>
    <t>Column Labels</t>
  </si>
  <si>
    <t>Grand Total</t>
  </si>
  <si>
    <t>Jan</t>
  </si>
  <si>
    <t>Feb</t>
  </si>
  <si>
    <t>Mar</t>
  </si>
  <si>
    <t>Apr</t>
  </si>
  <si>
    <t>May</t>
  </si>
  <si>
    <t>Jun</t>
  </si>
  <si>
    <t>Jul</t>
  </si>
  <si>
    <t>Aug</t>
  </si>
  <si>
    <t>Sep</t>
  </si>
  <si>
    <t>Oct</t>
  </si>
  <si>
    <t>Nov</t>
  </si>
  <si>
    <t>Dec</t>
  </si>
  <si>
    <t>Row Labels</t>
  </si>
  <si>
    <t>Call Count2</t>
  </si>
  <si>
    <t>Total</t>
  </si>
  <si>
    <t>Rep Summary</t>
  </si>
  <si>
    <t>% of calls</t>
  </si>
  <si>
    <t>Call Rank</t>
  </si>
  <si>
    <t>Amount Rank</t>
  </si>
  <si>
    <t>calls</t>
  </si>
  <si>
    <t>amount</t>
  </si>
  <si>
    <t xml:space="preserve"> </t>
  </si>
  <si>
    <t>Lables:</t>
  </si>
  <si>
    <t>Image:</t>
  </si>
  <si>
    <t xml:space="preserve">Calls Centre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</si>
</sst>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20"/>
      <color theme="9"/>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theme="4" tint="0.79998168889431442"/>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style="thin">
        <color theme="4" tint="0.39997558519241921"/>
      </bottom>
      <diagonal/>
    </border>
    <border>
      <left/>
      <right/>
      <top style="thin">
        <color theme="0" tint="-0.24994659260841701"/>
      </top>
      <bottom style="thin">
        <color theme="4" tint="0.39997558519241921"/>
      </bottom>
      <diagonal/>
    </border>
    <border>
      <left/>
      <right style="thin">
        <color theme="0" tint="-0.24994659260841701"/>
      </right>
      <top style="thin">
        <color theme="0" tint="-0.24994659260841701"/>
      </top>
      <bottom style="thin">
        <color theme="4" tint="0.3999755851924192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1" fillId="5" borderId="10" xfId="0" applyFont="1" applyFill="1" applyBorder="1"/>
    <xf numFmtId="0" fontId="4" fillId="6" borderId="0" xfId="0" applyFont="1" applyFill="1" applyBorder="1"/>
    <xf numFmtId="0" fontId="4" fillId="6" borderId="14" xfId="0" applyFont="1" applyFill="1" applyBorder="1"/>
    <xf numFmtId="0" fontId="4" fillId="6" borderId="13" xfId="0" applyFont="1" applyFill="1" applyBorder="1" applyAlignment="1">
      <alignment horizontal="left" indent="1"/>
    </xf>
    <xf numFmtId="168" fontId="4" fillId="6" borderId="0" xfId="0" applyNumberFormat="1" applyFont="1" applyFill="1" applyBorder="1"/>
    <xf numFmtId="168" fontId="4" fillId="6" borderId="14" xfId="0" applyNumberFormat="1" applyFont="1" applyFill="1" applyBorder="1"/>
    <xf numFmtId="0" fontId="4" fillId="6" borderId="15" xfId="0" applyFont="1" applyFill="1" applyBorder="1" applyAlignment="1">
      <alignment horizontal="left" indent="1"/>
    </xf>
    <xf numFmtId="168" fontId="4" fillId="6" borderId="16" xfId="0" applyNumberFormat="1" applyFont="1" applyFill="1" applyBorder="1"/>
    <xf numFmtId="168" fontId="4" fillId="6" borderId="17" xfId="0" applyNumberFormat="1" applyFont="1" applyFill="1" applyBorder="1"/>
    <xf numFmtId="0" fontId="1" fillId="3" borderId="0" xfId="0" applyFont="1" applyFill="1"/>
    <xf numFmtId="0" fontId="5" fillId="6" borderId="13" xfId="0" applyFont="1" applyFill="1" applyBorder="1"/>
    <xf numFmtId="0" fontId="1" fillId="5" borderId="11" xfId="0" applyFont="1" applyFill="1" applyBorder="1" applyAlignment="1">
      <alignment horizontal="right"/>
    </xf>
    <xf numFmtId="0" fontId="1" fillId="5" borderId="12" xfId="0" applyFont="1" applyFill="1" applyBorder="1" applyAlignment="1">
      <alignment horizontal="right"/>
    </xf>
    <xf numFmtId="0" fontId="0" fillId="3" borderId="0" xfId="0" applyFill="1" applyAlignment="1">
      <alignment horizontal="center"/>
    </xf>
    <xf numFmtId="0" fontId="0" fillId="3" borderId="14" xfId="0" applyFill="1" applyBorder="1" applyAlignment="1">
      <alignment horizontal="center"/>
    </xf>
    <xf numFmtId="0" fontId="6" fillId="3" borderId="0" xfId="0" applyFont="1" applyFill="1" applyAlignment="1">
      <alignment horizontal="left" vertical="top"/>
    </xf>
  </cellXfs>
  <cellStyles count="1">
    <cellStyle name="Normal" xfId="0" builtinId="0"/>
  </cellStyles>
  <dxfs count="37">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theme="1" tint="0.24994659260841701"/>
        </left>
        <right style="thin">
          <color theme="1" tint="0.24994659260841701"/>
        </right>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36"/>
    </tableStyle>
    <tableStyle name="SlicerStyleLight5 2" pivot="0" table="0" count="10" xr9:uid="{A2D31293-141B-4063-A917-9E4CAC6D5A54}">
      <tableStyleElement type="wholeTable" dxfId="35"/>
      <tableStyleElement type="headerRow" dxfId="34"/>
    </tableStyle>
    <tableStyle name="SlicerStyleLight5 3" pivot="0" table="0" count="10" xr9:uid="{1DFA19CD-852B-435F-BFA7-F5FAB194C7C7}">
      <tableStyleElement type="wholeTable" dxfId="33"/>
      <tableStyleElement type="headerRow" dxfId="3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0"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5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10/relationships/person" Target="persons/perso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Analysis.xlsx]Pivots!Monthly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latin typeface="+mj-lt"/>
              </a:rPr>
              <a:t>Call</a:t>
            </a:r>
            <a:r>
              <a:rPr lang="en-US" baseline="0">
                <a:solidFill>
                  <a:schemeClr val="accent6"/>
                </a:solidFill>
                <a:latin typeface="+mj-lt"/>
              </a:rPr>
              <a:t> Trend</a:t>
            </a:r>
            <a:endParaRPr lang="en-US">
              <a:solidFill>
                <a:schemeClr val="accent6"/>
              </a:solidFill>
              <a:latin typeface="+mj-lt"/>
            </a:endParaRPr>
          </a:p>
        </c:rich>
      </c:tx>
      <c:layout>
        <c:manualLayout>
          <c:xMode val="edge"/>
          <c:yMode val="edge"/>
          <c:x val="4.6270718232044199E-2"/>
          <c:y val="3.22580645161290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6"/>
              </a:gs>
              <a:gs pos="0">
                <a:schemeClr val="accent6">
                  <a:alpha val="50000"/>
                  <a:lumMod val="60000"/>
                  <a:lumOff val="40000"/>
                </a:schemeClr>
              </a:gs>
            </a:gsLst>
            <a:lin ang="2700000" scaled="1"/>
            <a:tileRect/>
          </a:gra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flip="none" rotWithShape="1">
              <a:gsLst>
                <a:gs pos="100000">
                  <a:schemeClr val="accent6"/>
                </a:gs>
                <a:gs pos="0">
                  <a:schemeClr val="accent6">
                    <a:alpha val="50000"/>
                    <a:lumMod val="60000"/>
                    <a:lumOff val="40000"/>
                  </a:schemeClr>
                </a:gs>
              </a:gsLst>
              <a:lin ang="2700000" scaled="1"/>
              <a:tileRect/>
            </a:gradFill>
            <a:ln>
              <a:solidFill>
                <a:schemeClr val="accent6"/>
              </a:solid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CF20-4E2A-95AE-16A7BA938A84}"/>
            </c:ext>
          </c:extLst>
        </c:ser>
        <c:dLbls>
          <c:showLegendKey val="0"/>
          <c:showVal val="0"/>
          <c:showCatName val="0"/>
          <c:showSerName val="0"/>
          <c:showPercent val="0"/>
          <c:showBubbleSize val="0"/>
        </c:dLbls>
        <c:axId val="1629304623"/>
        <c:axId val="1629307023"/>
      </c:areaChart>
      <c:lineChart>
        <c:grouping val="standard"/>
        <c:varyColors val="0"/>
        <c:ser>
          <c:idx val="0"/>
          <c:order val="0"/>
          <c:tx>
            <c:strRef>
              <c:f>Pivots!$B$13</c:f>
              <c:strCache>
                <c:ptCount val="1"/>
                <c:pt idx="0">
                  <c:v>Call Count</c:v>
                </c:pt>
              </c:strCache>
            </c:strRef>
          </c:tx>
          <c:spPr>
            <a:ln w="28575" cap="rnd">
              <a:solidFill>
                <a:schemeClr val="accent6"/>
              </a:solidFill>
              <a:round/>
            </a:ln>
            <a:effectLst/>
          </c:spPr>
          <c:marker>
            <c:symbol val="circle"/>
            <c:size val="5"/>
            <c:spPr>
              <a:solidFill>
                <a:schemeClr val="bg1"/>
              </a:solidFill>
              <a:ln w="9525">
                <a:solidFill>
                  <a:schemeClr val="accent6"/>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CF20-4E2A-95AE-16A7BA938A84}"/>
            </c:ext>
          </c:extLst>
        </c:ser>
        <c:dLbls>
          <c:showLegendKey val="0"/>
          <c:showVal val="0"/>
          <c:showCatName val="0"/>
          <c:showSerName val="0"/>
          <c:showPercent val="0"/>
          <c:showBubbleSize val="0"/>
        </c:dLbls>
        <c:marker val="1"/>
        <c:smooth val="0"/>
        <c:axId val="1629304623"/>
        <c:axId val="1629307023"/>
      </c:lineChart>
      <c:catAx>
        <c:axId val="162930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307023"/>
        <c:crosses val="autoZero"/>
        <c:auto val="1"/>
        <c:lblAlgn val="ctr"/>
        <c:lblOffset val="100"/>
        <c:noMultiLvlLbl val="0"/>
      </c:catAx>
      <c:valAx>
        <c:axId val="1629307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3046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Analysis.xlsx]Pivots!Weekly trend</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Pivots!$F$17</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Pivots!$E$18:$E$25</c:f>
              <c:strCache>
                <c:ptCount val="7"/>
                <c:pt idx="0">
                  <c:v>Sunday</c:v>
                </c:pt>
                <c:pt idx="1">
                  <c:v>Monday</c:v>
                </c:pt>
                <c:pt idx="2">
                  <c:v>Tuesday</c:v>
                </c:pt>
                <c:pt idx="3">
                  <c:v>Wednesday</c:v>
                </c:pt>
                <c:pt idx="4">
                  <c:v>Thursday</c:v>
                </c:pt>
                <c:pt idx="5">
                  <c:v>Friday</c:v>
                </c:pt>
                <c:pt idx="6">
                  <c:v>Saturday</c:v>
                </c:pt>
              </c:strCache>
            </c:strRef>
          </c:cat>
          <c:val>
            <c:numRef>
              <c:f>Pivots!$F$18:$F$25</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D67B-4FC4-9322-40A3B92AD769}"/>
            </c:ext>
          </c:extLst>
        </c:ser>
        <c:dLbls>
          <c:showLegendKey val="0"/>
          <c:showVal val="0"/>
          <c:showCatName val="0"/>
          <c:showSerName val="0"/>
          <c:showPercent val="0"/>
          <c:showBubbleSize val="0"/>
        </c:dLbls>
        <c:gapWidth val="25"/>
        <c:axId val="965674271"/>
        <c:axId val="965674751"/>
      </c:barChart>
      <c:catAx>
        <c:axId val="9656742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674751"/>
        <c:crosses val="autoZero"/>
        <c:auto val="1"/>
        <c:lblAlgn val="ctr"/>
        <c:lblOffset val="100"/>
        <c:noMultiLvlLbl val="0"/>
      </c:catAx>
      <c:valAx>
        <c:axId val="965674751"/>
        <c:scaling>
          <c:orientation val="minMax"/>
        </c:scaling>
        <c:delete val="1"/>
        <c:axPos val="b"/>
        <c:numFmt formatCode="#,##0" sourceLinked="1"/>
        <c:majorTickMark val="out"/>
        <c:minorTickMark val="none"/>
        <c:tickLblPos val="nextTo"/>
        <c:crossAx val="9656742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accent6"/>
                </a:solidFill>
                <a:latin typeface="+mj-lt"/>
              </a:rPr>
              <a:t>Calls</a:t>
            </a:r>
          </a:p>
        </c:rich>
      </c:tx>
      <c:layout>
        <c:manualLayout>
          <c:xMode val="edge"/>
          <c:yMode val="edge"/>
          <c:x val="6.2220768449761432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1579728490986098E-2"/>
          <c:y val="0.11669147411910359"/>
          <c:w val="0.81630907832400701"/>
          <c:h val="0.8584831749829593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Pivots!$H$30:$H$34</c:f>
              <c:strCache>
                <c:ptCount val="5"/>
                <c:pt idx="0">
                  <c:v>R01</c:v>
                </c:pt>
                <c:pt idx="1">
                  <c:v>R02</c:v>
                </c:pt>
                <c:pt idx="2">
                  <c:v>R03</c:v>
                </c:pt>
                <c:pt idx="3">
                  <c:v>R04</c:v>
                </c:pt>
                <c:pt idx="4">
                  <c:v>R05</c:v>
                </c:pt>
              </c:strCache>
            </c:strRef>
          </c:cat>
          <c:val>
            <c:numRef>
              <c:f>Pivots!$I$30:$I$34</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CE7-410F-B9A7-C606A593E032}"/>
            </c:ext>
          </c:extLst>
        </c:ser>
        <c:ser>
          <c:idx val="1"/>
          <c:order val="1"/>
          <c:tx>
            <c:v>Selected calls</c:v>
          </c:tx>
          <c:spPr>
            <a:gradFill flip="none" rotWithShape="1">
              <a:gsLst>
                <a:gs pos="100000">
                  <a:schemeClr val="accent5"/>
                </a:gs>
                <a:gs pos="0">
                  <a:schemeClr val="accent5">
                    <a:lumMod val="60000"/>
                    <a:lumOff val="4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Pivots!$K$30:$K$34</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7CE7-410F-B9A7-C606A593E032}"/>
            </c:ext>
          </c:extLst>
        </c:ser>
        <c:dLbls>
          <c:dLblPos val="outEnd"/>
          <c:showLegendKey val="0"/>
          <c:showVal val="1"/>
          <c:showCatName val="0"/>
          <c:showSerName val="0"/>
          <c:showPercent val="0"/>
          <c:showBubbleSize val="0"/>
        </c:dLbls>
        <c:gapWidth val="25"/>
        <c:overlap val="100"/>
        <c:axId val="1819761183"/>
        <c:axId val="1819760223"/>
      </c:barChart>
      <c:catAx>
        <c:axId val="181976118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760223"/>
        <c:crosses val="autoZero"/>
        <c:auto val="1"/>
        <c:lblAlgn val="ctr"/>
        <c:lblOffset val="100"/>
        <c:noMultiLvlLbl val="0"/>
      </c:catAx>
      <c:valAx>
        <c:axId val="1819760223"/>
        <c:scaling>
          <c:orientation val="minMax"/>
          <c:min val="0"/>
        </c:scaling>
        <c:delete val="1"/>
        <c:axPos val="t"/>
        <c:numFmt formatCode="#,##0" sourceLinked="1"/>
        <c:majorTickMark val="out"/>
        <c:minorTickMark val="none"/>
        <c:tickLblPos val="nextTo"/>
        <c:crossAx val="18197611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accent6"/>
                </a:solidFill>
                <a:latin typeface="+mj-lt"/>
              </a:rPr>
              <a:t>Amount</a:t>
            </a:r>
          </a:p>
        </c:rich>
      </c:tx>
      <c:layout>
        <c:manualLayout>
          <c:xMode val="edge"/>
          <c:yMode val="edge"/>
          <c:x val="8.4313575473410993E-2"/>
          <c:y val="2.26180882372584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Pivots!$H$30:$H$34</c:f>
              <c:strCache>
                <c:ptCount val="5"/>
                <c:pt idx="0">
                  <c:v>R01</c:v>
                </c:pt>
                <c:pt idx="1">
                  <c:v>R02</c:v>
                </c:pt>
                <c:pt idx="2">
                  <c:v>R03</c:v>
                </c:pt>
                <c:pt idx="3">
                  <c:v>R04</c:v>
                </c:pt>
                <c:pt idx="4">
                  <c:v>R05</c:v>
                </c:pt>
              </c:strCache>
            </c:strRef>
          </c:cat>
          <c:val>
            <c:numRef>
              <c:f>Pivots!$J$30:$J$34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1A3-4E5A-A016-0BB31044AD3F}"/>
            </c:ext>
          </c:extLst>
        </c:ser>
        <c:ser>
          <c:idx val="1"/>
          <c:order val="1"/>
          <c:tx>
            <c:v>Selected amount</c:v>
          </c:tx>
          <c:spPr>
            <a:gradFill>
              <a:gsLst>
                <a:gs pos="95000">
                  <a:schemeClr val="accent5"/>
                </a:gs>
                <a:gs pos="0">
                  <a:schemeClr val="accent5">
                    <a:lumMod val="60000"/>
                    <a:lumOff val="40000"/>
                  </a:schemeClr>
                </a:gs>
              </a:gsLst>
              <a:lin ang="0" scaled="1"/>
            </a:gradFill>
            <a:ln>
              <a:noFill/>
            </a:ln>
            <a:effectLst/>
          </c:spPr>
          <c:invertIfNegative val="0"/>
          <c:dLbls>
            <c:delete val="1"/>
          </c:dLbls>
          <c:val>
            <c:numRef>
              <c:f>Pivots!$L$30:$L$34</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2-A1A3-4E5A-A016-0BB31044AD3F}"/>
            </c:ext>
          </c:extLst>
        </c:ser>
        <c:dLbls>
          <c:dLblPos val="outEnd"/>
          <c:showLegendKey val="0"/>
          <c:showVal val="1"/>
          <c:showCatName val="0"/>
          <c:showSerName val="0"/>
          <c:showPercent val="0"/>
          <c:showBubbleSize val="0"/>
        </c:dLbls>
        <c:gapWidth val="25"/>
        <c:overlap val="100"/>
        <c:axId val="1819761183"/>
        <c:axId val="1819760223"/>
      </c:barChart>
      <c:catAx>
        <c:axId val="18197611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760223"/>
        <c:crosses val="autoZero"/>
        <c:auto val="1"/>
        <c:lblAlgn val="ctr"/>
        <c:lblOffset val="100"/>
        <c:noMultiLvlLbl val="0"/>
      </c:catAx>
      <c:valAx>
        <c:axId val="1819760223"/>
        <c:scaling>
          <c:orientation val="minMax"/>
        </c:scaling>
        <c:delete val="1"/>
        <c:axPos val="t"/>
        <c:numFmt formatCode="&quot;$&quot;#,###.0,&quot;k&quot;" sourceLinked="1"/>
        <c:majorTickMark val="none"/>
        <c:minorTickMark val="none"/>
        <c:tickLblPos val="nextTo"/>
        <c:crossAx val="18197611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Female</a:t>
            </a:r>
            <a:r>
              <a:rPr lang="en-US" baseline="0">
                <a:latin typeface="+mj-lt"/>
              </a:rPr>
              <a:t> Vs.</a:t>
            </a:r>
            <a:r>
              <a:rPr lang="en-US" baseline="0">
                <a:solidFill>
                  <a:schemeClr val="accent4"/>
                </a:solidFill>
                <a:latin typeface="+mj-lt"/>
              </a:rPr>
              <a:t> Male </a:t>
            </a:r>
            <a:r>
              <a:rPr lang="en-US" baseline="0">
                <a:latin typeface="+mj-lt"/>
              </a:rPr>
              <a:t>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4">
                <a:lumMod val="60000"/>
                <a:lumOff val="40000"/>
                <a:alpha val="48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Terminator">
                  <a:avLst/>
                </a:prstGeom>
                <a:noFill/>
                <a:ln>
                  <a:noFill/>
                </a:ln>
              </c15:spPr>
            </c:ext>
          </c:extLst>
        </c:dLbl>
      </c:pivotFmt>
      <c:pivotFmt>
        <c:idx val="5"/>
        <c:spPr>
          <a:solidFill>
            <a:schemeClr val="accent4"/>
          </a:solidFill>
          <a:ln>
            <a:noFill/>
          </a:ln>
          <a:effectLst/>
        </c:spPr>
        <c:marker>
          <c:symbol val="none"/>
        </c:marker>
        <c:dLbl>
          <c:idx val="0"/>
          <c:spPr>
            <a:solidFill>
              <a:schemeClr val="accent4">
                <a:lumMod val="60000"/>
                <a:lumOff val="4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flowChartTerminator">
                  <a:avLst/>
                </a:prstGeom>
                <a:noFill/>
                <a:ln>
                  <a:noFill/>
                </a:ln>
              </c15:spPr>
            </c:ext>
          </c:extLst>
        </c:dLbl>
      </c:pivotFmt>
    </c:pivotFmts>
    <c:plotArea>
      <c:layout/>
      <c:barChart>
        <c:barDir val="col"/>
        <c:grouping val="percentStacked"/>
        <c:varyColors val="0"/>
        <c:ser>
          <c:idx val="0"/>
          <c:order val="0"/>
          <c:tx>
            <c:strRef>
              <c:f>Pivots!$E$40:$E$41</c:f>
              <c:strCache>
                <c:ptCount val="1"/>
                <c:pt idx="0">
                  <c:v>Female</c:v>
                </c:pt>
              </c:strCache>
            </c:strRef>
          </c:tx>
          <c:spPr>
            <a:solidFill>
              <a:schemeClr val="accent5"/>
            </a:solidFill>
            <a:ln>
              <a:noFill/>
            </a:ln>
            <a:effectLst/>
          </c:spPr>
          <c:invertIfNegative val="0"/>
          <c:dLbls>
            <c:spPr>
              <a:solidFill>
                <a:schemeClr val="accent4">
                  <a:lumMod val="60000"/>
                  <a:lumOff val="40000"/>
                  <a:alpha val="48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flowChartTerminator">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Pivots!$D$42:$D$45</c:f>
              <c:strCache>
                <c:ptCount val="3"/>
                <c:pt idx="0">
                  <c:v>Cincinnati</c:v>
                </c:pt>
                <c:pt idx="1">
                  <c:v>Cleveland</c:v>
                </c:pt>
                <c:pt idx="2">
                  <c:v>Columbus</c:v>
                </c:pt>
              </c:strCache>
            </c:strRef>
          </c:cat>
          <c:val>
            <c:numRef>
              <c:f>Pivots!$E$42:$E$45</c:f>
              <c:numCache>
                <c:formatCode>#,##0</c:formatCode>
                <c:ptCount val="3"/>
                <c:pt idx="0">
                  <c:v>144</c:v>
                </c:pt>
                <c:pt idx="1">
                  <c:v>326</c:v>
                </c:pt>
                <c:pt idx="2">
                  <c:v>129</c:v>
                </c:pt>
              </c:numCache>
            </c:numRef>
          </c:val>
          <c:extLst>
            <c:ext xmlns:c16="http://schemas.microsoft.com/office/drawing/2014/chart" uri="{C3380CC4-5D6E-409C-BE32-E72D297353CC}">
              <c16:uniqueId val="{00000000-D761-4DB0-8ED1-051C0AD5F6B1}"/>
            </c:ext>
          </c:extLst>
        </c:ser>
        <c:ser>
          <c:idx val="1"/>
          <c:order val="1"/>
          <c:tx>
            <c:strRef>
              <c:f>Pivots!$F$40:$F$41</c:f>
              <c:strCache>
                <c:ptCount val="1"/>
                <c:pt idx="0">
                  <c:v>Male</c:v>
                </c:pt>
              </c:strCache>
            </c:strRef>
          </c:tx>
          <c:spPr>
            <a:solidFill>
              <a:schemeClr val="accent4"/>
            </a:solidFill>
            <a:ln>
              <a:noFill/>
            </a:ln>
            <a:effectLst/>
          </c:spPr>
          <c:invertIfNegative val="0"/>
          <c:dLbls>
            <c:spPr>
              <a:solidFill>
                <a:schemeClr val="accent4">
                  <a:lumMod val="60000"/>
                  <a:lumOff val="4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flowChartTerminator">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Pivots!$D$42:$D$45</c:f>
              <c:strCache>
                <c:ptCount val="3"/>
                <c:pt idx="0">
                  <c:v>Cincinnati</c:v>
                </c:pt>
                <c:pt idx="1">
                  <c:v>Cleveland</c:v>
                </c:pt>
                <c:pt idx="2">
                  <c:v>Columbus</c:v>
                </c:pt>
              </c:strCache>
            </c:strRef>
          </c:cat>
          <c:val>
            <c:numRef>
              <c:f>Pivots!$F$42:$F$45</c:f>
              <c:numCache>
                <c:formatCode>#,##0</c:formatCode>
                <c:ptCount val="3"/>
                <c:pt idx="0">
                  <c:v>132</c:v>
                </c:pt>
                <c:pt idx="1">
                  <c:v>63</c:v>
                </c:pt>
                <c:pt idx="2">
                  <c:v>206</c:v>
                </c:pt>
              </c:numCache>
            </c:numRef>
          </c:val>
          <c:extLst>
            <c:ext xmlns:c16="http://schemas.microsoft.com/office/drawing/2014/chart" uri="{C3380CC4-5D6E-409C-BE32-E72D297353CC}">
              <c16:uniqueId val="{00000001-D761-4DB0-8ED1-051C0AD5F6B1}"/>
            </c:ext>
          </c:extLst>
        </c:ser>
        <c:dLbls>
          <c:dLblPos val="ctr"/>
          <c:showLegendKey val="0"/>
          <c:showVal val="1"/>
          <c:showCatName val="0"/>
          <c:showSerName val="0"/>
          <c:showPercent val="0"/>
          <c:showBubbleSize val="0"/>
        </c:dLbls>
        <c:gapWidth val="25"/>
        <c:overlap val="100"/>
        <c:axId val="1921895567"/>
        <c:axId val="1921920047"/>
      </c:barChart>
      <c:catAx>
        <c:axId val="1921895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920047"/>
        <c:crosses val="autoZero"/>
        <c:auto val="1"/>
        <c:lblAlgn val="ctr"/>
        <c:lblOffset val="100"/>
        <c:noMultiLvlLbl val="0"/>
      </c:catAx>
      <c:valAx>
        <c:axId val="1921920047"/>
        <c:scaling>
          <c:orientation val="minMax"/>
        </c:scaling>
        <c:delete val="1"/>
        <c:axPos val="l"/>
        <c:numFmt formatCode="0%" sourceLinked="1"/>
        <c:majorTickMark val="out"/>
        <c:minorTickMark val="none"/>
        <c:tickLblPos val="nextTo"/>
        <c:crossAx val="19218955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Analysis.xlsx]Pivots!Rep Satisfaction</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Pivots!$E$48</c:f>
              <c:strCache>
                <c:ptCount val="1"/>
                <c:pt idx="0">
                  <c:v>Total</c:v>
                </c:pt>
              </c:strCache>
            </c:strRef>
          </c:tx>
          <c:spPr>
            <a:solidFill>
              <a:schemeClr val="accent1"/>
            </a:solidFill>
            <a:ln>
              <a:noFill/>
            </a:ln>
            <a:effectLst/>
          </c:spPr>
          <c:invertIfNegative val="0"/>
          <c:cat>
            <c:strRef>
              <c:f>Pivots!$D$49:$D$55</c:f>
              <c:strCache>
                <c:ptCount val="6"/>
                <c:pt idx="0">
                  <c:v>0</c:v>
                </c:pt>
                <c:pt idx="1">
                  <c:v>1</c:v>
                </c:pt>
                <c:pt idx="2">
                  <c:v>2</c:v>
                </c:pt>
                <c:pt idx="3">
                  <c:v>3</c:v>
                </c:pt>
                <c:pt idx="4">
                  <c:v>4</c:v>
                </c:pt>
                <c:pt idx="5">
                  <c:v>5</c:v>
                </c:pt>
              </c:strCache>
            </c:strRef>
          </c:cat>
          <c:val>
            <c:numRef>
              <c:f>Pivots!$E$49:$E$55</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1A59-4FC4-AFF2-262C6B4D42D8}"/>
            </c:ext>
          </c:extLst>
        </c:ser>
        <c:dLbls>
          <c:showLegendKey val="0"/>
          <c:showVal val="0"/>
          <c:showCatName val="0"/>
          <c:showSerName val="0"/>
          <c:showPercent val="0"/>
          <c:showBubbleSize val="0"/>
        </c:dLbls>
        <c:gapWidth val="25"/>
        <c:overlap val="-27"/>
        <c:axId val="1346559136"/>
        <c:axId val="1346555296"/>
      </c:barChart>
      <c:catAx>
        <c:axId val="1346559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555296"/>
        <c:crosses val="autoZero"/>
        <c:auto val="1"/>
        <c:lblAlgn val="ctr"/>
        <c:lblOffset val="100"/>
        <c:noMultiLvlLbl val="0"/>
      </c:catAx>
      <c:valAx>
        <c:axId val="1346555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55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3" Type="http://schemas.openxmlformats.org/officeDocument/2006/relationships/chart" Target="../charts/chart1.xml"/><Relationship Id="rId7" Type="http://schemas.openxmlformats.org/officeDocument/2006/relationships/image" Target="../media/image8.png"/><Relationship Id="rId12" Type="http://schemas.openxmlformats.org/officeDocument/2006/relationships/image" Target="../media/image13.svg"/><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chart" Target="../charts/chart4.xml"/><Relationship Id="rId11" Type="http://schemas.openxmlformats.org/officeDocument/2006/relationships/image" Target="../media/image12.png"/><Relationship Id="rId5" Type="http://schemas.openxmlformats.org/officeDocument/2006/relationships/chart" Target="../charts/chart3.xml"/><Relationship Id="rId15" Type="http://schemas.openxmlformats.org/officeDocument/2006/relationships/chart" Target="../charts/chart5.xml"/><Relationship Id="rId10" Type="http://schemas.openxmlformats.org/officeDocument/2006/relationships/image" Target="../media/image11.svg"/><Relationship Id="rId4" Type="http://schemas.openxmlformats.org/officeDocument/2006/relationships/chart" Target="../charts/chart2.xml"/><Relationship Id="rId9" Type="http://schemas.openxmlformats.org/officeDocument/2006/relationships/image" Target="../media/image10.png"/><Relationship Id="rId14" Type="http://schemas.openxmlformats.org/officeDocument/2006/relationships/image" Target="../media/image15.svg"/></Relationships>
</file>

<file path=xl/drawings/_rels/drawing3.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292100</xdr:colOff>
      <xdr:row>3</xdr:row>
      <xdr:rowOff>19050</xdr:rowOff>
    </xdr:from>
    <xdr:to>
      <xdr:col>4</xdr:col>
      <xdr:colOff>31750</xdr:colOff>
      <xdr:row>7</xdr:row>
      <xdr:rowOff>146050</xdr:rowOff>
    </xdr:to>
    <xdr:sp macro="" textlink="Pivots!A4">
      <xdr:nvSpPr>
        <xdr:cNvPr id="2" name="Rectangle 1">
          <a:extLst>
            <a:ext uri="{FF2B5EF4-FFF2-40B4-BE49-F238E27FC236}">
              <a16:creationId xmlns:a16="http://schemas.microsoft.com/office/drawing/2014/main" id="{402DF0ED-D395-0592-5829-C9FDA36CC2E0}"/>
            </a:ext>
          </a:extLst>
        </xdr:cNvPr>
        <xdr:cNvSpPr/>
      </xdr:nvSpPr>
      <xdr:spPr>
        <a:xfrm>
          <a:off x="565150" y="571500"/>
          <a:ext cx="1365250" cy="863600"/>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C95C9D8-D030-4ED9-A49E-22DA11CCD426}"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xdr:from>
      <xdr:col>2</xdr:col>
      <xdr:colOff>209550</xdr:colOff>
      <xdr:row>3</xdr:row>
      <xdr:rowOff>63500</xdr:rowOff>
    </xdr:from>
    <xdr:to>
      <xdr:col>3</xdr:col>
      <xdr:colOff>495300</xdr:colOff>
      <xdr:row>4</xdr:row>
      <xdr:rowOff>50800</xdr:rowOff>
    </xdr:to>
    <xdr:sp macro="" textlink="">
      <xdr:nvSpPr>
        <xdr:cNvPr id="4" name="TextBox 3">
          <a:extLst>
            <a:ext uri="{FF2B5EF4-FFF2-40B4-BE49-F238E27FC236}">
              <a16:creationId xmlns:a16="http://schemas.microsoft.com/office/drawing/2014/main" id="{FB601AD3-55AC-7560-45B5-D6A937FB4B76}"/>
            </a:ext>
          </a:extLst>
        </xdr:cNvPr>
        <xdr:cNvSpPr txBox="1"/>
      </xdr:nvSpPr>
      <xdr:spPr>
        <a:xfrm>
          <a:off x="787400" y="615950"/>
          <a:ext cx="9461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2</xdr:col>
      <xdr:colOff>45605</xdr:colOff>
      <xdr:row>3</xdr:row>
      <xdr:rowOff>62586</xdr:rowOff>
    </xdr:from>
    <xdr:to>
      <xdr:col>2</xdr:col>
      <xdr:colOff>251873</xdr:colOff>
      <xdr:row>4</xdr:row>
      <xdr:rowOff>76364</xdr:rowOff>
    </xdr:to>
    <xdr:pic>
      <xdr:nvPicPr>
        <xdr:cNvPr id="5" name="Graphic 4" descr="Receiver with solid fill">
          <a:extLst>
            <a:ext uri="{FF2B5EF4-FFF2-40B4-BE49-F238E27FC236}">
              <a16:creationId xmlns:a16="http://schemas.microsoft.com/office/drawing/2014/main" id="{DD780064-B1D1-45E9-91F0-F2B538BBCE2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254858">
          <a:off x="623455" y="615036"/>
          <a:ext cx="206268" cy="197927"/>
        </a:xfrm>
        <a:prstGeom prst="rect">
          <a:avLst/>
        </a:prstGeom>
      </xdr:spPr>
    </xdr:pic>
    <xdr:clientData/>
  </xdr:twoCellAnchor>
  <xdr:twoCellAnchor>
    <xdr:from>
      <xdr:col>2</xdr:col>
      <xdr:colOff>254000</xdr:colOff>
      <xdr:row>6</xdr:row>
      <xdr:rowOff>107950</xdr:rowOff>
    </xdr:from>
    <xdr:to>
      <xdr:col>3</xdr:col>
      <xdr:colOff>419100</xdr:colOff>
      <xdr:row>7</xdr:row>
      <xdr:rowOff>76200</xdr:rowOff>
    </xdr:to>
    <xdr:sp macro="" textlink="Pivots!A8">
      <xdr:nvSpPr>
        <xdr:cNvPr id="6" name="TextBox 5">
          <a:extLst>
            <a:ext uri="{FF2B5EF4-FFF2-40B4-BE49-F238E27FC236}">
              <a16:creationId xmlns:a16="http://schemas.microsoft.com/office/drawing/2014/main" id="{37AD492B-3463-0ED0-7C31-A126782FEDD8}"/>
            </a:ext>
          </a:extLst>
        </xdr:cNvPr>
        <xdr:cNvSpPr txBox="1"/>
      </xdr:nvSpPr>
      <xdr:spPr>
        <a:xfrm>
          <a:off x="831850" y="1212850"/>
          <a:ext cx="8255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C9F47B-0A37-4837-B3EC-833339377B66}" type="TxLink">
            <a:rPr lang="en-US" sz="1100" b="0" i="0" u="none" strike="noStrike">
              <a:solidFill>
                <a:schemeClr val="accent6">
                  <a:lumMod val="20000"/>
                  <a:lumOff val="80000"/>
                </a:schemeClr>
              </a:solidFill>
              <a:latin typeface="Aptos"/>
            </a:rPr>
            <a:pPr algn="ctr"/>
            <a:t>207</a:t>
          </a:fld>
          <a:endParaRPr lang="en-US" sz="1100">
            <a:solidFill>
              <a:schemeClr val="accent6">
                <a:lumMod val="20000"/>
                <a:lumOff val="80000"/>
              </a:schemeClr>
            </a:solidFill>
          </a:endParaRPr>
        </a:p>
      </xdr:txBody>
    </xdr:sp>
    <xdr:clientData/>
  </xdr:twoCellAnchor>
  <xdr:twoCellAnchor>
    <xdr:from>
      <xdr:col>4</xdr:col>
      <xdr:colOff>348004</xdr:colOff>
      <xdr:row>2</xdr:row>
      <xdr:rowOff>174313</xdr:rowOff>
    </xdr:from>
    <xdr:to>
      <xdr:col>12</xdr:col>
      <xdr:colOff>460686</xdr:colOff>
      <xdr:row>15</xdr:row>
      <xdr:rowOff>0</xdr:rowOff>
    </xdr:to>
    <xdr:graphicFrame macro="">
      <xdr:nvGraphicFramePr>
        <xdr:cNvPr id="28" name="Chart 27">
          <a:extLst>
            <a:ext uri="{FF2B5EF4-FFF2-40B4-BE49-F238E27FC236}">
              <a16:creationId xmlns:a16="http://schemas.microsoft.com/office/drawing/2014/main" id="{A40CF0D4-A201-4D32-99F2-92FF6FE67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592047</xdr:colOff>
      <xdr:row>2</xdr:row>
      <xdr:rowOff>172135</xdr:rowOff>
    </xdr:from>
    <xdr:to>
      <xdr:col>15</xdr:col>
      <xdr:colOff>429846</xdr:colOff>
      <xdr:row>15</xdr:row>
      <xdr:rowOff>62255</xdr:rowOff>
    </xdr:to>
    <xdr:graphicFrame macro="">
      <xdr:nvGraphicFramePr>
        <xdr:cNvPr id="29" name="Chart 28">
          <a:extLst>
            <a:ext uri="{FF2B5EF4-FFF2-40B4-BE49-F238E27FC236}">
              <a16:creationId xmlns:a16="http://schemas.microsoft.com/office/drawing/2014/main" id="{58BADFEB-35DA-4348-8685-5EEED2FFB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536946</xdr:colOff>
      <xdr:row>16</xdr:row>
      <xdr:rowOff>27393</xdr:rowOff>
    </xdr:from>
    <xdr:to>
      <xdr:col>15</xdr:col>
      <xdr:colOff>527538</xdr:colOff>
      <xdr:row>26</xdr:row>
      <xdr:rowOff>5167</xdr:rowOff>
    </xdr:to>
    <mc:AlternateContent xmlns:mc="http://schemas.openxmlformats.org/markup-compatibility/2006" xmlns:a14="http://schemas.microsoft.com/office/drawing/2010/main">
      <mc:Choice Requires="a14">
        <xdr:graphicFrame macro="">
          <xdr:nvGraphicFramePr>
            <xdr:cNvPr id="30" name="Representative 1">
              <a:extLst>
                <a:ext uri="{FF2B5EF4-FFF2-40B4-BE49-F238E27FC236}">
                  <a16:creationId xmlns:a16="http://schemas.microsoft.com/office/drawing/2014/main" id="{352DFAFD-7C28-47E9-A506-EA1EFC401E1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368613" y="3015628"/>
              <a:ext cx="994524" cy="1845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306916</xdr:colOff>
      <xdr:row>16</xdr:row>
      <xdr:rowOff>1</xdr:rowOff>
    </xdr:from>
    <xdr:to>
      <xdr:col>9</xdr:col>
      <xdr:colOff>535392</xdr:colOff>
      <xdr:row>35</xdr:row>
      <xdr:rowOff>45821</xdr:rowOff>
    </xdr:to>
    <xdr:graphicFrame macro="">
      <xdr:nvGraphicFramePr>
        <xdr:cNvPr id="31" name="Chart 30">
          <a:extLst>
            <a:ext uri="{FF2B5EF4-FFF2-40B4-BE49-F238E27FC236}">
              <a16:creationId xmlns:a16="http://schemas.microsoft.com/office/drawing/2014/main" id="{825A0E4C-227A-4323-9285-4235F3F8EE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510490</xdr:colOff>
      <xdr:row>16</xdr:row>
      <xdr:rowOff>12451</xdr:rowOff>
    </xdr:from>
    <xdr:to>
      <xdr:col>13</xdr:col>
      <xdr:colOff>498039</xdr:colOff>
      <xdr:row>35</xdr:row>
      <xdr:rowOff>37353</xdr:rowOff>
    </xdr:to>
    <xdr:graphicFrame macro="">
      <xdr:nvGraphicFramePr>
        <xdr:cNvPr id="32" name="Chart 31">
          <a:extLst>
            <a:ext uri="{FF2B5EF4-FFF2-40B4-BE49-F238E27FC236}">
              <a16:creationId xmlns:a16="http://schemas.microsoft.com/office/drawing/2014/main" id="{969F5545-C90B-4459-861D-E7F348268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10</xdr:row>
      <xdr:rowOff>0</xdr:rowOff>
    </xdr:from>
    <xdr:to>
      <xdr:col>4</xdr:col>
      <xdr:colOff>44450</xdr:colOff>
      <xdr:row>14</xdr:row>
      <xdr:rowOff>127001</xdr:rowOff>
    </xdr:to>
    <xdr:sp macro="" textlink="Pivots!B4">
      <xdr:nvSpPr>
        <xdr:cNvPr id="33" name="Rectangle 32">
          <a:extLst>
            <a:ext uri="{FF2B5EF4-FFF2-40B4-BE49-F238E27FC236}">
              <a16:creationId xmlns:a16="http://schemas.microsoft.com/office/drawing/2014/main" id="{F80AE314-14B6-4F88-ABC1-B2F6853B39AF}"/>
            </a:ext>
          </a:extLst>
        </xdr:cNvPr>
        <xdr:cNvSpPr/>
      </xdr:nvSpPr>
      <xdr:spPr>
        <a:xfrm>
          <a:off x="582083" y="1799167"/>
          <a:ext cx="1356784" cy="846667"/>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BBB8DF5-7396-44E1-BC22-2704AE62DCE2}" type="TxLink">
            <a:rPr lang="en-US" sz="2000" b="0" i="0" u="none" strike="noStrike">
              <a:solidFill>
                <a:schemeClr val="bg1"/>
              </a:solidFill>
              <a:latin typeface="+mj-lt"/>
            </a:rPr>
            <a:pPr algn="ctr"/>
            <a:t>$96,623</a:t>
          </a:fld>
          <a:endParaRPr lang="en-US" sz="2000" b="0">
            <a:solidFill>
              <a:schemeClr val="bg1"/>
            </a:solidFill>
            <a:latin typeface="+mj-lt"/>
          </a:endParaRPr>
        </a:p>
      </xdr:txBody>
    </xdr:sp>
    <xdr:clientData/>
  </xdr:twoCellAnchor>
  <xdr:twoCellAnchor>
    <xdr:from>
      <xdr:col>2</xdr:col>
      <xdr:colOff>222250</xdr:colOff>
      <xdr:row>10</xdr:row>
      <xdr:rowOff>44450</xdr:rowOff>
    </xdr:from>
    <xdr:to>
      <xdr:col>3</xdr:col>
      <xdr:colOff>508000</xdr:colOff>
      <xdr:row>11</xdr:row>
      <xdr:rowOff>31751</xdr:rowOff>
    </xdr:to>
    <xdr:sp macro="" textlink="">
      <xdr:nvSpPr>
        <xdr:cNvPr id="34" name="TextBox 33">
          <a:extLst>
            <a:ext uri="{FF2B5EF4-FFF2-40B4-BE49-F238E27FC236}">
              <a16:creationId xmlns:a16="http://schemas.microsoft.com/office/drawing/2014/main" id="{D3191BBA-516D-4FB3-8C07-CE8F6BCFFF3A}"/>
            </a:ext>
          </a:extLst>
        </xdr:cNvPr>
        <xdr:cNvSpPr txBox="1"/>
      </xdr:nvSpPr>
      <xdr:spPr>
        <a:xfrm>
          <a:off x="804333" y="1843617"/>
          <a:ext cx="941917" cy="167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Amolunt</a:t>
          </a:r>
        </a:p>
      </xdr:txBody>
    </xdr:sp>
    <xdr:clientData/>
  </xdr:twoCellAnchor>
  <xdr:twoCellAnchor editAs="oneCell">
    <xdr:from>
      <xdr:col>2</xdr:col>
      <xdr:colOff>62475</xdr:colOff>
      <xdr:row>10</xdr:row>
      <xdr:rowOff>43536</xdr:rowOff>
    </xdr:from>
    <xdr:to>
      <xdr:col>2</xdr:col>
      <xdr:colOff>260402</xdr:colOff>
      <xdr:row>11</xdr:row>
      <xdr:rowOff>57313</xdr:rowOff>
    </xdr:to>
    <xdr:pic>
      <xdr:nvPicPr>
        <xdr:cNvPr id="35" name="Graphic 34">
          <a:extLst>
            <a:ext uri="{FF2B5EF4-FFF2-40B4-BE49-F238E27FC236}">
              <a16:creationId xmlns:a16="http://schemas.microsoft.com/office/drawing/2014/main" id="{C864EFBC-4B7E-43D2-8864-12551C3A634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644558" y="1842703"/>
          <a:ext cx="197927" cy="193694"/>
        </a:xfrm>
        <a:prstGeom prst="rect">
          <a:avLst/>
        </a:prstGeom>
      </xdr:spPr>
    </xdr:pic>
    <xdr:clientData/>
  </xdr:twoCellAnchor>
  <xdr:twoCellAnchor>
    <xdr:from>
      <xdr:col>2</xdr:col>
      <xdr:colOff>266700</xdr:colOff>
      <xdr:row>13</xdr:row>
      <xdr:rowOff>88900</xdr:rowOff>
    </xdr:from>
    <xdr:to>
      <xdr:col>3</xdr:col>
      <xdr:colOff>431800</xdr:colOff>
      <xdr:row>14</xdr:row>
      <xdr:rowOff>57151</xdr:rowOff>
    </xdr:to>
    <xdr:sp macro="" textlink="Pivots!B8">
      <xdr:nvSpPr>
        <xdr:cNvPr id="36" name="TextBox 35">
          <a:extLst>
            <a:ext uri="{FF2B5EF4-FFF2-40B4-BE49-F238E27FC236}">
              <a16:creationId xmlns:a16="http://schemas.microsoft.com/office/drawing/2014/main" id="{4062632B-A71F-4E86-8E84-2557B18227EA}"/>
            </a:ext>
          </a:extLst>
        </xdr:cNvPr>
        <xdr:cNvSpPr txBox="1"/>
      </xdr:nvSpPr>
      <xdr:spPr>
        <a:xfrm>
          <a:off x="848783" y="2427817"/>
          <a:ext cx="821267"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B53E7B-A94D-4BB5-B7A7-5E87DE494E7B}" type="TxLink">
            <a:rPr lang="en-US" sz="1100" b="0" i="0" u="none" strike="noStrike">
              <a:solidFill>
                <a:schemeClr val="accent6">
                  <a:lumMod val="20000"/>
                  <a:lumOff val="80000"/>
                </a:schemeClr>
              </a:solidFill>
              <a:latin typeface="Aptos"/>
            </a:rPr>
            <a:pPr algn="ctr"/>
            <a:t>$20,872</a:t>
          </a:fld>
          <a:endParaRPr lang="en-US" sz="1100">
            <a:solidFill>
              <a:schemeClr val="accent6">
                <a:lumMod val="20000"/>
                <a:lumOff val="80000"/>
              </a:schemeClr>
            </a:solidFill>
          </a:endParaRPr>
        </a:p>
      </xdr:txBody>
    </xdr:sp>
    <xdr:clientData/>
  </xdr:twoCellAnchor>
  <xdr:twoCellAnchor>
    <xdr:from>
      <xdr:col>2</xdr:col>
      <xdr:colOff>0</xdr:colOff>
      <xdr:row>17</xdr:row>
      <xdr:rowOff>0</xdr:rowOff>
    </xdr:from>
    <xdr:to>
      <xdr:col>4</xdr:col>
      <xdr:colOff>44450</xdr:colOff>
      <xdr:row>21</xdr:row>
      <xdr:rowOff>127000</xdr:rowOff>
    </xdr:to>
    <xdr:sp macro="" textlink="Pivots!C4">
      <xdr:nvSpPr>
        <xdr:cNvPr id="37" name="Rectangle 36">
          <a:extLst>
            <a:ext uri="{FF2B5EF4-FFF2-40B4-BE49-F238E27FC236}">
              <a16:creationId xmlns:a16="http://schemas.microsoft.com/office/drawing/2014/main" id="{299BFF30-3B6A-4398-BBD3-19BF6B8E594E}"/>
            </a:ext>
          </a:extLst>
        </xdr:cNvPr>
        <xdr:cNvSpPr/>
      </xdr:nvSpPr>
      <xdr:spPr>
        <a:xfrm>
          <a:off x="582083" y="3058583"/>
          <a:ext cx="1356784" cy="846667"/>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33E2EC9-1265-48AA-82DF-0693A303FE58}" type="TxLink">
            <a:rPr lang="en-US" sz="2000" b="0" i="0" u="none" strike="noStrike">
              <a:solidFill>
                <a:schemeClr val="bg1"/>
              </a:solidFill>
              <a:latin typeface="+mj-lt"/>
            </a:rPr>
            <a:pPr algn="ctr"/>
            <a:t>89,850</a:t>
          </a:fld>
          <a:endParaRPr lang="en-US" sz="2000">
            <a:solidFill>
              <a:schemeClr val="bg1"/>
            </a:solidFill>
            <a:latin typeface="+mj-lt"/>
          </a:endParaRPr>
        </a:p>
      </xdr:txBody>
    </xdr:sp>
    <xdr:clientData/>
  </xdr:twoCellAnchor>
  <xdr:twoCellAnchor>
    <xdr:from>
      <xdr:col>2</xdr:col>
      <xdr:colOff>222250</xdr:colOff>
      <xdr:row>17</xdr:row>
      <xdr:rowOff>44450</xdr:rowOff>
    </xdr:from>
    <xdr:to>
      <xdr:col>3</xdr:col>
      <xdr:colOff>508000</xdr:colOff>
      <xdr:row>18</xdr:row>
      <xdr:rowOff>31750</xdr:rowOff>
    </xdr:to>
    <xdr:sp macro="" textlink="">
      <xdr:nvSpPr>
        <xdr:cNvPr id="38" name="TextBox 37">
          <a:extLst>
            <a:ext uri="{FF2B5EF4-FFF2-40B4-BE49-F238E27FC236}">
              <a16:creationId xmlns:a16="http://schemas.microsoft.com/office/drawing/2014/main" id="{BF7C0892-FADA-462F-B845-FF98C035736F}"/>
            </a:ext>
          </a:extLst>
        </xdr:cNvPr>
        <xdr:cNvSpPr txBox="1"/>
      </xdr:nvSpPr>
      <xdr:spPr>
        <a:xfrm>
          <a:off x="804333" y="3103033"/>
          <a:ext cx="941917" cy="167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editAs="oneCell">
    <xdr:from>
      <xdr:col>2</xdr:col>
      <xdr:colOff>62475</xdr:colOff>
      <xdr:row>17</xdr:row>
      <xdr:rowOff>43536</xdr:rowOff>
    </xdr:from>
    <xdr:to>
      <xdr:col>2</xdr:col>
      <xdr:colOff>260402</xdr:colOff>
      <xdr:row>18</xdr:row>
      <xdr:rowOff>57313</xdr:rowOff>
    </xdr:to>
    <xdr:pic>
      <xdr:nvPicPr>
        <xdr:cNvPr id="39" name="Graphic 38">
          <a:extLst>
            <a:ext uri="{FF2B5EF4-FFF2-40B4-BE49-F238E27FC236}">
              <a16:creationId xmlns:a16="http://schemas.microsoft.com/office/drawing/2014/main" id="{96D80181-78F6-454D-BE8C-96267A9C53D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44558" y="3102119"/>
          <a:ext cx="197927" cy="193694"/>
        </a:xfrm>
        <a:prstGeom prst="rect">
          <a:avLst/>
        </a:prstGeom>
      </xdr:spPr>
    </xdr:pic>
    <xdr:clientData/>
  </xdr:twoCellAnchor>
  <xdr:twoCellAnchor>
    <xdr:from>
      <xdr:col>2</xdr:col>
      <xdr:colOff>266700</xdr:colOff>
      <xdr:row>20</xdr:row>
      <xdr:rowOff>88900</xdr:rowOff>
    </xdr:from>
    <xdr:to>
      <xdr:col>3</xdr:col>
      <xdr:colOff>431800</xdr:colOff>
      <xdr:row>21</xdr:row>
      <xdr:rowOff>57150</xdr:rowOff>
    </xdr:to>
    <xdr:sp macro="" textlink="Pivots!C8">
      <xdr:nvSpPr>
        <xdr:cNvPr id="40" name="TextBox 39">
          <a:extLst>
            <a:ext uri="{FF2B5EF4-FFF2-40B4-BE49-F238E27FC236}">
              <a16:creationId xmlns:a16="http://schemas.microsoft.com/office/drawing/2014/main" id="{9CA0E79C-372A-4173-9403-2015D9FE8EE1}"/>
            </a:ext>
          </a:extLst>
        </xdr:cNvPr>
        <xdr:cNvSpPr txBox="1"/>
      </xdr:nvSpPr>
      <xdr:spPr>
        <a:xfrm>
          <a:off x="848783" y="3687233"/>
          <a:ext cx="821267"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F1D8B3-2592-483C-A77C-3AFF205CAC9C}" type="TxLink">
            <a:rPr lang="en-US" sz="1100" b="0" i="0" u="none" strike="noStrike">
              <a:solidFill>
                <a:schemeClr val="accent6">
                  <a:lumMod val="20000"/>
                  <a:lumOff val="80000"/>
                </a:schemeClr>
              </a:solidFill>
              <a:latin typeface="Aptos"/>
            </a:rPr>
            <a:pPr algn="ctr"/>
            <a:t>17,700</a:t>
          </a:fld>
          <a:endParaRPr lang="en-US" sz="1100">
            <a:solidFill>
              <a:schemeClr val="accent6">
                <a:lumMod val="20000"/>
                <a:lumOff val="80000"/>
              </a:schemeClr>
            </a:solidFill>
          </a:endParaRPr>
        </a:p>
      </xdr:txBody>
    </xdr:sp>
    <xdr:clientData/>
  </xdr:twoCellAnchor>
  <xdr:twoCellAnchor>
    <xdr:from>
      <xdr:col>2</xdr:col>
      <xdr:colOff>0</xdr:colOff>
      <xdr:row>30</xdr:row>
      <xdr:rowOff>183815</xdr:rowOff>
    </xdr:from>
    <xdr:to>
      <xdr:col>4</xdr:col>
      <xdr:colOff>44450</xdr:colOff>
      <xdr:row>35</xdr:row>
      <xdr:rowOff>126999</xdr:rowOff>
    </xdr:to>
    <xdr:sp macro="" textlink="Pivots!E4">
      <xdr:nvSpPr>
        <xdr:cNvPr id="41" name="Rectangle 40">
          <a:extLst>
            <a:ext uri="{FF2B5EF4-FFF2-40B4-BE49-F238E27FC236}">
              <a16:creationId xmlns:a16="http://schemas.microsoft.com/office/drawing/2014/main" id="{5F111351-7B4C-4F71-A59E-DA8F6C64625B}"/>
            </a:ext>
          </a:extLst>
        </xdr:cNvPr>
        <xdr:cNvSpPr/>
      </xdr:nvSpPr>
      <xdr:spPr>
        <a:xfrm>
          <a:off x="576513" y="5698289"/>
          <a:ext cx="1364582" cy="862263"/>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9C43708-4000-4AA8-BB0C-6C6270255F58}" type="TxLink">
            <a:rPr lang="en-US" sz="2000" b="0" i="0" u="none" strike="noStrike">
              <a:solidFill>
                <a:schemeClr val="bg1"/>
              </a:solidFill>
              <a:latin typeface="+mj-lt"/>
            </a:rPr>
            <a:pPr algn="ctr"/>
            <a:t>307</a:t>
          </a:fld>
          <a:endParaRPr lang="en-US" sz="2000" b="0" i="0" u="none" strike="noStrike">
            <a:solidFill>
              <a:schemeClr val="bg1"/>
            </a:solidFill>
            <a:latin typeface="+mj-lt"/>
          </a:endParaRPr>
        </a:p>
      </xdr:txBody>
    </xdr:sp>
    <xdr:clientData/>
  </xdr:twoCellAnchor>
  <xdr:twoCellAnchor>
    <xdr:from>
      <xdr:col>2</xdr:col>
      <xdr:colOff>222250</xdr:colOff>
      <xdr:row>31</xdr:row>
      <xdr:rowOff>44450</xdr:rowOff>
    </xdr:from>
    <xdr:to>
      <xdr:col>3</xdr:col>
      <xdr:colOff>508000</xdr:colOff>
      <xdr:row>32</xdr:row>
      <xdr:rowOff>31750</xdr:rowOff>
    </xdr:to>
    <xdr:sp macro="" textlink="">
      <xdr:nvSpPr>
        <xdr:cNvPr id="42" name="TextBox 41">
          <a:extLst>
            <a:ext uri="{FF2B5EF4-FFF2-40B4-BE49-F238E27FC236}">
              <a16:creationId xmlns:a16="http://schemas.microsoft.com/office/drawing/2014/main" id="{127EB820-CBDF-40BB-9EFF-B522D41D34D6}"/>
            </a:ext>
          </a:extLst>
        </xdr:cNvPr>
        <xdr:cNvSpPr txBox="1"/>
      </xdr:nvSpPr>
      <xdr:spPr>
        <a:xfrm>
          <a:off x="798763" y="5742739"/>
          <a:ext cx="945816" cy="171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5*</a:t>
          </a:r>
          <a:r>
            <a:rPr lang="en-US" sz="1100" baseline="0">
              <a:solidFill>
                <a:schemeClr val="bg1"/>
              </a:solidFill>
              <a:latin typeface="+mj-lt"/>
            </a:rPr>
            <a:t> Calls</a:t>
          </a:r>
          <a:endParaRPr lang="en-US" sz="1100">
            <a:solidFill>
              <a:schemeClr val="bg1"/>
            </a:solidFill>
            <a:latin typeface="+mj-lt"/>
          </a:endParaRPr>
        </a:p>
      </xdr:txBody>
    </xdr:sp>
    <xdr:clientData/>
  </xdr:twoCellAnchor>
  <xdr:twoCellAnchor editAs="oneCell">
    <xdr:from>
      <xdr:col>2</xdr:col>
      <xdr:colOff>62475</xdr:colOff>
      <xdr:row>31</xdr:row>
      <xdr:rowOff>43536</xdr:rowOff>
    </xdr:from>
    <xdr:to>
      <xdr:col>2</xdr:col>
      <xdr:colOff>260402</xdr:colOff>
      <xdr:row>32</xdr:row>
      <xdr:rowOff>57312</xdr:rowOff>
    </xdr:to>
    <xdr:pic>
      <xdr:nvPicPr>
        <xdr:cNvPr id="43" name="Graphic 42">
          <a:extLst>
            <a:ext uri="{FF2B5EF4-FFF2-40B4-BE49-F238E27FC236}">
              <a16:creationId xmlns:a16="http://schemas.microsoft.com/office/drawing/2014/main" id="{5D1F58AC-DDBB-47F7-B871-842EC1D6EA5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38988" y="5741825"/>
          <a:ext cx="197927" cy="197593"/>
        </a:xfrm>
        <a:prstGeom prst="rect">
          <a:avLst/>
        </a:prstGeom>
      </xdr:spPr>
    </xdr:pic>
    <xdr:clientData/>
  </xdr:twoCellAnchor>
  <xdr:twoCellAnchor>
    <xdr:from>
      <xdr:col>2</xdr:col>
      <xdr:colOff>266700</xdr:colOff>
      <xdr:row>34</xdr:row>
      <xdr:rowOff>88900</xdr:rowOff>
    </xdr:from>
    <xdr:to>
      <xdr:col>3</xdr:col>
      <xdr:colOff>431800</xdr:colOff>
      <xdr:row>35</xdr:row>
      <xdr:rowOff>57149</xdr:rowOff>
    </xdr:to>
    <xdr:sp macro="" textlink="Pivots!E8">
      <xdr:nvSpPr>
        <xdr:cNvPr id="44" name="TextBox 43">
          <a:extLst>
            <a:ext uri="{FF2B5EF4-FFF2-40B4-BE49-F238E27FC236}">
              <a16:creationId xmlns:a16="http://schemas.microsoft.com/office/drawing/2014/main" id="{FC3FE8AD-F30A-40FA-A2AC-F0DFD0E575B5}"/>
            </a:ext>
          </a:extLst>
        </xdr:cNvPr>
        <xdr:cNvSpPr txBox="1"/>
      </xdr:nvSpPr>
      <xdr:spPr>
        <a:xfrm>
          <a:off x="843213" y="6338637"/>
          <a:ext cx="825166" cy="152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32C360-AF70-4A8A-AE5E-5840DC18E45C}" type="TxLink">
            <a:rPr lang="en-US" sz="1100" b="0" i="0" u="none" strike="noStrike">
              <a:solidFill>
                <a:schemeClr val="accent6">
                  <a:lumMod val="20000"/>
                  <a:lumOff val="80000"/>
                </a:schemeClr>
              </a:solidFill>
              <a:latin typeface="Aptos"/>
            </a:rPr>
            <a:pPr algn="ctr"/>
            <a:t>60</a:t>
          </a:fld>
          <a:endParaRPr lang="en-US" sz="1100">
            <a:solidFill>
              <a:schemeClr val="accent6">
                <a:lumMod val="20000"/>
                <a:lumOff val="80000"/>
              </a:schemeClr>
            </a:solidFill>
          </a:endParaRPr>
        </a:p>
      </xdr:txBody>
    </xdr:sp>
    <xdr:clientData/>
  </xdr:twoCellAnchor>
  <xdr:twoCellAnchor>
    <xdr:from>
      <xdr:col>2</xdr:col>
      <xdr:colOff>0</xdr:colOff>
      <xdr:row>24</xdr:row>
      <xdr:rowOff>0</xdr:rowOff>
    </xdr:from>
    <xdr:to>
      <xdr:col>4</xdr:col>
      <xdr:colOff>44450</xdr:colOff>
      <xdr:row>28</xdr:row>
      <xdr:rowOff>128393</xdr:rowOff>
    </xdr:to>
    <xdr:sp macro="" textlink="Pivots!D4">
      <xdr:nvSpPr>
        <xdr:cNvPr id="48" name="Rectangle 47">
          <a:extLst>
            <a:ext uri="{FF2B5EF4-FFF2-40B4-BE49-F238E27FC236}">
              <a16:creationId xmlns:a16="http://schemas.microsoft.com/office/drawing/2014/main" id="{1BD5FB49-67CE-4EFE-A3E1-7EBF6B0E4F90}"/>
            </a:ext>
          </a:extLst>
        </xdr:cNvPr>
        <xdr:cNvSpPr/>
      </xdr:nvSpPr>
      <xdr:spPr>
        <a:xfrm>
          <a:off x="577850" y="4419600"/>
          <a:ext cx="1365250" cy="864993"/>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F13B6A2-2491-4470-A215-92F12D107AB9}" type="TxLink">
            <a:rPr lang="en-US" sz="2400" b="1" i="0" u="none" strike="noStrike">
              <a:solidFill>
                <a:schemeClr val="bg1"/>
              </a:solidFill>
              <a:latin typeface="+mj-lt"/>
            </a:rPr>
            <a:pPr algn="ctr"/>
            <a:t>3.9</a:t>
          </a:fld>
          <a:endParaRPr lang="en-US" sz="2400" b="1">
            <a:solidFill>
              <a:schemeClr val="bg1"/>
            </a:solidFill>
            <a:latin typeface="+mj-lt"/>
          </a:endParaRPr>
        </a:p>
      </xdr:txBody>
    </xdr:sp>
    <xdr:clientData/>
  </xdr:twoCellAnchor>
  <xdr:twoCellAnchor>
    <xdr:from>
      <xdr:col>2</xdr:col>
      <xdr:colOff>185175</xdr:colOff>
      <xdr:row>24</xdr:row>
      <xdr:rowOff>45364</xdr:rowOff>
    </xdr:from>
    <xdr:to>
      <xdr:col>3</xdr:col>
      <xdr:colOff>578875</xdr:colOff>
      <xdr:row>25</xdr:row>
      <xdr:rowOff>32664</xdr:rowOff>
    </xdr:to>
    <xdr:sp macro="" textlink="">
      <xdr:nvSpPr>
        <xdr:cNvPr id="49" name="TextBox 48">
          <a:extLst>
            <a:ext uri="{FF2B5EF4-FFF2-40B4-BE49-F238E27FC236}">
              <a16:creationId xmlns:a16="http://schemas.microsoft.com/office/drawing/2014/main" id="{640CA3D6-F6D8-4199-8DEB-A1367752AC36}"/>
            </a:ext>
          </a:extLst>
        </xdr:cNvPr>
        <xdr:cNvSpPr txBox="1"/>
      </xdr:nvSpPr>
      <xdr:spPr>
        <a:xfrm>
          <a:off x="763025" y="4464964"/>
          <a:ext cx="10541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 Rating</a:t>
          </a:r>
        </a:p>
      </xdr:txBody>
    </xdr:sp>
    <xdr:clientData/>
  </xdr:twoCellAnchor>
  <xdr:twoCellAnchor editAs="oneCell">
    <xdr:from>
      <xdr:col>2</xdr:col>
      <xdr:colOff>57150</xdr:colOff>
      <xdr:row>24</xdr:row>
      <xdr:rowOff>6350</xdr:rowOff>
    </xdr:from>
    <xdr:to>
      <xdr:col>2</xdr:col>
      <xdr:colOff>255077</xdr:colOff>
      <xdr:row>25</xdr:row>
      <xdr:rowOff>20128</xdr:rowOff>
    </xdr:to>
    <xdr:pic>
      <xdr:nvPicPr>
        <xdr:cNvPr id="50" name="Graphic 49">
          <a:extLst>
            <a:ext uri="{FF2B5EF4-FFF2-40B4-BE49-F238E27FC236}">
              <a16:creationId xmlns:a16="http://schemas.microsoft.com/office/drawing/2014/main" id="{94164B49-A4AD-4159-861F-61381DAD143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rcRect/>
        <a:stretch/>
      </xdr:blipFill>
      <xdr:spPr>
        <a:xfrm>
          <a:off x="635000" y="4425950"/>
          <a:ext cx="197927" cy="197927"/>
        </a:xfrm>
        <a:prstGeom prst="rect">
          <a:avLst/>
        </a:prstGeom>
      </xdr:spPr>
    </xdr:pic>
    <xdr:clientData/>
  </xdr:twoCellAnchor>
  <xdr:twoCellAnchor>
    <xdr:from>
      <xdr:col>2</xdr:col>
      <xdr:colOff>274075</xdr:colOff>
      <xdr:row>27</xdr:row>
      <xdr:rowOff>46757</xdr:rowOff>
    </xdr:from>
    <xdr:to>
      <xdr:col>3</xdr:col>
      <xdr:colOff>439175</xdr:colOff>
      <xdr:row>28</xdr:row>
      <xdr:rowOff>13613</xdr:rowOff>
    </xdr:to>
    <xdr:sp macro="" textlink="Pivots!D8">
      <xdr:nvSpPr>
        <xdr:cNvPr id="51" name="TextBox 50">
          <a:extLst>
            <a:ext uri="{FF2B5EF4-FFF2-40B4-BE49-F238E27FC236}">
              <a16:creationId xmlns:a16="http://schemas.microsoft.com/office/drawing/2014/main" id="{CC4EA62F-1FD7-41DA-9BF8-78FEDE2CC71D}"/>
            </a:ext>
          </a:extLst>
        </xdr:cNvPr>
        <xdr:cNvSpPr txBox="1"/>
      </xdr:nvSpPr>
      <xdr:spPr>
        <a:xfrm>
          <a:off x="851925" y="5018807"/>
          <a:ext cx="825500" cy="151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990C86-F74E-4816-9C0D-7C2FFBF231F9}" type="TxLink">
            <a:rPr lang="en-US" sz="1100" b="0" i="0" u="none" strike="noStrike">
              <a:solidFill>
                <a:schemeClr val="accent6">
                  <a:lumMod val="20000"/>
                  <a:lumOff val="80000"/>
                </a:schemeClr>
              </a:solidFill>
              <a:latin typeface="Aptos"/>
            </a:rPr>
            <a:pPr algn="ctr"/>
            <a:t>3.9</a:t>
          </a:fld>
          <a:endParaRPr lang="en-US" sz="1100">
            <a:solidFill>
              <a:schemeClr val="accent6">
                <a:lumMod val="20000"/>
                <a:lumOff val="80000"/>
              </a:schemeClr>
            </a:solidFill>
          </a:endParaRPr>
        </a:p>
      </xdr:txBody>
    </xdr:sp>
    <xdr:clientData/>
  </xdr:twoCellAnchor>
  <xdr:twoCellAnchor>
    <xdr:from>
      <xdr:col>15</xdr:col>
      <xdr:colOff>628870</xdr:colOff>
      <xdr:row>2</xdr:row>
      <xdr:rowOff>171633</xdr:rowOff>
    </xdr:from>
    <xdr:to>
      <xdr:col>19</xdr:col>
      <xdr:colOff>166078</xdr:colOff>
      <xdr:row>15</xdr:row>
      <xdr:rowOff>97692</xdr:rowOff>
    </xdr:to>
    <xdr:graphicFrame macro="">
      <xdr:nvGraphicFramePr>
        <xdr:cNvPr id="52" name="Chart 51">
          <a:extLst>
            <a:ext uri="{FF2B5EF4-FFF2-40B4-BE49-F238E27FC236}">
              <a16:creationId xmlns:a16="http://schemas.microsoft.com/office/drawing/2014/main" id="{C1C15116-FF3D-4BD4-B1FF-8C04C133B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293077</xdr:colOff>
      <xdr:row>2</xdr:row>
      <xdr:rowOff>164545</xdr:rowOff>
    </xdr:from>
    <xdr:to>
      <xdr:col>23</xdr:col>
      <xdr:colOff>19539</xdr:colOff>
      <xdr:row>15</xdr:row>
      <xdr:rowOff>97692</xdr:rowOff>
    </xdr:to>
    <xdr:graphicFrame macro="">
      <xdr:nvGraphicFramePr>
        <xdr:cNvPr id="3" name="Chart 2">
          <a:extLst>
            <a:ext uri="{FF2B5EF4-FFF2-40B4-BE49-F238E27FC236}">
              <a16:creationId xmlns:a16="http://schemas.microsoft.com/office/drawing/2014/main" id="{6CA221AD-0ED7-4DDB-B700-BD0B797F66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419100</xdr:colOff>
      <xdr:row>4</xdr:row>
      <xdr:rowOff>82550</xdr:rowOff>
    </xdr:from>
    <xdr:to>
      <xdr:col>7</xdr:col>
      <xdr:colOff>596900</xdr:colOff>
      <xdr:row>14</xdr:row>
      <xdr:rowOff>44450</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CEC751F7-DC1E-AB02-6BC2-2C011DB7C96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591050" y="819150"/>
              <a:ext cx="1727200" cy="1803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2.767077430559" backgroundQuery="1" createdVersion="8" refreshedVersion="8" minRefreshableVersion="3" recordCount="0" supportSubquery="1" supportAdvancedDrill="1" xr:uid="{D9787B76-83EF-436E-9F9A-5E5B73C69665}">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2.767076157405" backgroundQuery="1" createdVersion="8" refreshedVersion="8" minRefreshableVersion="3" recordCount="0" supportSubquery="1" supportAdvancedDrill="1" xr:uid="{65727B05-56FE-45B0-89D6-B53982236E57}">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2.767078935183" backgroundQuery="1" createdVersion="8" refreshedVersion="8" minRefreshableVersion="3" recordCount="0" supportSubquery="1" supportAdvancedDrill="1" xr:uid="{9CBF20BA-2E71-4FE9-8E30-83F1BA9FC25D}">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2.777406712965" backgroundQuery="1" createdVersion="8" refreshedVersion="8" minRefreshableVersion="3" recordCount="0" supportSubquery="1" supportAdvancedDrill="1" xr:uid="{AC3CC3D8-B658-442D-93B2-F824CBC4B6D4}">
  <cacheSource type="external" connectionId="1"/>
  <cacheFields count="4">
    <cacheField name="[calls].[Representative].[Representative]" caption="Representative" numFmtId="0" hierarchy="3" level="1">
      <sharedItems count="5">
        <s v="R01"/>
        <s v="R02"/>
        <s v="R03"/>
        <s v="R04"/>
        <s v="R05"/>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3.642327777779" backgroundQuery="1" createdVersion="8" refreshedVersion="8" minRefreshableVersion="3" recordCount="0" supportSubquery="1" supportAdvancedDrill="1" xr:uid="{A202CF81-5454-40D2-976D-19B46DC16F4C}">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3.642328125003" backgroundQuery="1" createdVersion="8" refreshedVersion="8" minRefreshableVersion="3" recordCount="0" supportSubquery="1" supportAdvancedDrill="1" xr:uid="{4460206B-5897-4928-8ED6-A6CB81330C1E}">
  <cacheSource type="external" connectionId="1"/>
  <cacheFields count="5">
    <cacheField name="[calls].[Date of Call].[Date of Call]" caption="Date of Call" numFmtId="0" hierarchy="4" level="1">
      <sharedItems containsSemiMixedTypes="0" containsNonDate="0" containsDate="1" containsString="0" minDate="2023-12-01T00:00:00" maxDate="2024-01-01T00:00:00" count="24">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Unsupported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3.642328587965" backgroundQuery="1" createdVersion="8" refreshedVersion="8" minRefreshableVersion="3" recordCount="0" supportSubquery="1" supportAdvancedDrill="1" xr:uid="{958050F6-2CB0-460F-87DD-040CD7BA1F1D}">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3.642328819442" backgroundQuery="1" createdVersion="8" refreshedVersion="8" minRefreshableVersion="3" recordCount="0" supportSubquery="1" supportAdvancedDrill="1" xr:uid="{A7086548-FA06-4585-BC1E-9A5220481728}">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3.642329282404" backgroundQuery="1" createdVersion="8" refreshedVersion="8" minRefreshableVersion="3" recordCount="0" supportSubquery="1" supportAdvancedDrill="1" xr:uid="{511717C8-B322-4F5C-B5AB-127F3234C09A}">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kata Ramireddy R" refreshedDate="45902.767064583335" backgroundQuery="1" createdVersion="3" refreshedVersion="8" minRefreshableVersion="3" recordCount="0" supportSubquery="1" supportAdvancedDrill="1" xr:uid="{9C343C79-33C4-441B-BA1F-C55FD7B7641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584355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A42A0C-7D5E-40ED-8353-AF801A13357F}" name="Rep Satisfaction" cacheId="30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D48:E55"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3">
    <chartFormat chart="1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2EE5D-8F75-435F-BB50-D09875F72E8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40:G4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4">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B9A99A-6370-44F3-8F7E-0A1450A53A85}" name="Rep amount" cacheId="8"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8">
  <location ref="H50:N6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F1795-40C3-4A62-B216-080DEE39CB6F}" name="Reps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18:J2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B7A1F0-5B84-4795-83E8-CDA2E83DC90C}" name="PivotTable2" cacheId="29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D34899-EB5F-4ED2-A931-53512C7DE063}" name="Weekly trend" cacheId="30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E17:F25"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CC6BA3-F989-4D52-96D0-CAD8B84DC9C3}" name="Selected rep" cacheId="30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K39:K4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1">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B588571-B810-4A8F-BFB5-3A7C838F8582}" name="Summary"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2A4755E-01D6-4BAB-AF96-D312C821F2F0}" name="Monthly trend" cacheId="30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3:C26" firstHeaderRow="0" firstDataRow="1" firstDataCol="1"/>
  <pivotFields count="5">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raising hand</v>
  </rv>
  <rv s="0">
    <v>1</v>
    <v>5</v>
    <v>A person in a skirt and a cardigan
Description automatically generated</v>
  </rv>
  <rv s="0">
    <v>2</v>
    <v>5</v>
    <v>A person in a suit and tie
Description automatically generated</v>
  </rv>
  <rv s="0">
    <v>0</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E8E6D7B-48FC-4F40-8901-F63D40F771BD}" sourceName="[calls].[Representative]">
  <pivotTables>
    <pivotTable tabId="6" name="PivotTable2"/>
    <pivotTable tabId="6" name="Monthly trend"/>
    <pivotTable tabId="6" name="Weekly trend"/>
    <pivotTable tabId="6" name="Selected rep"/>
    <pivotTable tabId="6" name="Rep Satisfaction"/>
  </pivotTables>
  <data>
    <olap pivotCacheId="65843550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29B75E50-AA98-4265-9C23-30C61CF5F677}" cache="Slicer_Representative" caption="Representative" level="1" style="SlicerStyleLight5"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241E41F-7EDF-41C4-BA93-EAEB4B98F7A7}" cache="Slicer_Representative" caption="Representative"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0"/>
    <tableColumn id="5" xr3:uid="{5A35565E-8707-4DED-AD15-A0669D67B382}" name="Date of Call" dataDxfId="29"/>
    <tableColumn id="6" xr3:uid="{F2E4F158-B41F-47BC-8DF8-DFCADFEE4E40}" name="Purchase Amount"/>
    <tableColumn id="7" xr3:uid="{04B291B5-47BD-4F78-8FD8-D1551CCA6BD9}" name="Satisfaction Rating"/>
    <tableColumn id="8" xr3:uid="{6E4123C0-0B17-43B8-A142-A1E540CE974C}" name="FY" dataDxfId="28">
      <calculatedColumnFormula>IF(MONTH(calls[[#This Row],[Date of Call]])&lt;=6, YEAR(calls[[#This Row],[Date of Call]]), YEAR(calls[[#This Row],[Date of Call]])+1)</calculatedColumnFormula>
    </tableColumn>
    <tableColumn id="9" xr3:uid="{199FA271-5E9B-46CE-9BC6-2801F92CD17E}" name="Day of week" dataDxfId="27">
      <calculatedColumnFormula>TEXT(calls[[#This Row],[Date of Call]],"DDDD")</calculatedColumnFormula>
    </tableColumn>
    <tableColumn id="10" xr3:uid="{328CDB09-95B8-4D5E-9ED9-EF0D363735A1}" name="Duration Bucket" dataDxfId="2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4" headerRowBorderDxfId="23" tableBorderDxfId="22" totalsRowBorderDxfId="21">
  <autoFilter ref="Q3:T18" xr:uid="{27158F51-A707-4171-8A04-81FB0AABCBA5}"/>
  <tableColumns count="4">
    <tableColumn id="1" xr3:uid="{02688061-6A8C-4E23-B7FF-D00CD8B58CAC}" name="Customer ID" dataDxfId="20"/>
    <tableColumn id="2" xr3:uid="{771678B6-DB44-426B-9874-B4E421A440D5}" name="Gedner" dataDxfId="19"/>
    <tableColumn id="3" xr3:uid="{B0D41C62-587E-494D-B49A-603F2C05F8D3}" name="Age" dataDxfId="18"/>
    <tableColumn id="4" xr3:uid="{663F92D6-FE31-4D81-9E01-8D066DDC8A88}" name="City" dataDxfId="1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CFCAE-E761-4D5C-9C1B-73686B3E82CA}">
  <dimension ref="A1:BQ421"/>
  <sheetViews>
    <sheetView tabSelected="1" zoomScale="65" zoomScaleNormal="65" workbookViewId="0">
      <selection activeCell="AA11" sqref="AA11"/>
    </sheetView>
  </sheetViews>
  <sheetFormatPr defaultRowHeight="14.5" x14ac:dyDescent="0.35"/>
  <cols>
    <col min="1" max="1" width="3.58203125" customWidth="1"/>
    <col min="2" max="2" width="4" customWidth="1"/>
  </cols>
  <sheetData>
    <row r="1" spans="1:69" ht="3" customHeight="1" x14ac:dyDescent="0.3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row>
    <row r="2" spans="1:69" ht="24.5" customHeight="1" x14ac:dyDescent="0.35">
      <c r="A2" s="20"/>
      <c r="B2" s="20"/>
      <c r="C2" s="44" t="s">
        <v>1080</v>
      </c>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row>
    <row r="3" spans="1:69"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row>
    <row r="4" spans="1:69"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row>
    <row r="5" spans="1:69" x14ac:dyDescent="0.3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row>
    <row r="6" spans="1:69" x14ac:dyDescent="0.3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row>
    <row r="7" spans="1:69" x14ac:dyDescent="0.3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row>
    <row r="8" spans="1:69" x14ac:dyDescent="0.3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row>
    <row r="9" spans="1:69"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row>
    <row r="10" spans="1:69"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row>
    <row r="11" spans="1:69"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row>
    <row r="12" spans="1:69" x14ac:dyDescent="0.3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row>
    <row r="13" spans="1:69"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row>
    <row r="14" spans="1:69"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row>
    <row r="15" spans="1:69"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row>
    <row r="16" spans="1:69" x14ac:dyDescent="0.3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row>
    <row r="17" spans="1:69" x14ac:dyDescent="0.3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row>
    <row r="18" spans="1:69" x14ac:dyDescent="0.35">
      <c r="A18" s="20"/>
      <c r="B18" s="20"/>
      <c r="C18" s="20"/>
      <c r="D18" s="20"/>
      <c r="E18" s="20"/>
      <c r="F18" s="20"/>
      <c r="G18" s="20"/>
      <c r="H18" s="20"/>
      <c r="I18" s="20"/>
      <c r="J18" s="20"/>
      <c r="K18" s="20"/>
      <c r="L18" s="20"/>
      <c r="M18" s="20"/>
      <c r="N18" s="20"/>
      <c r="O18" s="20"/>
      <c r="P18" s="20"/>
      <c r="Q18" s="29" t="s">
        <v>1068</v>
      </c>
      <c r="R18" s="40" t="s">
        <v>11</v>
      </c>
      <c r="S18" s="40" t="s">
        <v>9</v>
      </c>
      <c r="T18" s="40" t="s">
        <v>6</v>
      </c>
      <c r="U18" s="40" t="s">
        <v>13</v>
      </c>
      <c r="V18" s="40" t="s">
        <v>10</v>
      </c>
      <c r="W18" s="41" t="s">
        <v>1070</v>
      </c>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row>
    <row r="19" spans="1:69" x14ac:dyDescent="0.35">
      <c r="A19" s="20"/>
      <c r="B19" s="20"/>
      <c r="C19" s="20"/>
      <c r="D19" s="20"/>
      <c r="E19" s="20"/>
      <c r="F19" s="20"/>
      <c r="G19" s="20"/>
      <c r="H19" s="20"/>
      <c r="I19" s="20"/>
      <c r="J19" s="20"/>
      <c r="K19" s="20"/>
      <c r="L19" s="20"/>
      <c r="M19" s="20"/>
      <c r="N19" s="20"/>
      <c r="O19" s="20"/>
      <c r="P19" s="20"/>
      <c r="Q19" s="39" t="str" cm="1">
        <f t="array" ref="Q19:W36">IF(Pivots!H52:N69="","",Pivots!H52:N69)</f>
        <v>Cincinnati</v>
      </c>
      <c r="R19" s="30" t="str">
        <v/>
      </c>
      <c r="S19" s="30" t="str">
        <v/>
      </c>
      <c r="T19" s="30" t="str">
        <v/>
      </c>
      <c r="U19" s="30" t="str">
        <v/>
      </c>
      <c r="V19" s="30" t="str">
        <v/>
      </c>
      <c r="W19" s="31" t="str">
        <v/>
      </c>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row>
    <row r="20" spans="1:69" x14ac:dyDescent="0.35">
      <c r="A20" s="20"/>
      <c r="B20" s="20"/>
      <c r="C20" s="20"/>
      <c r="D20" s="20"/>
      <c r="E20" s="20"/>
      <c r="F20" s="20"/>
      <c r="G20" s="20"/>
      <c r="H20" s="20"/>
      <c r="I20" s="20"/>
      <c r="J20" s="20"/>
      <c r="K20" s="20"/>
      <c r="L20" s="20"/>
      <c r="M20" s="20"/>
      <c r="N20" s="20"/>
      <c r="O20" s="20"/>
      <c r="P20" s="20"/>
      <c r="Q20" s="32" t="str">
        <v>C0003</v>
      </c>
      <c r="R20" s="33">
        <v>891</v>
      </c>
      <c r="S20" s="33">
        <v>1332</v>
      </c>
      <c r="T20" s="33">
        <v>1282</v>
      </c>
      <c r="U20" s="33">
        <v>739</v>
      </c>
      <c r="V20" s="33">
        <v>560</v>
      </c>
      <c r="W20" s="34">
        <v>4804</v>
      </c>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row>
    <row r="21" spans="1:69" x14ac:dyDescent="0.35">
      <c r="A21" s="20"/>
      <c r="B21" s="20"/>
      <c r="C21" s="20"/>
      <c r="D21" s="20"/>
      <c r="E21" s="20"/>
      <c r="F21" s="20"/>
      <c r="G21" s="20"/>
      <c r="H21" s="20"/>
      <c r="I21" s="20"/>
      <c r="J21" s="20"/>
      <c r="K21" s="20"/>
      <c r="L21" s="20"/>
      <c r="M21" s="20"/>
      <c r="N21" s="20"/>
      <c r="O21" s="20"/>
      <c r="P21" s="20"/>
      <c r="Q21" s="32" t="str">
        <v>C0004</v>
      </c>
      <c r="R21" s="33">
        <v>1991</v>
      </c>
      <c r="S21" s="33">
        <v>1886</v>
      </c>
      <c r="T21" s="33">
        <v>1206</v>
      </c>
      <c r="U21" s="33">
        <v>884</v>
      </c>
      <c r="V21" s="33">
        <v>1722</v>
      </c>
      <c r="W21" s="34">
        <v>7689</v>
      </c>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row>
    <row r="22" spans="1:69" x14ac:dyDescent="0.35">
      <c r="A22" s="20"/>
      <c r="B22" s="20"/>
      <c r="C22" s="20"/>
      <c r="D22" s="20"/>
      <c r="E22" s="20"/>
      <c r="F22" s="20"/>
      <c r="G22" s="20"/>
      <c r="H22" s="20"/>
      <c r="I22" s="20"/>
      <c r="J22" s="20"/>
      <c r="K22" s="20"/>
      <c r="L22" s="20"/>
      <c r="M22" s="20"/>
      <c r="N22" s="20"/>
      <c r="O22" s="20"/>
      <c r="P22" s="20"/>
      <c r="Q22" s="32" t="str">
        <v>C0011</v>
      </c>
      <c r="R22" s="33">
        <v>1163</v>
      </c>
      <c r="S22" s="33">
        <v>1180</v>
      </c>
      <c r="T22" s="33">
        <v>1616</v>
      </c>
      <c r="U22" s="33">
        <v>1043</v>
      </c>
      <c r="V22" s="33">
        <v>1747</v>
      </c>
      <c r="W22" s="34">
        <v>6749</v>
      </c>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row>
    <row r="23" spans="1:69" x14ac:dyDescent="0.35">
      <c r="A23" s="20"/>
      <c r="B23" s="20"/>
      <c r="C23" s="20"/>
      <c r="D23" s="20"/>
      <c r="E23" s="20"/>
      <c r="F23" s="20"/>
      <c r="G23" s="20"/>
      <c r="H23" s="20"/>
      <c r="I23" s="20"/>
      <c r="J23" s="20"/>
      <c r="K23" s="20"/>
      <c r="L23" s="20"/>
      <c r="M23" s="20"/>
      <c r="N23" s="20"/>
      <c r="O23" s="20"/>
      <c r="P23" s="20"/>
      <c r="Q23" s="32" t="str">
        <v>C0012</v>
      </c>
      <c r="R23" s="33">
        <v>1438</v>
      </c>
      <c r="S23" s="33">
        <v>1616</v>
      </c>
      <c r="T23" s="33">
        <v>866</v>
      </c>
      <c r="U23" s="33">
        <v>829</v>
      </c>
      <c r="V23" s="33">
        <v>2070</v>
      </c>
      <c r="W23" s="34">
        <v>6819</v>
      </c>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row>
    <row r="24" spans="1:69" x14ac:dyDescent="0.35">
      <c r="A24" s="20"/>
      <c r="B24" s="20"/>
      <c r="C24" s="20"/>
      <c r="D24" s="20"/>
      <c r="E24" s="20"/>
      <c r="F24" s="20"/>
      <c r="G24" s="20"/>
      <c r="H24" s="20"/>
      <c r="I24" s="20"/>
      <c r="J24" s="20"/>
      <c r="K24" s="20"/>
      <c r="L24" s="20"/>
      <c r="M24" s="20"/>
      <c r="N24" s="20"/>
      <c r="O24" s="20"/>
      <c r="P24" s="20"/>
      <c r="Q24" s="39" t="str">
        <v>Cleveland</v>
      </c>
      <c r="R24" s="33" t="str">
        <v/>
      </c>
      <c r="S24" s="33" t="str">
        <v/>
      </c>
      <c r="T24" s="33" t="str">
        <v/>
      </c>
      <c r="U24" s="33" t="str">
        <v/>
      </c>
      <c r="V24" s="33" t="str">
        <v/>
      </c>
      <c r="W24" s="34" t="str">
        <v/>
      </c>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row>
    <row r="25" spans="1:69" x14ac:dyDescent="0.35">
      <c r="A25" s="20"/>
      <c r="B25" s="20"/>
      <c r="C25" s="20"/>
      <c r="D25" s="20"/>
      <c r="E25" s="20"/>
      <c r="F25" s="20"/>
      <c r="G25" s="20"/>
      <c r="H25" s="20"/>
      <c r="I25" s="20"/>
      <c r="J25" s="20"/>
      <c r="K25" s="20"/>
      <c r="L25" s="20"/>
      <c r="M25" s="20"/>
      <c r="N25" s="20"/>
      <c r="O25" s="20"/>
      <c r="P25" s="20"/>
      <c r="Q25" s="32" t="str">
        <v>C0002</v>
      </c>
      <c r="R25" s="33">
        <v>1233</v>
      </c>
      <c r="S25" s="33">
        <v>223</v>
      </c>
      <c r="T25" s="33">
        <v>1680</v>
      </c>
      <c r="U25" s="33">
        <v>990</v>
      </c>
      <c r="V25" s="33">
        <v>1508</v>
      </c>
      <c r="W25" s="34">
        <v>5634</v>
      </c>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row>
    <row r="26" spans="1:69" x14ac:dyDescent="0.35">
      <c r="A26" s="20"/>
      <c r="B26" s="20"/>
      <c r="C26" s="20"/>
      <c r="D26" s="20"/>
      <c r="E26" s="20"/>
      <c r="F26" s="20"/>
      <c r="G26" s="20"/>
      <c r="H26" s="20"/>
      <c r="I26" s="20"/>
      <c r="J26" s="20"/>
      <c r="K26" s="20"/>
      <c r="L26" s="20"/>
      <c r="M26" s="20"/>
      <c r="N26" s="20"/>
      <c r="O26" s="20"/>
      <c r="P26" s="20"/>
      <c r="Q26" s="32" t="str">
        <v>C0007</v>
      </c>
      <c r="R26" s="33">
        <v>1598</v>
      </c>
      <c r="S26" s="33">
        <v>1907</v>
      </c>
      <c r="T26" s="33">
        <v>869</v>
      </c>
      <c r="U26" s="33">
        <v>1426</v>
      </c>
      <c r="V26" s="33">
        <v>1416</v>
      </c>
      <c r="W26" s="34">
        <v>7216</v>
      </c>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row>
    <row r="27" spans="1:69" x14ac:dyDescent="0.35">
      <c r="A27" s="20"/>
      <c r="B27" s="20"/>
      <c r="C27" s="20"/>
      <c r="D27" s="20"/>
      <c r="E27" s="20"/>
      <c r="F27" s="20"/>
      <c r="G27" s="20"/>
      <c r="H27" s="20"/>
      <c r="I27" s="20"/>
      <c r="J27" s="20"/>
      <c r="K27" s="20"/>
      <c r="L27" s="20"/>
      <c r="M27" s="20"/>
      <c r="N27" s="20"/>
      <c r="O27" s="20"/>
      <c r="P27" s="20"/>
      <c r="Q27" s="32" t="str">
        <v>C0008</v>
      </c>
      <c r="R27" s="33">
        <v>900</v>
      </c>
      <c r="S27" s="33">
        <v>1016</v>
      </c>
      <c r="T27" s="33">
        <v>960</v>
      </c>
      <c r="U27" s="33">
        <v>940</v>
      </c>
      <c r="V27" s="33">
        <v>1193</v>
      </c>
      <c r="W27" s="34">
        <v>5009</v>
      </c>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row>
    <row r="28" spans="1:69" x14ac:dyDescent="0.35">
      <c r="A28" s="20"/>
      <c r="B28" s="20"/>
      <c r="C28" s="20"/>
      <c r="D28" s="20"/>
      <c r="E28" s="20"/>
      <c r="F28" s="20"/>
      <c r="G28" s="20"/>
      <c r="H28" s="20"/>
      <c r="I28" s="20"/>
      <c r="J28" s="20"/>
      <c r="K28" s="20"/>
      <c r="L28" s="20"/>
      <c r="M28" s="20"/>
      <c r="N28" s="20"/>
      <c r="O28" s="42" t="e" vm="1">
        <f>Pivots!Q51</f>
        <v>#VALUE!</v>
      </c>
      <c r="P28" s="43"/>
      <c r="Q28" s="32" t="str">
        <v>C0010</v>
      </c>
      <c r="R28" s="33">
        <v>900</v>
      </c>
      <c r="S28" s="33">
        <v>1470</v>
      </c>
      <c r="T28" s="33">
        <v>1617</v>
      </c>
      <c r="U28" s="33">
        <v>1314</v>
      </c>
      <c r="V28" s="33">
        <v>941</v>
      </c>
      <c r="W28" s="34">
        <v>6242</v>
      </c>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row>
    <row r="29" spans="1:69" x14ac:dyDescent="0.35">
      <c r="A29" s="20"/>
      <c r="B29" s="20"/>
      <c r="C29" s="20"/>
      <c r="D29" s="20"/>
      <c r="E29" s="20"/>
      <c r="F29" s="20"/>
      <c r="G29" s="20"/>
      <c r="H29" s="20"/>
      <c r="I29" s="20"/>
      <c r="J29" s="20"/>
      <c r="K29" s="20"/>
      <c r="L29" s="20"/>
      <c r="M29" s="20"/>
      <c r="N29" s="20"/>
      <c r="O29" s="42"/>
      <c r="P29" s="43"/>
      <c r="Q29" s="32" t="str">
        <v>C0013</v>
      </c>
      <c r="R29" s="33">
        <v>1255</v>
      </c>
      <c r="S29" s="33">
        <v>516</v>
      </c>
      <c r="T29" s="33">
        <v>1874</v>
      </c>
      <c r="U29" s="33">
        <v>1863</v>
      </c>
      <c r="V29" s="33">
        <v>1722</v>
      </c>
      <c r="W29" s="34">
        <v>7230</v>
      </c>
      <c r="X29" s="20"/>
      <c r="Y29" s="38"/>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row>
    <row r="30" spans="1:69" x14ac:dyDescent="0.35">
      <c r="A30" s="20"/>
      <c r="B30" s="20"/>
      <c r="C30" s="20"/>
      <c r="D30" s="20"/>
      <c r="E30" s="20"/>
      <c r="F30" s="20"/>
      <c r="G30" s="20"/>
      <c r="H30" s="20"/>
      <c r="I30" s="20"/>
      <c r="J30" s="20"/>
      <c r="K30" s="20"/>
      <c r="L30" s="20"/>
      <c r="M30" s="20"/>
      <c r="N30" s="20"/>
      <c r="O30" s="42"/>
      <c r="P30" s="43"/>
      <c r="Q30" s="32" t="str">
        <v>C0015</v>
      </c>
      <c r="R30" s="33">
        <v>1138</v>
      </c>
      <c r="S30" s="33">
        <v>1898</v>
      </c>
      <c r="T30" s="33">
        <v>1482</v>
      </c>
      <c r="U30" s="33">
        <v>846</v>
      </c>
      <c r="V30" s="33">
        <v>1154</v>
      </c>
      <c r="W30" s="34">
        <v>6518</v>
      </c>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row>
    <row r="31" spans="1:69" x14ac:dyDescent="0.35">
      <c r="A31" s="20"/>
      <c r="B31" s="20"/>
      <c r="C31" s="20"/>
      <c r="D31" s="20"/>
      <c r="E31" s="20"/>
      <c r="F31" s="20"/>
      <c r="G31" s="20"/>
      <c r="H31" s="20"/>
      <c r="I31" s="20"/>
      <c r="J31" s="20"/>
      <c r="K31" s="20"/>
      <c r="L31" s="20"/>
      <c r="M31" s="20"/>
      <c r="N31" s="20"/>
      <c r="O31" s="42"/>
      <c r="P31" s="43"/>
      <c r="Q31" s="39" t="str">
        <v>Columbus</v>
      </c>
      <c r="R31" s="33" t="str">
        <v/>
      </c>
      <c r="S31" s="33" t="str">
        <v/>
      </c>
      <c r="T31" s="33" t="str">
        <v/>
      </c>
      <c r="U31" s="33" t="str">
        <v/>
      </c>
      <c r="V31" s="33" t="str">
        <v/>
      </c>
      <c r="W31" s="34" t="str">
        <v/>
      </c>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row>
    <row r="32" spans="1:69" x14ac:dyDescent="0.35">
      <c r="A32" s="20"/>
      <c r="B32" s="20"/>
      <c r="C32" s="20"/>
      <c r="D32" s="20"/>
      <c r="E32" s="20"/>
      <c r="F32" s="20"/>
      <c r="G32" s="20"/>
      <c r="H32" s="20"/>
      <c r="I32" s="20"/>
      <c r="J32" s="20"/>
      <c r="K32" s="20"/>
      <c r="L32" s="20"/>
      <c r="M32" s="20"/>
      <c r="N32" s="20"/>
      <c r="O32" s="42" t="str">
        <f>Pivots!P46</f>
        <v>% of calls:21%</v>
      </c>
      <c r="P32" s="43"/>
      <c r="Q32" s="32" t="str">
        <v>C0001</v>
      </c>
      <c r="R32" s="33">
        <v>1655</v>
      </c>
      <c r="S32" s="33">
        <v>805</v>
      </c>
      <c r="T32" s="33">
        <v>2263</v>
      </c>
      <c r="U32" s="33">
        <v>987</v>
      </c>
      <c r="V32" s="33">
        <v>1075</v>
      </c>
      <c r="W32" s="34">
        <v>6785</v>
      </c>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row>
    <row r="33" spans="1:69" x14ac:dyDescent="0.35">
      <c r="A33" s="20"/>
      <c r="B33" s="20"/>
      <c r="C33" s="20"/>
      <c r="D33" s="20"/>
      <c r="E33" s="20"/>
      <c r="F33" s="20"/>
      <c r="G33" s="20"/>
      <c r="H33" s="20"/>
      <c r="I33" s="20"/>
      <c r="J33" s="20"/>
      <c r="K33" s="20"/>
      <c r="L33" s="20"/>
      <c r="M33" s="20"/>
      <c r="N33" s="20"/>
      <c r="O33" s="42" t="str">
        <f>Pivots!P47</f>
        <v>Call Rank:2</v>
      </c>
      <c r="P33" s="43"/>
      <c r="Q33" s="32" t="str">
        <v>C0005</v>
      </c>
      <c r="R33" s="33">
        <v>1104</v>
      </c>
      <c r="S33" s="33">
        <v>2280</v>
      </c>
      <c r="T33" s="33">
        <v>1445</v>
      </c>
      <c r="U33" s="33">
        <v>1722</v>
      </c>
      <c r="V33" s="33">
        <v>1196</v>
      </c>
      <c r="W33" s="34">
        <v>7747</v>
      </c>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row>
    <row r="34" spans="1:69" x14ac:dyDescent="0.35">
      <c r="A34" s="20"/>
      <c r="B34" s="20"/>
      <c r="C34" s="20"/>
      <c r="D34" s="20"/>
      <c r="E34" s="20"/>
      <c r="F34" s="20"/>
      <c r="G34" s="20"/>
      <c r="H34" s="20"/>
      <c r="I34" s="20"/>
      <c r="J34" s="20"/>
      <c r="K34" s="20"/>
      <c r="L34" s="20"/>
      <c r="M34" s="20"/>
      <c r="N34" s="20"/>
      <c r="O34" s="42" t="str">
        <f>Pivots!P48</f>
        <v>Amount Rank:1</v>
      </c>
      <c r="P34" s="43"/>
      <c r="Q34" s="32" t="str">
        <v>C0006</v>
      </c>
      <c r="R34" s="33">
        <v>372</v>
      </c>
      <c r="S34" s="33">
        <v>1818</v>
      </c>
      <c r="T34" s="33">
        <v>1346</v>
      </c>
      <c r="U34" s="33">
        <v>1156</v>
      </c>
      <c r="V34" s="33">
        <v>1484</v>
      </c>
      <c r="W34" s="34">
        <v>6176</v>
      </c>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row>
    <row r="35" spans="1:69" x14ac:dyDescent="0.35">
      <c r="A35" s="20"/>
      <c r="B35" s="20"/>
      <c r="C35" s="20"/>
      <c r="D35" s="20"/>
      <c r="E35" s="20"/>
      <c r="F35" s="20"/>
      <c r="G35" s="20"/>
      <c r="H35" s="20"/>
      <c r="I35" s="20"/>
      <c r="J35" s="20"/>
      <c r="K35" s="20"/>
      <c r="L35" s="20"/>
      <c r="M35" s="20"/>
      <c r="N35" s="20"/>
      <c r="O35" s="20"/>
      <c r="P35" s="20"/>
      <c r="Q35" s="32" t="str">
        <v>C0009</v>
      </c>
      <c r="R35" s="33">
        <v>1415</v>
      </c>
      <c r="S35" s="33">
        <v>1271</v>
      </c>
      <c r="T35" s="33">
        <v>1214</v>
      </c>
      <c r="U35" s="33">
        <v>1135</v>
      </c>
      <c r="V35" s="33">
        <v>1566</v>
      </c>
      <c r="W35" s="34">
        <v>6601</v>
      </c>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row>
    <row r="36" spans="1:69" x14ac:dyDescent="0.35">
      <c r="A36" s="20"/>
      <c r="B36" s="20"/>
      <c r="C36" s="20"/>
      <c r="D36" s="20"/>
      <c r="E36" s="20"/>
      <c r="F36" s="20"/>
      <c r="G36" s="20"/>
      <c r="H36" s="20"/>
      <c r="I36" s="20"/>
      <c r="J36" s="20"/>
      <c r="K36" s="20"/>
      <c r="L36" s="20"/>
      <c r="M36" s="20"/>
      <c r="N36" s="20"/>
      <c r="O36" s="20"/>
      <c r="P36" s="20"/>
      <c r="Q36" s="35" t="str">
        <v>C0014</v>
      </c>
      <c r="R36" s="36">
        <v>1362</v>
      </c>
      <c r="S36" s="36">
        <v>1363</v>
      </c>
      <c r="T36" s="36">
        <v>1152</v>
      </c>
      <c r="U36" s="36">
        <v>777</v>
      </c>
      <c r="V36" s="36">
        <v>750</v>
      </c>
      <c r="W36" s="37">
        <v>5404</v>
      </c>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row>
    <row r="37" spans="1:69" x14ac:dyDescent="0.3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row>
    <row r="38" spans="1:69" x14ac:dyDescent="0.3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row>
    <row r="39" spans="1:69"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row>
    <row r="40" spans="1:69" x14ac:dyDescent="0.3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row>
    <row r="41" spans="1:69" x14ac:dyDescent="0.3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row>
    <row r="42" spans="1:69"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row>
    <row r="43" spans="1:69" x14ac:dyDescent="0.3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row>
    <row r="44" spans="1:69" x14ac:dyDescent="0.3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row>
    <row r="45" spans="1:69" x14ac:dyDescent="0.3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row>
    <row r="46" spans="1:69" x14ac:dyDescent="0.3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row>
    <row r="47" spans="1:69" x14ac:dyDescent="0.3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row>
    <row r="48" spans="1:69" x14ac:dyDescent="0.3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row>
    <row r="49" spans="1:69" x14ac:dyDescent="0.3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row>
    <row r="50" spans="1:69" x14ac:dyDescent="0.3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row>
    <row r="51" spans="1:69" x14ac:dyDescent="0.3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row>
    <row r="52" spans="1:69" x14ac:dyDescent="0.3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row>
    <row r="53" spans="1:69" x14ac:dyDescent="0.3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row>
    <row r="54" spans="1:69" x14ac:dyDescent="0.3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row>
    <row r="55" spans="1:69" x14ac:dyDescent="0.3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row>
    <row r="56" spans="1:69" x14ac:dyDescent="0.3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row>
    <row r="57" spans="1:69" x14ac:dyDescent="0.3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row>
    <row r="58" spans="1:69" x14ac:dyDescent="0.3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row>
    <row r="59" spans="1:69" x14ac:dyDescent="0.3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row>
    <row r="60" spans="1:69" x14ac:dyDescent="0.3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row>
    <row r="61" spans="1:69" x14ac:dyDescent="0.3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row>
    <row r="62" spans="1:69" x14ac:dyDescent="0.3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row>
    <row r="63" spans="1:69" x14ac:dyDescent="0.3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row>
    <row r="64" spans="1:69" x14ac:dyDescent="0.3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row>
    <row r="65" spans="1:69" x14ac:dyDescent="0.3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row>
    <row r="66" spans="1:69" x14ac:dyDescent="0.3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row>
    <row r="67" spans="1:69" x14ac:dyDescent="0.3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row>
    <row r="68" spans="1:69" x14ac:dyDescent="0.3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row>
    <row r="69" spans="1:69" x14ac:dyDescent="0.3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row>
    <row r="70" spans="1:69" x14ac:dyDescent="0.3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row>
    <row r="71" spans="1:69" x14ac:dyDescent="0.3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row>
    <row r="72" spans="1:69" x14ac:dyDescent="0.3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row>
    <row r="73" spans="1:69" x14ac:dyDescent="0.3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row>
    <row r="74" spans="1:69" x14ac:dyDescent="0.3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row>
    <row r="75" spans="1:69" x14ac:dyDescent="0.3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row>
    <row r="76" spans="1:69" x14ac:dyDescent="0.3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row>
    <row r="77" spans="1:69" x14ac:dyDescent="0.3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row>
    <row r="78" spans="1:69" x14ac:dyDescent="0.3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row>
    <row r="79" spans="1:69" x14ac:dyDescent="0.3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row>
    <row r="80" spans="1:69" x14ac:dyDescent="0.3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row>
    <row r="81" spans="1:69" x14ac:dyDescent="0.3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row>
    <row r="82" spans="1:69" x14ac:dyDescent="0.3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row>
    <row r="83" spans="1:69" x14ac:dyDescent="0.3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row>
    <row r="84" spans="1:69" x14ac:dyDescent="0.3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row>
    <row r="85" spans="1:69" x14ac:dyDescent="0.3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row>
    <row r="86" spans="1:69" x14ac:dyDescent="0.3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row>
    <row r="87" spans="1:69" x14ac:dyDescent="0.3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row>
    <row r="88" spans="1:69" x14ac:dyDescent="0.3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row>
    <row r="89" spans="1:69" x14ac:dyDescent="0.3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row>
    <row r="90" spans="1:69" x14ac:dyDescent="0.3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row>
    <row r="91" spans="1:69" x14ac:dyDescent="0.3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row>
    <row r="92" spans="1:69" x14ac:dyDescent="0.3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row>
    <row r="93" spans="1:69" x14ac:dyDescent="0.3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row>
    <row r="94" spans="1:69" x14ac:dyDescent="0.3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row>
    <row r="95" spans="1:69" x14ac:dyDescent="0.3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row>
    <row r="96" spans="1:69" x14ac:dyDescent="0.3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row>
    <row r="97" spans="1:69" x14ac:dyDescent="0.3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row>
    <row r="98" spans="1:69" x14ac:dyDescent="0.3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row>
    <row r="99" spans="1:69" x14ac:dyDescent="0.3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row>
    <row r="100" spans="1:69" x14ac:dyDescent="0.3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row>
    <row r="101" spans="1:69" x14ac:dyDescent="0.3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row>
    <row r="102" spans="1:69" x14ac:dyDescent="0.3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row>
    <row r="103" spans="1:69" x14ac:dyDescent="0.3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row>
    <row r="104" spans="1:69" x14ac:dyDescent="0.3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row>
    <row r="105" spans="1:69" x14ac:dyDescent="0.3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row>
    <row r="106" spans="1:69" x14ac:dyDescent="0.3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row>
    <row r="107" spans="1:69" x14ac:dyDescent="0.3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row>
    <row r="108" spans="1:69" x14ac:dyDescent="0.3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row>
    <row r="109" spans="1:69" x14ac:dyDescent="0.3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row>
    <row r="110" spans="1:69" x14ac:dyDescent="0.3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row>
    <row r="111" spans="1:69" x14ac:dyDescent="0.3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row>
    <row r="112" spans="1:69" x14ac:dyDescent="0.3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row>
    <row r="113" spans="1:69" x14ac:dyDescent="0.3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row>
    <row r="114" spans="1:69" x14ac:dyDescent="0.3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row>
    <row r="115" spans="1:69" x14ac:dyDescent="0.3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row>
    <row r="116" spans="1:69" x14ac:dyDescent="0.3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row>
    <row r="117" spans="1:69" x14ac:dyDescent="0.3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row>
    <row r="118" spans="1:69" x14ac:dyDescent="0.3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row>
    <row r="119" spans="1:69" x14ac:dyDescent="0.3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row>
    <row r="120" spans="1:69" x14ac:dyDescent="0.3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row>
    <row r="121" spans="1:69" x14ac:dyDescent="0.3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row>
    <row r="122" spans="1:69" x14ac:dyDescent="0.3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row>
    <row r="123" spans="1:69" x14ac:dyDescent="0.3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row>
    <row r="124" spans="1:69" x14ac:dyDescent="0.3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row>
    <row r="125" spans="1:69" x14ac:dyDescent="0.3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row>
    <row r="126" spans="1:69" x14ac:dyDescent="0.3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row>
    <row r="127" spans="1:69" x14ac:dyDescent="0.3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row>
    <row r="128" spans="1:69" x14ac:dyDescent="0.3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row>
    <row r="129" spans="1:69" x14ac:dyDescent="0.3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row>
    <row r="130" spans="1:69" x14ac:dyDescent="0.3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row>
    <row r="131" spans="1:69" x14ac:dyDescent="0.3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row>
    <row r="132" spans="1:69" x14ac:dyDescent="0.3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row>
    <row r="133" spans="1:69" x14ac:dyDescent="0.3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row>
    <row r="134" spans="1:69" x14ac:dyDescent="0.3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row>
    <row r="135" spans="1:69" x14ac:dyDescent="0.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row>
    <row r="136" spans="1:69" x14ac:dyDescent="0.3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row>
    <row r="137" spans="1:69" x14ac:dyDescent="0.3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row>
    <row r="138" spans="1:69" x14ac:dyDescent="0.3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row>
    <row r="139" spans="1:69" x14ac:dyDescent="0.3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row>
    <row r="140" spans="1:69" x14ac:dyDescent="0.3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row>
    <row r="141" spans="1:69" x14ac:dyDescent="0.3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row>
    <row r="142" spans="1:69" x14ac:dyDescent="0.3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row>
    <row r="143" spans="1:69" x14ac:dyDescent="0.3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row>
    <row r="144" spans="1:69" x14ac:dyDescent="0.3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row>
    <row r="145" spans="1:69" x14ac:dyDescent="0.3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row>
    <row r="146" spans="1:69" x14ac:dyDescent="0.3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row>
    <row r="147" spans="1:69" x14ac:dyDescent="0.3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row>
    <row r="148" spans="1:69" x14ac:dyDescent="0.3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row>
    <row r="149" spans="1:69" x14ac:dyDescent="0.3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row>
    <row r="150" spans="1:69" x14ac:dyDescent="0.3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row>
    <row r="151" spans="1:69" x14ac:dyDescent="0.3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row>
    <row r="152" spans="1:69" x14ac:dyDescent="0.3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row>
    <row r="153" spans="1:69" x14ac:dyDescent="0.3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row>
    <row r="154" spans="1:69" x14ac:dyDescent="0.3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row>
    <row r="155" spans="1:69" x14ac:dyDescent="0.3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row>
    <row r="156" spans="1:69" x14ac:dyDescent="0.3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row>
    <row r="157" spans="1:69" x14ac:dyDescent="0.3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row>
    <row r="158" spans="1:69" x14ac:dyDescent="0.3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row>
    <row r="159" spans="1:69" x14ac:dyDescent="0.3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row>
    <row r="160" spans="1:69" x14ac:dyDescent="0.3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row>
    <row r="161" spans="1:69" x14ac:dyDescent="0.3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row>
    <row r="162" spans="1:69" x14ac:dyDescent="0.3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row>
    <row r="163" spans="1:69" x14ac:dyDescent="0.3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row>
    <row r="164" spans="1:69" x14ac:dyDescent="0.3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row>
    <row r="165" spans="1:69" x14ac:dyDescent="0.3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row>
    <row r="166" spans="1:69" x14ac:dyDescent="0.3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row>
    <row r="167" spans="1:69" x14ac:dyDescent="0.3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row>
    <row r="168" spans="1:69" x14ac:dyDescent="0.3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row>
    <row r="169" spans="1:69" x14ac:dyDescent="0.3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row>
    <row r="170" spans="1:69" x14ac:dyDescent="0.3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row>
    <row r="171" spans="1:69" x14ac:dyDescent="0.3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row>
    <row r="172" spans="1:69" x14ac:dyDescent="0.3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row>
    <row r="173" spans="1:69" x14ac:dyDescent="0.3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row>
    <row r="174" spans="1:69" x14ac:dyDescent="0.3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row>
    <row r="175" spans="1:69" x14ac:dyDescent="0.3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row>
    <row r="176" spans="1:69" x14ac:dyDescent="0.3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row>
    <row r="177" spans="1:69" x14ac:dyDescent="0.3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row>
    <row r="178" spans="1:69" x14ac:dyDescent="0.3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row>
    <row r="179" spans="1:69" x14ac:dyDescent="0.3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row>
    <row r="180" spans="1:69" x14ac:dyDescent="0.3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row>
    <row r="181" spans="1:69" x14ac:dyDescent="0.3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row>
    <row r="182" spans="1:69" x14ac:dyDescent="0.3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row>
    <row r="183" spans="1:69" x14ac:dyDescent="0.3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row>
    <row r="184" spans="1:69" x14ac:dyDescent="0.3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row>
    <row r="185" spans="1:69" x14ac:dyDescent="0.3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row>
    <row r="186" spans="1:69" x14ac:dyDescent="0.3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row>
    <row r="187" spans="1:69" x14ac:dyDescent="0.3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row>
    <row r="188" spans="1:69" x14ac:dyDescent="0.3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row>
    <row r="189" spans="1:69" x14ac:dyDescent="0.3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row>
    <row r="190" spans="1:69" x14ac:dyDescent="0.3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row>
    <row r="191" spans="1:69" x14ac:dyDescent="0.3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row>
    <row r="192" spans="1:69" x14ac:dyDescent="0.3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row>
    <row r="193" spans="1:69" x14ac:dyDescent="0.3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row>
    <row r="194" spans="1:69" x14ac:dyDescent="0.3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row>
    <row r="195" spans="1:69" x14ac:dyDescent="0.3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row>
    <row r="196" spans="1:69" x14ac:dyDescent="0.3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row>
    <row r="197" spans="1:69" x14ac:dyDescent="0.3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row>
    <row r="198" spans="1:69" x14ac:dyDescent="0.3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row>
    <row r="199" spans="1:69" x14ac:dyDescent="0.3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row>
    <row r="200" spans="1:69" x14ac:dyDescent="0.3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row>
    <row r="201" spans="1:69" x14ac:dyDescent="0.3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row>
    <row r="202" spans="1:69" x14ac:dyDescent="0.3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row>
    <row r="203" spans="1:69" x14ac:dyDescent="0.3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row>
    <row r="204" spans="1:69" x14ac:dyDescent="0.3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row>
    <row r="205" spans="1:69" x14ac:dyDescent="0.3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row>
    <row r="206" spans="1:69" x14ac:dyDescent="0.3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row>
    <row r="207" spans="1:69" x14ac:dyDescent="0.3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row>
    <row r="208" spans="1:69" x14ac:dyDescent="0.3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row>
    <row r="209" spans="1:69" x14ac:dyDescent="0.3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row>
    <row r="210" spans="1:69" x14ac:dyDescent="0.3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row>
    <row r="211" spans="1:69" x14ac:dyDescent="0.3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row>
    <row r="212" spans="1:69" x14ac:dyDescent="0.3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row>
    <row r="213" spans="1:69" x14ac:dyDescent="0.3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row>
    <row r="214" spans="1:69" x14ac:dyDescent="0.3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row>
    <row r="215" spans="1:69" x14ac:dyDescent="0.3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row>
    <row r="216" spans="1:69" x14ac:dyDescent="0.3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row>
    <row r="217" spans="1:69" x14ac:dyDescent="0.3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row>
    <row r="218" spans="1:69" x14ac:dyDescent="0.3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row>
    <row r="219" spans="1:69" x14ac:dyDescent="0.3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row>
    <row r="220" spans="1:69" x14ac:dyDescent="0.3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row>
    <row r="221" spans="1:69" x14ac:dyDescent="0.3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row>
    <row r="222" spans="1:69" x14ac:dyDescent="0.3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row>
    <row r="223" spans="1:69" x14ac:dyDescent="0.3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row>
    <row r="224" spans="1:69" x14ac:dyDescent="0.3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row>
    <row r="225" spans="1:69" x14ac:dyDescent="0.3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row>
    <row r="226" spans="1:69" x14ac:dyDescent="0.3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row>
    <row r="227" spans="1:69" x14ac:dyDescent="0.3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row>
    <row r="228" spans="1:69" x14ac:dyDescent="0.3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row>
    <row r="229" spans="1:69" x14ac:dyDescent="0.3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row>
    <row r="230" spans="1:69" x14ac:dyDescent="0.3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row>
    <row r="231" spans="1:69" x14ac:dyDescent="0.3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row>
    <row r="232" spans="1:69" x14ac:dyDescent="0.3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row>
    <row r="233" spans="1:69" x14ac:dyDescent="0.3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row>
    <row r="234" spans="1:69" x14ac:dyDescent="0.3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row>
    <row r="235" spans="1:69" x14ac:dyDescent="0.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row>
    <row r="236" spans="1:69" x14ac:dyDescent="0.3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row>
    <row r="237" spans="1:69" x14ac:dyDescent="0.3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row>
    <row r="238" spans="1:69" x14ac:dyDescent="0.3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row>
    <row r="239" spans="1:69" x14ac:dyDescent="0.3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row>
    <row r="240" spans="1:69" x14ac:dyDescent="0.3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row>
    <row r="241" spans="1:69" x14ac:dyDescent="0.3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row>
    <row r="242" spans="1:69" x14ac:dyDescent="0.3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row>
    <row r="243" spans="1:69" x14ac:dyDescent="0.3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row>
    <row r="244" spans="1:69" x14ac:dyDescent="0.3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row>
    <row r="245" spans="1:69" x14ac:dyDescent="0.3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row>
    <row r="246" spans="1:69" x14ac:dyDescent="0.3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row>
    <row r="247" spans="1:69" x14ac:dyDescent="0.3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row>
    <row r="248" spans="1:69" x14ac:dyDescent="0.3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row>
    <row r="249" spans="1:69" x14ac:dyDescent="0.3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row>
    <row r="250" spans="1:69" x14ac:dyDescent="0.3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row>
    <row r="251" spans="1:69" x14ac:dyDescent="0.3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row>
    <row r="252" spans="1:69" x14ac:dyDescent="0.3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row>
    <row r="253" spans="1:69" x14ac:dyDescent="0.3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row>
    <row r="254" spans="1:69" x14ac:dyDescent="0.3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row>
    <row r="255" spans="1:69" x14ac:dyDescent="0.3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row>
    <row r="256" spans="1:69" x14ac:dyDescent="0.3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row>
    <row r="257" spans="1:69" x14ac:dyDescent="0.3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row>
    <row r="258" spans="1:69" x14ac:dyDescent="0.3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row>
    <row r="259" spans="1:69" x14ac:dyDescent="0.3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row>
    <row r="260" spans="1:69" x14ac:dyDescent="0.3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row>
    <row r="261" spans="1:69" x14ac:dyDescent="0.3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row>
    <row r="262" spans="1:69" x14ac:dyDescent="0.3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row>
    <row r="263" spans="1:69" x14ac:dyDescent="0.3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row>
    <row r="264" spans="1:69" x14ac:dyDescent="0.3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row>
    <row r="265" spans="1:69" x14ac:dyDescent="0.3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row>
    <row r="266" spans="1:69" x14ac:dyDescent="0.3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row>
    <row r="267" spans="1:69" x14ac:dyDescent="0.3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row>
    <row r="268" spans="1:69" x14ac:dyDescent="0.3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row>
    <row r="269" spans="1:69" x14ac:dyDescent="0.3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row>
    <row r="270" spans="1:69" x14ac:dyDescent="0.3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row>
    <row r="271" spans="1:69" x14ac:dyDescent="0.3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row>
    <row r="272" spans="1:69" x14ac:dyDescent="0.3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row>
    <row r="273" spans="1:69" x14ac:dyDescent="0.3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row>
    <row r="274" spans="1:69" x14ac:dyDescent="0.3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row>
    <row r="275" spans="1:69" x14ac:dyDescent="0.3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row>
    <row r="276" spans="1:69" x14ac:dyDescent="0.3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row>
    <row r="277" spans="1:69" x14ac:dyDescent="0.3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row>
    <row r="278" spans="1:69" x14ac:dyDescent="0.3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row>
    <row r="279" spans="1:69" x14ac:dyDescent="0.3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row>
    <row r="280" spans="1:69" x14ac:dyDescent="0.3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row>
    <row r="281" spans="1:69" x14ac:dyDescent="0.3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row>
    <row r="282" spans="1:69" x14ac:dyDescent="0.3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row>
    <row r="283" spans="1:69" x14ac:dyDescent="0.3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row>
    <row r="284" spans="1:69" x14ac:dyDescent="0.3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row>
    <row r="285" spans="1:69" x14ac:dyDescent="0.3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row>
    <row r="286" spans="1:69" x14ac:dyDescent="0.3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row>
    <row r="287" spans="1:69" x14ac:dyDescent="0.3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row>
    <row r="288" spans="1:69" x14ac:dyDescent="0.3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row>
    <row r="289" spans="1:69" x14ac:dyDescent="0.3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row>
    <row r="290" spans="1:69" x14ac:dyDescent="0.3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row>
    <row r="291" spans="1:69" x14ac:dyDescent="0.3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row>
    <row r="292" spans="1:69" x14ac:dyDescent="0.3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row>
    <row r="293" spans="1:69" x14ac:dyDescent="0.3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row>
    <row r="294" spans="1:69" x14ac:dyDescent="0.3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row>
    <row r="295" spans="1:69" x14ac:dyDescent="0.3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row>
    <row r="296" spans="1:69" x14ac:dyDescent="0.3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row>
    <row r="297" spans="1:69" x14ac:dyDescent="0.3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row>
    <row r="298" spans="1:69" x14ac:dyDescent="0.3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row>
    <row r="299" spans="1:69" x14ac:dyDescent="0.3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row>
    <row r="300" spans="1:69" x14ac:dyDescent="0.3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row>
    <row r="301" spans="1:69" x14ac:dyDescent="0.3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row>
    <row r="302" spans="1:69" x14ac:dyDescent="0.3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row>
    <row r="303" spans="1:69" x14ac:dyDescent="0.3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row>
    <row r="304" spans="1:69" x14ac:dyDescent="0.3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row>
    <row r="305" spans="1:69" x14ac:dyDescent="0.3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row>
    <row r="306" spans="1:69" x14ac:dyDescent="0.3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row>
    <row r="307" spans="1:69" x14ac:dyDescent="0.3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row>
    <row r="308" spans="1:69" x14ac:dyDescent="0.3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row>
    <row r="309" spans="1:69" x14ac:dyDescent="0.3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row>
    <row r="310" spans="1:69" x14ac:dyDescent="0.3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row>
    <row r="311" spans="1:69" x14ac:dyDescent="0.3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row>
    <row r="312" spans="1:69" x14ac:dyDescent="0.3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row>
    <row r="313" spans="1:69" x14ac:dyDescent="0.3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row>
    <row r="314" spans="1:69" x14ac:dyDescent="0.3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row>
    <row r="315" spans="1:69" x14ac:dyDescent="0.3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row>
    <row r="316" spans="1:69" x14ac:dyDescent="0.3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row>
    <row r="317" spans="1:69" x14ac:dyDescent="0.3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row>
    <row r="318" spans="1:69" x14ac:dyDescent="0.3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row>
    <row r="319" spans="1:69" x14ac:dyDescent="0.3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row>
    <row r="320" spans="1:69" x14ac:dyDescent="0.3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row>
    <row r="321" spans="1:69" x14ac:dyDescent="0.3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row>
    <row r="322" spans="1:69" x14ac:dyDescent="0.3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row>
    <row r="323" spans="1:69" x14ac:dyDescent="0.3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row>
    <row r="324" spans="1:69" x14ac:dyDescent="0.3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row>
    <row r="325" spans="1:69" x14ac:dyDescent="0.3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row>
    <row r="326" spans="1:69" x14ac:dyDescent="0.3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row>
    <row r="327" spans="1:69" x14ac:dyDescent="0.3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row>
    <row r="328" spans="1:69" x14ac:dyDescent="0.3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row>
    <row r="329" spans="1:69" x14ac:dyDescent="0.3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row>
    <row r="330" spans="1:69" x14ac:dyDescent="0.3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row>
    <row r="331" spans="1:69" x14ac:dyDescent="0.3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row>
    <row r="332" spans="1:69" x14ac:dyDescent="0.3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row>
    <row r="333" spans="1:69" x14ac:dyDescent="0.3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row>
    <row r="334" spans="1:69" x14ac:dyDescent="0.3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row>
    <row r="335" spans="1:69" x14ac:dyDescent="0.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row>
    <row r="336" spans="1:69" x14ac:dyDescent="0.3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row>
    <row r="337" spans="1:69" x14ac:dyDescent="0.3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row>
    <row r="338" spans="1:69" x14ac:dyDescent="0.3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row>
    <row r="339" spans="1:69" x14ac:dyDescent="0.3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row>
    <row r="340" spans="1:69" x14ac:dyDescent="0.3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row>
    <row r="341" spans="1:69" x14ac:dyDescent="0.3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row>
    <row r="342" spans="1:69" x14ac:dyDescent="0.3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row>
    <row r="343" spans="1:69" x14ac:dyDescent="0.3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row>
    <row r="344" spans="1:69" x14ac:dyDescent="0.3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row>
    <row r="345" spans="1:69" x14ac:dyDescent="0.3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row>
    <row r="346" spans="1:69" x14ac:dyDescent="0.3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row>
    <row r="347" spans="1:69" x14ac:dyDescent="0.3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row>
    <row r="348" spans="1:69" x14ac:dyDescent="0.3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row>
    <row r="349" spans="1:69" x14ac:dyDescent="0.3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row>
    <row r="350" spans="1:69" x14ac:dyDescent="0.3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row>
    <row r="351" spans="1:69" x14ac:dyDescent="0.3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row>
    <row r="352" spans="1:69" x14ac:dyDescent="0.3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row>
    <row r="353" spans="1:69" x14ac:dyDescent="0.3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row>
    <row r="354" spans="1:69" x14ac:dyDescent="0.3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row>
    <row r="355" spans="1:69" x14ac:dyDescent="0.3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row>
    <row r="356" spans="1:69" x14ac:dyDescent="0.3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row>
    <row r="357" spans="1:69" x14ac:dyDescent="0.3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row>
    <row r="358" spans="1:69" x14ac:dyDescent="0.3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row>
    <row r="359" spans="1:69" x14ac:dyDescent="0.3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row>
    <row r="360" spans="1:69" x14ac:dyDescent="0.3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row>
    <row r="361" spans="1:69" x14ac:dyDescent="0.3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row>
    <row r="362" spans="1:69" x14ac:dyDescent="0.3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row>
    <row r="363" spans="1:69" x14ac:dyDescent="0.3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row>
    <row r="364" spans="1:69" x14ac:dyDescent="0.3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row>
    <row r="365" spans="1:69" x14ac:dyDescent="0.3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row>
    <row r="366" spans="1:69" x14ac:dyDescent="0.3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row>
    <row r="367" spans="1:69" x14ac:dyDescent="0.3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row>
    <row r="368" spans="1:69" x14ac:dyDescent="0.3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row>
    <row r="369" spans="1:69" x14ac:dyDescent="0.3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row>
    <row r="370" spans="1:69" x14ac:dyDescent="0.3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row>
    <row r="371" spans="1:69" x14ac:dyDescent="0.3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row>
    <row r="372" spans="1:69" x14ac:dyDescent="0.3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row>
    <row r="373" spans="1:69" x14ac:dyDescent="0.3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row>
    <row r="374" spans="1:69" x14ac:dyDescent="0.3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row>
    <row r="375" spans="1:69" x14ac:dyDescent="0.3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row>
    <row r="376" spans="1:69" x14ac:dyDescent="0.3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row>
    <row r="377" spans="1:69" x14ac:dyDescent="0.3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row>
    <row r="378" spans="1:69" x14ac:dyDescent="0.3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row>
    <row r="379" spans="1:69" x14ac:dyDescent="0.3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row>
    <row r="380" spans="1:69" x14ac:dyDescent="0.3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row>
    <row r="381" spans="1:69" x14ac:dyDescent="0.3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row>
    <row r="382" spans="1:69" x14ac:dyDescent="0.3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row>
    <row r="383" spans="1:69" x14ac:dyDescent="0.3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row>
    <row r="384" spans="1:69" x14ac:dyDescent="0.3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row>
    <row r="385" spans="1:69" x14ac:dyDescent="0.3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row>
    <row r="386" spans="1:69" x14ac:dyDescent="0.3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row>
    <row r="387" spans="1:69" x14ac:dyDescent="0.3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c r="BQ387" s="20"/>
    </row>
    <row r="388" spans="1:69" x14ac:dyDescent="0.3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row>
    <row r="389" spans="1:69" x14ac:dyDescent="0.3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c r="BQ389" s="20"/>
    </row>
    <row r="390" spans="1:69" x14ac:dyDescent="0.3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row>
    <row r="391" spans="1:69" x14ac:dyDescent="0.3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row>
    <row r="392" spans="1:69" x14ac:dyDescent="0.3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row>
    <row r="393" spans="1:69" x14ac:dyDescent="0.3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c r="BQ393" s="20"/>
    </row>
    <row r="394" spans="1:69" x14ac:dyDescent="0.3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row>
    <row r="395" spans="1:69" x14ac:dyDescent="0.3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c r="BQ395" s="20"/>
    </row>
    <row r="396" spans="1:69" x14ac:dyDescent="0.3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row>
    <row r="397" spans="1:69" x14ac:dyDescent="0.3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c r="BQ397" s="20"/>
    </row>
    <row r="398" spans="1:69" x14ac:dyDescent="0.3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row>
    <row r="399" spans="1:69" x14ac:dyDescent="0.3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c r="BQ399" s="20"/>
    </row>
    <row r="400" spans="1:69" x14ac:dyDescent="0.3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row>
    <row r="401" spans="1:69" x14ac:dyDescent="0.3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row>
    <row r="402" spans="1:69" x14ac:dyDescent="0.3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row>
    <row r="403" spans="1:69" x14ac:dyDescent="0.3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row>
    <row r="404" spans="1:69" x14ac:dyDescent="0.3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row>
    <row r="405" spans="1:69" x14ac:dyDescent="0.3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row>
    <row r="406" spans="1:69" x14ac:dyDescent="0.3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row>
    <row r="407" spans="1:69" x14ac:dyDescent="0.3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row>
    <row r="408" spans="1:69" x14ac:dyDescent="0.3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c r="BQ408" s="20"/>
    </row>
    <row r="409" spans="1:69" x14ac:dyDescent="0.3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row>
    <row r="410" spans="1:69" x14ac:dyDescent="0.3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row>
    <row r="411" spans="1:69" x14ac:dyDescent="0.3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row>
    <row r="412" spans="1:69" x14ac:dyDescent="0.3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row>
    <row r="413" spans="1:69" x14ac:dyDescent="0.3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row>
    <row r="414" spans="1:69" x14ac:dyDescent="0.3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row>
    <row r="415" spans="1:69" x14ac:dyDescent="0.3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row>
    <row r="416" spans="1:69" x14ac:dyDescent="0.3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row>
    <row r="417" spans="1:69" x14ac:dyDescent="0.3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row>
    <row r="418" spans="1:69" x14ac:dyDescent="0.3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row>
    <row r="419" spans="1:69" x14ac:dyDescent="0.3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row>
    <row r="420" spans="1:69" x14ac:dyDescent="0.3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row>
    <row r="421" spans="1:69" x14ac:dyDescent="0.3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row>
  </sheetData>
  <mergeCells count="4">
    <mergeCell ref="O28:P31"/>
    <mergeCell ref="O32:P32"/>
    <mergeCell ref="O33:P33"/>
    <mergeCell ref="O34:P34"/>
  </mergeCells>
  <conditionalFormatting sqref="R20:V36">
    <cfRule type="dataBar" priority="3">
      <dataBar>
        <cfvo type="num" val="0"/>
        <cfvo type="formula" val="MAX($R$20:$V$36)*2"/>
        <color theme="1" tint="0.249977111117893"/>
      </dataBar>
      <extLst>
        <ext xmlns:x14="http://schemas.microsoft.com/office/spreadsheetml/2009/9/main" uri="{B025F937-C7B1-47D3-B67F-A62EFF666E3E}">
          <x14:id>{7BD2E6C0-AC85-493C-BB4A-70E7F8184EB4}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BD2E6C0-AC85-493C-BB4A-70E7F8184EB4}">
            <x14:dataBar minLength="0" maxLength="100" gradient="0">
              <x14:cfvo type="num">
                <xm:f>0</xm:f>
              </x14:cfvo>
              <x14:cfvo type="formula">
                <xm:f>MAX($R$20:$V$36)*2</xm:f>
              </x14:cfvo>
              <x14:negativeFillColor rgb="FFFF0000"/>
              <x14:axisColor rgb="FF000000"/>
            </x14:dataBar>
          </x14:cfRule>
          <xm:sqref>R20:V36</xm:sqref>
        </x14:conditionalFormatting>
        <x14:conditionalFormatting xmlns:xm="http://schemas.microsoft.com/office/excel/2006/main">
          <x14:cfRule type="expression" priority="1" id="{26DA05C5-BA98-41E0-8D5A-ED4584CC9C24}">
            <xm:f>R$18=Pivots!$K$40</xm:f>
            <x14:dxf>
              <fill>
                <patternFill>
                  <bgColor theme="8" tint="0.59996337778862885"/>
                </patternFill>
              </fill>
              <border>
                <left style="thin">
                  <color theme="1" tint="0.24994659260841701"/>
                </left>
                <right style="thin">
                  <color theme="1" tint="0.24994659260841701"/>
                </right>
                <vertical/>
                <horizontal/>
              </border>
            </x14:dxf>
          </x14:cfRule>
          <x14:cfRule type="expression" priority="2" id="{E34C8A47-A342-4A96-96EA-0B16A031233A}">
            <xm:f>R$18=Pivots!$K$40</xm:f>
            <x14:dxf/>
          </x14:cfRule>
          <xm:sqref>R18:V36</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59" zoomScaleNormal="115" workbookViewId="0">
      <selection activeCell="E10" sqref="E10"/>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16406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2EA54-13BD-42E4-B169-D15C2EBD6A20}">
  <dimension ref="A3:T69"/>
  <sheetViews>
    <sheetView topLeftCell="A36" zoomScaleNormal="100" workbookViewId="0">
      <selection activeCell="K7" sqref="K7"/>
    </sheetView>
  </sheetViews>
  <sheetFormatPr defaultRowHeight="14.5" x14ac:dyDescent="0.35"/>
  <cols>
    <col min="1" max="1" width="12.33203125" bestFit="1" customWidth="1"/>
    <col min="2" max="2" width="9.83203125" bestFit="1" customWidth="1"/>
    <col min="3" max="3" width="10.83203125" bestFit="1" customWidth="1"/>
    <col min="4" max="4" width="12.33203125" bestFit="1" customWidth="1"/>
    <col min="5" max="6" width="9.83203125" bestFit="1" customWidth="1"/>
    <col min="7" max="7" width="10.5" bestFit="1" customWidth="1"/>
    <col min="8" max="8" width="13.4140625" customWidth="1"/>
    <col min="9" max="9" width="9.25" customWidth="1"/>
    <col min="10" max="10" width="6.25" bestFit="1" customWidth="1"/>
    <col min="11" max="11" width="12.33203125" bestFit="1" customWidth="1"/>
    <col min="12" max="13" width="6.25" bestFit="1" customWidth="1"/>
    <col min="14" max="14" width="7.6640625" customWidth="1"/>
    <col min="15" max="29" width="9.25" bestFit="1" customWidth="1"/>
    <col min="30" max="36" width="8.25" bestFit="1" customWidth="1"/>
    <col min="37" max="55" width="9.25" bestFit="1" customWidth="1"/>
    <col min="56" max="64" width="8.25" bestFit="1" customWidth="1"/>
    <col min="65" max="85" width="9.25" bestFit="1" customWidth="1"/>
    <col min="86" max="94" width="8.25" bestFit="1" customWidth="1"/>
    <col min="95" max="115" width="9.25" bestFit="1" customWidth="1"/>
    <col min="116" max="123" width="8.25" bestFit="1" customWidth="1"/>
    <col min="124" max="143" width="9.25" bestFit="1" customWidth="1"/>
    <col min="144" max="151" width="8.25" bestFit="1" customWidth="1"/>
    <col min="152" max="171" width="9.25" bestFit="1" customWidth="1"/>
    <col min="172" max="179" width="8.25" bestFit="1" customWidth="1"/>
    <col min="180" max="198" width="9.25" bestFit="1" customWidth="1"/>
    <col min="199" max="205" width="8.25" bestFit="1" customWidth="1"/>
    <col min="206" max="222" width="9.25" bestFit="1" customWidth="1"/>
    <col min="223" max="230" width="8.25" bestFit="1" customWidth="1"/>
    <col min="231" max="258" width="9.25" bestFit="1" customWidth="1"/>
    <col min="259" max="280" width="10.25" bestFit="1" customWidth="1"/>
    <col min="281" max="288" width="9.25" bestFit="1" customWidth="1"/>
    <col min="289" max="307" width="10.25" bestFit="1" customWidth="1"/>
    <col min="308" max="315" width="9.25" bestFit="1" customWidth="1"/>
    <col min="316" max="331" width="10.25" bestFit="1" customWidth="1"/>
    <col min="332" max="332" width="10.5" bestFit="1" customWidth="1"/>
  </cols>
  <sheetData>
    <row r="3" spans="1:5" x14ac:dyDescent="0.35">
      <c r="A3" t="s">
        <v>1042</v>
      </c>
      <c r="B3" t="s">
        <v>1043</v>
      </c>
      <c r="C3" t="s">
        <v>1044</v>
      </c>
      <c r="D3" t="s">
        <v>1045</v>
      </c>
      <c r="E3" t="s">
        <v>1046</v>
      </c>
    </row>
    <row r="4" spans="1:5" x14ac:dyDescent="0.35">
      <c r="A4" s="21">
        <v>1000</v>
      </c>
      <c r="B4" s="22">
        <v>96623</v>
      </c>
      <c r="C4" s="21">
        <v>89850</v>
      </c>
      <c r="D4" s="23">
        <v>3.8854000000000033</v>
      </c>
      <c r="E4" s="21">
        <v>307</v>
      </c>
    </row>
    <row r="7" spans="1:5" x14ac:dyDescent="0.35">
      <c r="A7" t="s">
        <v>1042</v>
      </c>
      <c r="B7" t="s">
        <v>1043</v>
      </c>
      <c r="C7" t="s">
        <v>1044</v>
      </c>
      <c r="D7" t="s">
        <v>1045</v>
      </c>
      <c r="E7" t="s">
        <v>1046</v>
      </c>
    </row>
    <row r="8" spans="1:5" x14ac:dyDescent="0.35">
      <c r="A8" s="21">
        <v>207</v>
      </c>
      <c r="B8" s="22">
        <v>20872</v>
      </c>
      <c r="C8" s="21">
        <v>17700</v>
      </c>
      <c r="D8" s="23">
        <v>3.8589371980676304</v>
      </c>
      <c r="E8" s="21">
        <v>60</v>
      </c>
    </row>
    <row r="13" spans="1:5" x14ac:dyDescent="0.35">
      <c r="A13" s="24" t="s">
        <v>1068</v>
      </c>
      <c r="B13" t="s">
        <v>1042</v>
      </c>
      <c r="C13" t="s">
        <v>1069</v>
      </c>
    </row>
    <row r="14" spans="1:5" x14ac:dyDescent="0.35">
      <c r="A14" s="25" t="s">
        <v>1056</v>
      </c>
      <c r="B14" s="21">
        <v>13</v>
      </c>
      <c r="C14" s="21">
        <v>13</v>
      </c>
    </row>
    <row r="15" spans="1:5" x14ac:dyDescent="0.35">
      <c r="A15" s="25" t="s">
        <v>1057</v>
      </c>
      <c r="B15" s="21">
        <v>13</v>
      </c>
      <c r="C15" s="21">
        <v>13</v>
      </c>
    </row>
    <row r="16" spans="1:5" x14ac:dyDescent="0.35">
      <c r="A16" s="25" t="s">
        <v>1058</v>
      </c>
      <c r="B16" s="21">
        <v>28</v>
      </c>
      <c r="C16" s="21">
        <v>28</v>
      </c>
    </row>
    <row r="17" spans="1:12" x14ac:dyDescent="0.35">
      <c r="A17" s="25" t="s">
        <v>1059</v>
      </c>
      <c r="B17" s="21">
        <v>24</v>
      </c>
      <c r="C17" s="21">
        <v>24</v>
      </c>
      <c r="E17" s="24" t="s">
        <v>1068</v>
      </c>
      <c r="F17" t="s">
        <v>1042</v>
      </c>
    </row>
    <row r="18" spans="1:12" x14ac:dyDescent="0.35">
      <c r="A18" s="25" t="s">
        <v>1060</v>
      </c>
      <c r="B18" s="21">
        <v>23</v>
      </c>
      <c r="C18" s="21">
        <v>23</v>
      </c>
      <c r="E18" s="25" t="s">
        <v>1047</v>
      </c>
      <c r="F18" s="21">
        <v>30</v>
      </c>
      <c r="H18" s="24" t="s">
        <v>1068</v>
      </c>
      <c r="I18" t="s">
        <v>1042</v>
      </c>
      <c r="J18" t="s">
        <v>1043</v>
      </c>
    </row>
    <row r="19" spans="1:12" x14ac:dyDescent="0.35">
      <c r="A19" s="25" t="s">
        <v>1061</v>
      </c>
      <c r="B19" s="21">
        <v>17</v>
      </c>
      <c r="C19" s="21">
        <v>17</v>
      </c>
      <c r="E19" s="25" t="s">
        <v>1048</v>
      </c>
      <c r="F19" s="21">
        <v>34</v>
      </c>
      <c r="H19" s="25" t="s">
        <v>11</v>
      </c>
      <c r="I19" s="21">
        <v>189</v>
      </c>
      <c r="J19" s="22">
        <v>18415</v>
      </c>
    </row>
    <row r="20" spans="1:12" x14ac:dyDescent="0.35">
      <c r="A20" s="25" t="s">
        <v>1062</v>
      </c>
      <c r="B20" s="21">
        <v>11</v>
      </c>
      <c r="C20" s="21">
        <v>11</v>
      </c>
      <c r="E20" s="25" t="s">
        <v>1049</v>
      </c>
      <c r="F20" s="21">
        <v>26</v>
      </c>
      <c r="H20" s="25" t="s">
        <v>9</v>
      </c>
      <c r="I20" s="21">
        <v>218</v>
      </c>
      <c r="J20" s="22">
        <v>20581</v>
      </c>
    </row>
    <row r="21" spans="1:12" x14ac:dyDescent="0.35">
      <c r="A21" s="25" t="s">
        <v>1063</v>
      </c>
      <c r="B21" s="21">
        <v>11</v>
      </c>
      <c r="C21" s="21">
        <v>11</v>
      </c>
      <c r="E21" s="25" t="s">
        <v>1050</v>
      </c>
      <c r="F21" s="21">
        <v>38</v>
      </c>
      <c r="H21" s="25" t="s">
        <v>6</v>
      </c>
      <c r="I21" s="21">
        <v>207</v>
      </c>
      <c r="J21" s="22">
        <v>20872</v>
      </c>
    </row>
    <row r="22" spans="1:12" x14ac:dyDescent="0.35">
      <c r="A22" s="25" t="s">
        <v>1064</v>
      </c>
      <c r="B22" s="21">
        <v>14</v>
      </c>
      <c r="C22" s="21">
        <v>14</v>
      </c>
      <c r="E22" s="25" t="s">
        <v>1051</v>
      </c>
      <c r="F22" s="21">
        <v>27</v>
      </c>
      <c r="H22" s="25" t="s">
        <v>13</v>
      </c>
      <c r="I22" s="21">
        <v>186</v>
      </c>
      <c r="J22" s="22">
        <v>16651</v>
      </c>
    </row>
    <row r="23" spans="1:12" x14ac:dyDescent="0.35">
      <c r="A23" s="25" t="s">
        <v>1065</v>
      </c>
      <c r="B23" s="21">
        <v>30</v>
      </c>
      <c r="C23" s="21">
        <v>30</v>
      </c>
      <c r="E23" s="25" t="s">
        <v>1052</v>
      </c>
      <c r="F23" s="21">
        <v>27</v>
      </c>
      <c r="H23" s="25" t="s">
        <v>10</v>
      </c>
      <c r="I23" s="21">
        <v>200</v>
      </c>
      <c r="J23" s="22">
        <v>20104</v>
      </c>
    </row>
    <row r="24" spans="1:12" x14ac:dyDescent="0.35">
      <c r="A24" s="25" t="s">
        <v>1066</v>
      </c>
      <c r="B24" s="21">
        <v>14</v>
      </c>
      <c r="C24" s="21">
        <v>14</v>
      </c>
      <c r="E24" s="25" t="s">
        <v>1053</v>
      </c>
      <c r="F24" s="21">
        <v>25</v>
      </c>
      <c r="H24" s="25" t="s">
        <v>1055</v>
      </c>
      <c r="I24" s="21">
        <v>1000</v>
      </c>
      <c r="J24" s="22">
        <v>96623</v>
      </c>
    </row>
    <row r="25" spans="1:12" x14ac:dyDescent="0.35">
      <c r="A25" s="25" t="s">
        <v>1067</v>
      </c>
      <c r="B25" s="21">
        <v>9</v>
      </c>
      <c r="C25" s="21">
        <v>9</v>
      </c>
      <c r="E25" s="25" t="s">
        <v>1055</v>
      </c>
      <c r="F25" s="21">
        <v>207</v>
      </c>
    </row>
    <row r="26" spans="1:12" x14ac:dyDescent="0.35">
      <c r="A26" s="25" t="s">
        <v>1055</v>
      </c>
      <c r="B26" s="21">
        <v>207</v>
      </c>
      <c r="C26" s="21">
        <v>207</v>
      </c>
    </row>
    <row r="27" spans="1:12" x14ac:dyDescent="0.35">
      <c r="K27" t="str">
        <f>K40</f>
        <v>R03</v>
      </c>
    </row>
    <row r="30" spans="1:12" x14ac:dyDescent="0.35">
      <c r="H30" s="25" t="s">
        <v>11</v>
      </c>
      <c r="I30" s="21">
        <v>189</v>
      </c>
      <c r="J30" s="26">
        <v>18415</v>
      </c>
      <c r="K30" t="e">
        <f>IF(H30=$K$27,I30,NA())</f>
        <v>#N/A</v>
      </c>
      <c r="L30" t="e">
        <f>IF(H30=$K$27,J30,NA())</f>
        <v>#N/A</v>
      </c>
    </row>
    <row r="31" spans="1:12" x14ac:dyDescent="0.35">
      <c r="H31" s="25" t="s">
        <v>9</v>
      </c>
      <c r="I31" s="21">
        <v>218</v>
      </c>
      <c r="J31" s="26">
        <v>20581</v>
      </c>
      <c r="K31" t="e">
        <f t="shared" ref="K31:K34" si="0">IF(H31=$K$27,I31,NA())</f>
        <v>#N/A</v>
      </c>
      <c r="L31" t="e">
        <f t="shared" ref="L31:L34" si="1">IF(H31=$K$27,J31,NA())</f>
        <v>#N/A</v>
      </c>
    </row>
    <row r="32" spans="1:12" x14ac:dyDescent="0.35">
      <c r="H32" s="25" t="s">
        <v>6</v>
      </c>
      <c r="I32" s="21">
        <v>207</v>
      </c>
      <c r="J32" s="26">
        <v>20872</v>
      </c>
      <c r="K32">
        <f t="shared" si="0"/>
        <v>207</v>
      </c>
      <c r="L32">
        <f t="shared" si="1"/>
        <v>20872</v>
      </c>
    </row>
    <row r="33" spans="4:20" x14ac:dyDescent="0.35">
      <c r="H33" s="25" t="s">
        <v>13</v>
      </c>
      <c r="I33" s="21">
        <v>186</v>
      </c>
      <c r="J33" s="26">
        <v>16651</v>
      </c>
      <c r="K33" t="e">
        <f t="shared" si="0"/>
        <v>#N/A</v>
      </c>
      <c r="L33" t="e">
        <f t="shared" si="1"/>
        <v>#N/A</v>
      </c>
    </row>
    <row r="34" spans="4:20" x14ac:dyDescent="0.35">
      <c r="H34" s="25" t="s">
        <v>10</v>
      </c>
      <c r="I34" s="21">
        <v>200</v>
      </c>
      <c r="J34" s="26">
        <v>20104</v>
      </c>
      <c r="K34" t="e">
        <f t="shared" si="0"/>
        <v>#N/A</v>
      </c>
      <c r="L34" t="e">
        <f t="shared" si="1"/>
        <v>#N/A</v>
      </c>
    </row>
    <row r="39" spans="4:20" x14ac:dyDescent="0.35">
      <c r="K39" s="24" t="s">
        <v>1068</v>
      </c>
      <c r="O39" s="14" t="s">
        <v>1071</v>
      </c>
    </row>
    <row r="40" spans="4:20" x14ac:dyDescent="0.35">
      <c r="D40" s="24" t="s">
        <v>1042</v>
      </c>
      <c r="E40" s="24" t="s">
        <v>1054</v>
      </c>
      <c r="K40" s="27" t="s">
        <v>6</v>
      </c>
      <c r="S40" t="s">
        <v>1075</v>
      </c>
      <c r="T40">
        <f>_xlfn.XLOOKUP(K40,H30:H34,I30:I34)</f>
        <v>207</v>
      </c>
    </row>
    <row r="41" spans="4:20" x14ac:dyDescent="0.35">
      <c r="D41" s="24" t="s">
        <v>1068</v>
      </c>
      <c r="E41" t="s">
        <v>999</v>
      </c>
      <c r="F41" t="s">
        <v>998</v>
      </c>
      <c r="G41" t="s">
        <v>1055</v>
      </c>
      <c r="O41" t="s">
        <v>1072</v>
      </c>
      <c r="P41" s="1">
        <f>A8/A4</f>
        <v>0.20699999999999999</v>
      </c>
      <c r="S41" t="s">
        <v>1076</v>
      </c>
      <c r="T41">
        <f>_xlfn.XLOOKUP(K40,H30:H34,J30:J34)</f>
        <v>20872</v>
      </c>
    </row>
    <row r="42" spans="4:20" x14ac:dyDescent="0.35">
      <c r="D42" s="25" t="s">
        <v>1002</v>
      </c>
      <c r="E42" s="21">
        <v>144</v>
      </c>
      <c r="F42" s="21">
        <v>132</v>
      </c>
      <c r="G42" s="21">
        <v>276</v>
      </c>
      <c r="O42" t="s">
        <v>1073</v>
      </c>
      <c r="P42">
        <f>_xlfn.RANK.AVG(T40,I30:I34)</f>
        <v>2</v>
      </c>
    </row>
    <row r="43" spans="4:20" x14ac:dyDescent="0.35">
      <c r="D43" s="25" t="s">
        <v>1001</v>
      </c>
      <c r="E43" s="21">
        <v>326</v>
      </c>
      <c r="F43" s="21">
        <v>63</v>
      </c>
      <c r="G43" s="21">
        <v>389</v>
      </c>
      <c r="O43" t="s">
        <v>1074</v>
      </c>
      <c r="P43">
        <f>_xlfn.RANK.AVG(T41,J30:J34)</f>
        <v>1</v>
      </c>
    </row>
    <row r="44" spans="4:20" x14ac:dyDescent="0.35">
      <c r="D44" s="25" t="s">
        <v>1000</v>
      </c>
      <c r="E44" s="21">
        <v>129</v>
      </c>
      <c r="F44" s="21">
        <v>206</v>
      </c>
      <c r="G44" s="21">
        <v>335</v>
      </c>
      <c r="P44" t="s">
        <v>1077</v>
      </c>
    </row>
    <row r="45" spans="4:20" x14ac:dyDescent="0.35">
      <c r="D45" s="25" t="s">
        <v>1055</v>
      </c>
      <c r="E45" s="21">
        <v>599</v>
      </c>
      <c r="F45" s="21">
        <v>401</v>
      </c>
      <c r="G45" s="21">
        <v>1000</v>
      </c>
      <c r="O45" t="s">
        <v>1078</v>
      </c>
    </row>
    <row r="46" spans="4:20" x14ac:dyDescent="0.35">
      <c r="P46" t="str">
        <f>"% of calls:"&amp;TEXT(P41,"0%")</f>
        <v>% of calls:21%</v>
      </c>
    </row>
    <row r="47" spans="4:20" x14ac:dyDescent="0.35">
      <c r="P47" t="str">
        <f>IF(COUNTA(K40:K45)&gt;1,"","Call Rank:"&amp;P42)</f>
        <v>Call Rank:2</v>
      </c>
    </row>
    <row r="48" spans="4:20" x14ac:dyDescent="0.35">
      <c r="D48" s="24" t="s">
        <v>1068</v>
      </c>
      <c r="E48" t="s">
        <v>1042</v>
      </c>
      <c r="P48" t="str">
        <f>IF(COUNTA(K40:K45)&gt;1,"","Amount Rank:"&amp;P43)</f>
        <v>Amount Rank:1</v>
      </c>
    </row>
    <row r="49" spans="4:17" x14ac:dyDescent="0.35">
      <c r="D49" s="25">
        <v>0</v>
      </c>
      <c r="E49" s="21">
        <v>1</v>
      </c>
    </row>
    <row r="50" spans="4:17" x14ac:dyDescent="0.35">
      <c r="D50" s="25">
        <v>1</v>
      </c>
      <c r="E50" s="21">
        <v>1</v>
      </c>
      <c r="H50" s="24" t="s">
        <v>1043</v>
      </c>
      <c r="I50" s="24" t="s">
        <v>1054</v>
      </c>
      <c r="P50" t="s">
        <v>1079</v>
      </c>
    </row>
    <row r="51" spans="4:17" x14ac:dyDescent="0.35">
      <c r="D51" s="25">
        <v>2</v>
      </c>
      <c r="E51" s="21">
        <v>11</v>
      </c>
      <c r="H51" s="24" t="s">
        <v>1068</v>
      </c>
      <c r="I51" t="s">
        <v>11</v>
      </c>
      <c r="J51" t="s">
        <v>9</v>
      </c>
      <c r="K51" t="s">
        <v>6</v>
      </c>
      <c r="L51" t="s">
        <v>13</v>
      </c>
      <c r="M51" t="s">
        <v>10</v>
      </c>
      <c r="N51" t="s">
        <v>1055</v>
      </c>
      <c r="Q51" t="e" vm="1">
        <f>IF(COUNTA(K40:K45)&gt;1,"",_xlfn.XLOOKUP(K40,Assets!E3:E7,Assets!F3:F7))</f>
        <v>#VALUE!</v>
      </c>
    </row>
    <row r="52" spans="4:17" x14ac:dyDescent="0.35">
      <c r="D52" s="25">
        <v>3</v>
      </c>
      <c r="E52" s="21">
        <v>46</v>
      </c>
      <c r="H52" s="25" t="s">
        <v>1002</v>
      </c>
    </row>
    <row r="53" spans="4:17" x14ac:dyDescent="0.35">
      <c r="D53" s="25">
        <v>4</v>
      </c>
      <c r="E53" s="21">
        <v>88</v>
      </c>
      <c r="H53" s="28" t="s">
        <v>20</v>
      </c>
      <c r="I53" s="22">
        <v>891</v>
      </c>
      <c r="J53" s="22">
        <v>1332</v>
      </c>
      <c r="K53" s="22">
        <v>1282</v>
      </c>
      <c r="L53" s="22">
        <v>739</v>
      </c>
      <c r="M53" s="22">
        <v>560</v>
      </c>
      <c r="N53" s="22">
        <v>4804</v>
      </c>
    </row>
    <row r="54" spans="4:17" x14ac:dyDescent="0.35">
      <c r="D54" s="25">
        <v>5</v>
      </c>
      <c r="E54" s="21">
        <v>60</v>
      </c>
      <c r="H54" s="28" t="s">
        <v>12</v>
      </c>
      <c r="I54" s="22">
        <v>1991</v>
      </c>
      <c r="J54" s="22">
        <v>1886</v>
      </c>
      <c r="K54" s="22">
        <v>1206</v>
      </c>
      <c r="L54" s="22">
        <v>884</v>
      </c>
      <c r="M54" s="22">
        <v>1722</v>
      </c>
      <c r="N54" s="22">
        <v>7689</v>
      </c>
    </row>
    <row r="55" spans="4:17" x14ac:dyDescent="0.35">
      <c r="D55" s="25" t="s">
        <v>1055</v>
      </c>
      <c r="E55" s="21">
        <v>207</v>
      </c>
      <c r="H55" s="28" t="s">
        <v>8</v>
      </c>
      <c r="I55" s="22">
        <v>1163</v>
      </c>
      <c r="J55" s="22">
        <v>1180</v>
      </c>
      <c r="K55" s="22">
        <v>1616</v>
      </c>
      <c r="L55" s="22">
        <v>1043</v>
      </c>
      <c r="M55" s="22">
        <v>1747</v>
      </c>
      <c r="N55" s="22">
        <v>6749</v>
      </c>
    </row>
    <row r="56" spans="4:17" x14ac:dyDescent="0.35">
      <c r="H56" s="28" t="s">
        <v>16</v>
      </c>
      <c r="I56" s="22">
        <v>1438</v>
      </c>
      <c r="J56" s="22">
        <v>1616</v>
      </c>
      <c r="K56" s="22">
        <v>866</v>
      </c>
      <c r="L56" s="22">
        <v>829</v>
      </c>
      <c r="M56" s="22">
        <v>2070</v>
      </c>
      <c r="N56" s="22">
        <v>6819</v>
      </c>
    </row>
    <row r="57" spans="4:17" x14ac:dyDescent="0.35">
      <c r="H57" s="25" t="s">
        <v>1001</v>
      </c>
    </row>
    <row r="58" spans="4:17" x14ac:dyDescent="0.35">
      <c r="H58" s="28" t="s">
        <v>24</v>
      </c>
      <c r="I58" s="22">
        <v>1233</v>
      </c>
      <c r="J58" s="22">
        <v>223</v>
      </c>
      <c r="K58" s="22">
        <v>1680</v>
      </c>
      <c r="L58" s="22">
        <v>990</v>
      </c>
      <c r="M58" s="22">
        <v>1508</v>
      </c>
      <c r="N58" s="22">
        <v>5634</v>
      </c>
    </row>
    <row r="59" spans="4:17" x14ac:dyDescent="0.35">
      <c r="H59" s="28" t="s">
        <v>15</v>
      </c>
      <c r="I59" s="22">
        <v>1598</v>
      </c>
      <c r="J59" s="22">
        <v>1907</v>
      </c>
      <c r="K59" s="22">
        <v>869</v>
      </c>
      <c r="L59" s="22">
        <v>1426</v>
      </c>
      <c r="M59" s="22">
        <v>1416</v>
      </c>
      <c r="N59" s="22">
        <v>7216</v>
      </c>
    </row>
    <row r="60" spans="4:17" x14ac:dyDescent="0.35">
      <c r="H60" s="28" t="s">
        <v>5</v>
      </c>
      <c r="I60" s="22">
        <v>900</v>
      </c>
      <c r="J60" s="22">
        <v>1016</v>
      </c>
      <c r="K60" s="22">
        <v>960</v>
      </c>
      <c r="L60" s="22">
        <v>940</v>
      </c>
      <c r="M60" s="22">
        <v>1193</v>
      </c>
      <c r="N60" s="22">
        <v>5009</v>
      </c>
    </row>
    <row r="61" spans="4:17" x14ac:dyDescent="0.35">
      <c r="H61" s="28" t="s">
        <v>18</v>
      </c>
      <c r="I61" s="22">
        <v>900</v>
      </c>
      <c r="J61" s="22">
        <v>1470</v>
      </c>
      <c r="K61" s="22">
        <v>1617</v>
      </c>
      <c r="L61" s="22">
        <v>1314</v>
      </c>
      <c r="M61" s="22">
        <v>941</v>
      </c>
      <c r="N61" s="22">
        <v>6242</v>
      </c>
    </row>
    <row r="62" spans="4:17" x14ac:dyDescent="0.35">
      <c r="H62" s="28" t="s">
        <v>14</v>
      </c>
      <c r="I62" s="22">
        <v>1255</v>
      </c>
      <c r="J62" s="22">
        <v>516</v>
      </c>
      <c r="K62" s="22">
        <v>1874</v>
      </c>
      <c r="L62" s="22">
        <v>1863</v>
      </c>
      <c r="M62" s="22">
        <v>1722</v>
      </c>
      <c r="N62" s="22">
        <v>7230</v>
      </c>
    </row>
    <row r="63" spans="4:17" x14ac:dyDescent="0.35">
      <c r="H63" s="28" t="s">
        <v>19</v>
      </c>
      <c r="I63" s="22">
        <v>1138</v>
      </c>
      <c r="J63" s="22">
        <v>1898</v>
      </c>
      <c r="K63" s="22">
        <v>1482</v>
      </c>
      <c r="L63" s="22">
        <v>846</v>
      </c>
      <c r="M63" s="22">
        <v>1154</v>
      </c>
      <c r="N63" s="22">
        <v>6518</v>
      </c>
    </row>
    <row r="64" spans="4:17" x14ac:dyDescent="0.35">
      <c r="H64" s="25" t="s">
        <v>1000</v>
      </c>
    </row>
    <row r="65" spans="8:14" x14ac:dyDescent="0.35">
      <c r="H65" s="28" t="s">
        <v>17</v>
      </c>
      <c r="I65" s="22">
        <v>1655</v>
      </c>
      <c r="J65" s="22">
        <v>805</v>
      </c>
      <c r="K65" s="22">
        <v>2263</v>
      </c>
      <c r="L65" s="22">
        <v>987</v>
      </c>
      <c r="M65" s="22">
        <v>1075</v>
      </c>
      <c r="N65" s="22">
        <v>6785</v>
      </c>
    </row>
    <row r="66" spans="8:14" x14ac:dyDescent="0.35">
      <c r="H66" s="28" t="s">
        <v>23</v>
      </c>
      <c r="I66" s="22">
        <v>1104</v>
      </c>
      <c r="J66" s="22">
        <v>2280</v>
      </c>
      <c r="K66" s="22">
        <v>1445</v>
      </c>
      <c r="L66" s="22">
        <v>1722</v>
      </c>
      <c r="M66" s="22">
        <v>1196</v>
      </c>
      <c r="N66" s="22">
        <v>7747</v>
      </c>
    </row>
    <row r="67" spans="8:14" x14ac:dyDescent="0.35">
      <c r="H67" s="28" t="s">
        <v>7</v>
      </c>
      <c r="I67" s="22">
        <v>372</v>
      </c>
      <c r="J67" s="22">
        <v>1818</v>
      </c>
      <c r="K67" s="22">
        <v>1346</v>
      </c>
      <c r="L67" s="22">
        <v>1156</v>
      </c>
      <c r="M67" s="22">
        <v>1484</v>
      </c>
      <c r="N67" s="22">
        <v>6176</v>
      </c>
    </row>
    <row r="68" spans="8:14" x14ac:dyDescent="0.35">
      <c r="H68" s="28" t="s">
        <v>22</v>
      </c>
      <c r="I68" s="22">
        <v>1415</v>
      </c>
      <c r="J68" s="22">
        <v>1271</v>
      </c>
      <c r="K68" s="22">
        <v>1214</v>
      </c>
      <c r="L68" s="22">
        <v>1135</v>
      </c>
      <c r="M68" s="22">
        <v>1566</v>
      </c>
      <c r="N68" s="22">
        <v>6601</v>
      </c>
    </row>
    <row r="69" spans="8:14" x14ac:dyDescent="0.35">
      <c r="H69" s="28" t="s">
        <v>21</v>
      </c>
      <c r="I69" s="22">
        <v>1362</v>
      </c>
      <c r="J69" s="22">
        <v>1363</v>
      </c>
      <c r="K69" s="22">
        <v>1152</v>
      </c>
      <c r="L69" s="22">
        <v>777</v>
      </c>
      <c r="M69" s="22">
        <v>750</v>
      </c>
      <c r="N69" s="22">
        <v>5404</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12" sqref="B12"/>
    </sheetView>
  </sheetViews>
  <sheetFormatPr defaultRowHeight="14.5" x14ac:dyDescent="0.35"/>
  <cols>
    <col min="5" max="5" width="10.83203125" customWidth="1"/>
    <col min="6" max="6" width="9.83203125" customWidth="1"/>
  </cols>
  <sheetData>
    <row r="2" spans="5:6" x14ac:dyDescent="0.35">
      <c r="E2" t="s">
        <v>1040</v>
      </c>
      <c r="F2" t="s">
        <v>1041</v>
      </c>
    </row>
    <row r="3" spans="5:6" ht="25.5" customHeight="1" x14ac:dyDescent="0.35">
      <c r="E3" t="s">
        <v>11</v>
      </c>
      <c r="F3" t="e" vm="2">
        <v>#VALUE!</v>
      </c>
    </row>
    <row r="4" spans="5:6" ht="25.5" customHeight="1" x14ac:dyDescent="0.35">
      <c r="E4" t="s">
        <v>9</v>
      </c>
      <c r="F4" t="e" vm="3">
        <v>#VALUE!</v>
      </c>
    </row>
    <row r="5" spans="5:6" ht="25.5" customHeight="1" x14ac:dyDescent="0.35">
      <c r="E5" t="s">
        <v>6</v>
      </c>
      <c r="F5" t="e" vm="4">
        <v>#VALUE!</v>
      </c>
    </row>
    <row r="6" spans="5:6" ht="25.5" customHeight="1" x14ac:dyDescent="0.35">
      <c r="E6" t="s">
        <v>13</v>
      </c>
      <c r="F6" t="e" vm="5">
        <v>#VALUE!</v>
      </c>
    </row>
    <row r="7" spans="5:6" ht="25.5" customHeight="1" x14ac:dyDescent="0.35">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Call centre report</vt:lpstr>
      <vt:lpstr>Data</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Venkata Ramireddy R</cp:lastModifiedBy>
  <dcterms:created xsi:type="dcterms:W3CDTF">2021-03-14T20:21:32Z</dcterms:created>
  <dcterms:modified xsi:type="dcterms:W3CDTF">2025-09-03T20:56:31Z</dcterms:modified>
</cp:coreProperties>
</file>