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1" i="1"/>
  <c r="Q28" i="1"/>
  <c r="Q22" i="1"/>
  <c r="Q23" i="1"/>
  <c r="Q24" i="1"/>
  <c r="Q25" i="1"/>
  <c r="Q26" i="1"/>
  <c r="Q27" i="1"/>
  <c r="Q21" i="1"/>
  <c r="P22" i="1"/>
  <c r="P23" i="1"/>
  <c r="P24" i="1"/>
  <c r="P25" i="1"/>
  <c r="P26" i="1"/>
  <c r="P27" i="1"/>
  <c r="P21" i="1"/>
  <c r="O22" i="1"/>
  <c r="O23" i="1"/>
  <c r="O24" i="1"/>
  <c r="O25" i="1"/>
  <c r="O26" i="1"/>
  <c r="O27" i="1"/>
  <c r="O21" i="1"/>
  <c r="N22" i="1"/>
  <c r="N23" i="1"/>
  <c r="N24" i="1"/>
  <c r="N25" i="1"/>
  <c r="N26" i="1"/>
  <c r="N27" i="1"/>
  <c r="N21" i="1"/>
  <c r="M22" i="1"/>
  <c r="M23" i="1"/>
  <c r="M24" i="1"/>
  <c r="M25" i="1"/>
  <c r="M26" i="1"/>
  <c r="M27" i="1"/>
  <c r="M21" i="1"/>
  <c r="L22" i="1"/>
  <c r="L23" i="1"/>
  <c r="L24" i="1"/>
  <c r="L25" i="1"/>
  <c r="L26" i="1"/>
  <c r="L27" i="1"/>
  <c r="L21" i="1"/>
  <c r="K22" i="1" l="1"/>
  <c r="K23" i="1"/>
  <c r="K24" i="1"/>
  <c r="K25" i="1"/>
  <c r="K26" i="1"/>
  <c r="K27" i="1"/>
  <c r="K21" i="1"/>
  <c r="J22" i="1"/>
  <c r="J23" i="1"/>
  <c r="J24" i="1"/>
  <c r="J25" i="1"/>
  <c r="J26" i="1"/>
  <c r="J27" i="1"/>
  <c r="J21" i="1"/>
  <c r="E26" i="1"/>
  <c r="H26" i="1"/>
  <c r="H25" i="1"/>
  <c r="G25" i="1"/>
  <c r="H24" i="1"/>
  <c r="G24" i="1"/>
  <c r="F24" i="1"/>
  <c r="H23" i="1"/>
  <c r="G23" i="1"/>
  <c r="F23" i="1"/>
  <c r="E23" i="1"/>
  <c r="H22" i="1"/>
  <c r="G22" i="1"/>
  <c r="F22" i="1"/>
  <c r="E22" i="1"/>
  <c r="D22" i="1"/>
  <c r="H21" i="1"/>
  <c r="G21" i="1"/>
  <c r="F21" i="1"/>
  <c r="E21" i="1"/>
  <c r="D21" i="1"/>
  <c r="C21" i="1"/>
  <c r="H13" i="1" l="1"/>
  <c r="Q6" i="1" s="1"/>
  <c r="G13" i="1"/>
  <c r="P8" i="1" s="1"/>
  <c r="F13" i="1"/>
  <c r="E13" i="1"/>
  <c r="N12" i="1" s="1"/>
  <c r="D13" i="1"/>
  <c r="M6" i="1" s="1"/>
  <c r="C13" i="1"/>
  <c r="L3" i="1" s="1"/>
  <c r="B13" i="1"/>
  <c r="K9" i="1" l="1"/>
  <c r="K4" i="1"/>
  <c r="O10" i="1"/>
  <c r="O3" i="1"/>
  <c r="P7" i="1"/>
  <c r="P9" i="1"/>
  <c r="N11" i="1"/>
  <c r="N6" i="1"/>
  <c r="M7" i="1"/>
  <c r="O4" i="1"/>
  <c r="M8" i="1"/>
  <c r="O11" i="1"/>
  <c r="N3" i="1"/>
  <c r="P5" i="1"/>
  <c r="N5" i="1"/>
  <c r="N9" i="1"/>
  <c r="P10" i="1"/>
  <c r="K12" i="1"/>
  <c r="L11" i="1"/>
  <c r="M9" i="1"/>
  <c r="N7" i="1"/>
  <c r="O5" i="1"/>
  <c r="P3" i="1"/>
  <c r="P11" i="1"/>
  <c r="Q9" i="1"/>
  <c r="K5" i="1"/>
  <c r="L4" i="1"/>
  <c r="L12" i="1"/>
  <c r="M10" i="1"/>
  <c r="N8" i="1"/>
  <c r="O6" i="1"/>
  <c r="P4" i="1"/>
  <c r="P12" i="1"/>
  <c r="Q10" i="1"/>
  <c r="Q8" i="1"/>
  <c r="K10" i="1"/>
  <c r="K3" i="1"/>
  <c r="O12" i="1"/>
  <c r="K6" i="1"/>
  <c r="L5" i="1"/>
  <c r="M3" i="1"/>
  <c r="M11" i="1"/>
  <c r="O7" i="1"/>
  <c r="Q3" i="1"/>
  <c r="Q11" i="1"/>
  <c r="K7" i="1"/>
  <c r="L6" i="1"/>
  <c r="M4" i="1"/>
  <c r="M12" i="1"/>
  <c r="N10" i="1"/>
  <c r="O8" i="1"/>
  <c r="P6" i="1"/>
  <c r="Q4" i="1"/>
  <c r="Q12" i="1"/>
  <c r="L7" i="1"/>
  <c r="L9" i="1"/>
  <c r="Q7" i="1"/>
  <c r="K11" i="1"/>
  <c r="L10" i="1"/>
  <c r="K8" i="1"/>
  <c r="M5" i="1"/>
  <c r="O9" i="1"/>
  <c r="Q5" i="1"/>
  <c r="L8" i="1"/>
  <c r="N4" i="1"/>
  <c r="R11" i="1" l="1"/>
  <c r="M13" i="1"/>
  <c r="M14" i="1" s="1"/>
  <c r="K13" i="1"/>
  <c r="K14" i="1" s="1"/>
  <c r="R9" i="1"/>
  <c r="R4" i="1"/>
  <c r="R6" i="1"/>
  <c r="R7" i="1"/>
  <c r="R3" i="1"/>
  <c r="R8" i="1"/>
  <c r="R10" i="1"/>
  <c r="R5" i="1"/>
  <c r="R12" i="1"/>
  <c r="O15" i="1"/>
  <c r="L13" i="1"/>
  <c r="L14" i="1" s="1"/>
  <c r="N13" i="1"/>
  <c r="N14" i="1" s="1"/>
  <c r="L15" i="1"/>
  <c r="Q13" i="1"/>
  <c r="Q14" i="1" s="1"/>
  <c r="Q15" i="1"/>
  <c r="P13" i="1"/>
  <c r="P14" i="1" s="1"/>
  <c r="P15" i="1"/>
  <c r="K15" i="1"/>
  <c r="N15" i="1"/>
  <c r="O13" i="1"/>
  <c r="O14" i="1" s="1"/>
  <c r="M15" i="1"/>
  <c r="R15" i="1" l="1"/>
  <c r="L16" i="1" s="1"/>
  <c r="K16" i="1" l="1"/>
  <c r="O16" i="1"/>
  <c r="P16" i="1"/>
  <c r="Q16" i="1"/>
  <c r="N16" i="1"/>
  <c r="M16" i="1"/>
</calcChain>
</file>

<file path=xl/sharedStrings.xml><?xml version="1.0" encoding="utf-8"?>
<sst xmlns="http://schemas.openxmlformats.org/spreadsheetml/2006/main" count="91" uniqueCount="33">
  <si>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</si>
  <si>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</si>
  <si>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</si>
  <si>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</si>
  <si>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</si>
  <si>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</si>
  <si>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</si>
  <si>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</si>
  <si>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</si>
  <si>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</si>
  <si>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C1</t>
  </si>
  <si>
    <t>C2</t>
  </si>
  <si>
    <t>C3</t>
  </si>
  <si>
    <t>C4</t>
  </si>
  <si>
    <t>C5</t>
  </si>
  <si>
    <t>C6</t>
  </si>
  <si>
    <t>C7</t>
  </si>
  <si>
    <t>MAX</t>
  </si>
  <si>
    <t>MIN</t>
  </si>
  <si>
    <t>MAX$MIN</t>
  </si>
  <si>
    <t>NORMALIZATION</t>
  </si>
  <si>
    <t>Table1</t>
  </si>
  <si>
    <t>Table2</t>
  </si>
  <si>
    <t>SUM</t>
  </si>
  <si>
    <t>σ</t>
  </si>
  <si>
    <r>
      <t>N</t>
    </r>
    <r>
      <rPr>
        <sz val="14"/>
        <color theme="1"/>
        <rFont val="Calibri"/>
        <family val="2"/>
        <scheme val="minor"/>
      </rPr>
      <t>σ</t>
    </r>
  </si>
  <si>
    <t>μx</t>
  </si>
  <si>
    <t>μy</t>
  </si>
  <si>
    <t>corrolation</t>
  </si>
  <si>
    <t>1-R(j,l)</t>
  </si>
  <si>
    <t>Pi</t>
  </si>
  <si>
    <t>Npi</t>
  </si>
  <si>
    <t>Nσ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</si>
</sst>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5" borderId="0" xfId="0" applyFont="1" applyFill="1"/>
    <xf numFmtId="0" fontId="1" fillId="5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2" fillId="9" borderId="0" xfId="0" applyFont="1" applyFill="1"/>
    <xf numFmtId="0" fontId="1" fillId="10" borderId="0" xfId="0" applyFont="1" applyFill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106680</xdr:rowOff>
    </xdr:from>
    <xdr:to>
      <xdr:col>8</xdr:col>
      <xdr:colOff>1089660</xdr:colOff>
      <xdr:row>5</xdr:row>
      <xdr:rowOff>106680</xdr:rowOff>
    </xdr:to>
    <xdr:cxnSp macro="">
      <xdr:nvCxnSpPr>
        <xdr:cNvPr id="3" name="Straight Arrow Connector 2"/>
        <xdr:cNvCxnSpPr/>
      </xdr:nvCxnSpPr>
      <xdr:spPr>
        <a:xfrm>
          <a:off x="4907280" y="1082040"/>
          <a:ext cx="105918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B5" workbookViewId="0">
      <selection activeCell="U19" sqref="U19"/>
    </sheetView>
  </sheetViews>
  <sheetFormatPr defaultRowHeight="14.4" x14ac:dyDescent="0.3"/>
  <cols>
    <col min="1" max="1" width="11.77734375" customWidth="1"/>
    <col min="6" max="6" width="12" bestFit="1" customWidth="1"/>
    <col min="8" max="8" width="12" bestFit="1" customWidth="1"/>
    <col min="9" max="9" width="16.44140625" customWidth="1"/>
    <col min="10" max="10" width="9.6640625" customWidth="1"/>
    <col min="17" max="17" width="15.21875" customWidth="1"/>
    <col min="25" max="25" width="15" customWidth="1"/>
  </cols>
  <sheetData>
    <row r="1" spans="1:2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1" ht="15.6" x14ac:dyDescent="0.3">
      <c r="A2" s="1" t="s">
        <v>21</v>
      </c>
      <c r="B2" s="2" t="s">
        <v>17</v>
      </c>
      <c r="C2" s="2" t="s">
        <v>17</v>
      </c>
      <c r="D2" s="2" t="s">
        <v>17</v>
      </c>
      <c r="E2" s="3" t="s">
        <v>18</v>
      </c>
      <c r="F2" s="3" t="s">
        <v>18</v>
      </c>
      <c r="G2" s="3" t="s">
        <v>18</v>
      </c>
      <c r="H2" s="3" t="s">
        <v>18</v>
      </c>
      <c r="I2" s="4"/>
      <c r="J2" s="1" t="s">
        <v>22</v>
      </c>
      <c r="K2" s="2" t="s">
        <v>17</v>
      </c>
      <c r="L2" s="2" t="s">
        <v>17</v>
      </c>
      <c r="M2" s="2" t="s">
        <v>17</v>
      </c>
      <c r="N2" s="3" t="s">
        <v>18</v>
      </c>
      <c r="O2" s="3" t="s">
        <v>18</v>
      </c>
      <c r="P2" s="3" t="s">
        <v>18</v>
      </c>
      <c r="Q2" s="3" t="s">
        <v>18</v>
      </c>
      <c r="R2" s="12" t="s">
        <v>26</v>
      </c>
      <c r="S2" s="12"/>
    </row>
    <row r="3" spans="1:21" ht="15.6" x14ac:dyDescent="0.3">
      <c r="A3" s="9" t="s">
        <v>0</v>
      </c>
      <c r="B3" s="5">
        <v>23</v>
      </c>
      <c r="C3" s="5">
        <v>264</v>
      </c>
      <c r="D3" s="5">
        <v>2.37</v>
      </c>
      <c r="E3" s="5">
        <v>0.05</v>
      </c>
      <c r="F3" s="5">
        <v>167</v>
      </c>
      <c r="G3" s="5">
        <v>8900</v>
      </c>
      <c r="H3" s="5">
        <v>8.7100000000000009</v>
      </c>
      <c r="I3" s="6"/>
      <c r="J3" s="9" t="s">
        <v>0</v>
      </c>
      <c r="K3" s="5">
        <f>B3/B13</f>
        <v>1</v>
      </c>
      <c r="L3" s="5">
        <f>C3/C13</f>
        <v>0.99248120300751874</v>
      </c>
      <c r="M3" s="5">
        <f>D3/D13</f>
        <v>0.91153846153846152</v>
      </c>
      <c r="N3" s="5">
        <f>E13/E3</f>
        <v>0.79999999999999993</v>
      </c>
      <c r="O3" s="5">
        <f>F13/F3</f>
        <v>0.94011976047904189</v>
      </c>
      <c r="P3" s="5">
        <f>G13/G3</f>
        <v>1</v>
      </c>
      <c r="Q3" s="5">
        <f>H13/H3</f>
        <v>0.94489092996555679</v>
      </c>
      <c r="R3" s="5">
        <f t="shared" ref="R3:R12" si="0">SUM(K3:Q3)/7</f>
        <v>0.94129005071293992</v>
      </c>
      <c r="S3" s="15"/>
    </row>
    <row r="4" spans="1:21" ht="15.6" x14ac:dyDescent="0.3">
      <c r="A4" s="9" t="s">
        <v>1</v>
      </c>
      <c r="B4" s="5">
        <v>20</v>
      </c>
      <c r="C4" s="5">
        <v>220</v>
      </c>
      <c r="D4" s="5">
        <v>2.2000000000000002</v>
      </c>
      <c r="E4" s="5">
        <v>0.04</v>
      </c>
      <c r="F4" s="5">
        <v>171</v>
      </c>
      <c r="G4" s="5">
        <v>9100</v>
      </c>
      <c r="H4" s="5">
        <v>8.23</v>
      </c>
      <c r="I4" s="6"/>
      <c r="J4" s="9" t="s">
        <v>1</v>
      </c>
      <c r="K4" s="5">
        <f>B4/B13</f>
        <v>0.86956521739130432</v>
      </c>
      <c r="L4" s="5">
        <f>C4/C13</f>
        <v>0.82706766917293228</v>
      </c>
      <c r="M4" s="5">
        <f>D4/D13</f>
        <v>0.84615384615384615</v>
      </c>
      <c r="N4" s="5">
        <f>E13/E4</f>
        <v>1</v>
      </c>
      <c r="O4" s="5">
        <f>F13/F4</f>
        <v>0.91812865497076024</v>
      </c>
      <c r="P4" s="5">
        <f>G13/G4</f>
        <v>0.97802197802197799</v>
      </c>
      <c r="Q4" s="5">
        <f>H13/H4</f>
        <v>1</v>
      </c>
      <c r="R4" s="5">
        <f t="shared" si="0"/>
        <v>0.91984819510154581</v>
      </c>
      <c r="S4" s="10"/>
      <c r="U4" s="15"/>
    </row>
    <row r="5" spans="1:21" ht="15.6" x14ac:dyDescent="0.3">
      <c r="A5" s="9" t="s">
        <v>2</v>
      </c>
      <c r="B5" s="5">
        <v>17</v>
      </c>
      <c r="C5" s="5">
        <v>231</v>
      </c>
      <c r="D5" s="5">
        <v>1.98</v>
      </c>
      <c r="E5" s="5">
        <v>0.15</v>
      </c>
      <c r="F5" s="5">
        <v>192</v>
      </c>
      <c r="G5" s="5">
        <v>10800</v>
      </c>
      <c r="H5" s="5">
        <v>9.91</v>
      </c>
      <c r="I5" s="6"/>
      <c r="J5" s="9" t="s">
        <v>2</v>
      </c>
      <c r="K5" s="5">
        <f>B5/B13</f>
        <v>0.73913043478260865</v>
      </c>
      <c r="L5" s="5">
        <f>C5/C13</f>
        <v>0.86842105263157898</v>
      </c>
      <c r="M5" s="5">
        <f>D5/D13</f>
        <v>0.7615384615384615</v>
      </c>
      <c r="N5" s="5">
        <f>E13/E5</f>
        <v>0.26666666666666666</v>
      </c>
      <c r="O5" s="5">
        <f>F13/F5</f>
        <v>0.81770833333333337</v>
      </c>
      <c r="P5" s="5">
        <f>G13/G5</f>
        <v>0.82407407407407407</v>
      </c>
      <c r="Q5" s="5">
        <f>H13/H5</f>
        <v>0.83047426841574168</v>
      </c>
      <c r="R5" s="5">
        <f t="shared" si="0"/>
        <v>0.72971618449178077</v>
      </c>
      <c r="S5" s="10"/>
      <c r="U5" s="15"/>
    </row>
    <row r="6" spans="1:21" ht="15.6" x14ac:dyDescent="0.3">
      <c r="A6" s="9" t="s">
        <v>3</v>
      </c>
      <c r="B6" s="5">
        <v>12</v>
      </c>
      <c r="C6" s="5">
        <v>210</v>
      </c>
      <c r="D6" s="5">
        <v>1.73</v>
      </c>
      <c r="E6" s="5">
        <v>0.2</v>
      </c>
      <c r="F6" s="5">
        <v>195</v>
      </c>
      <c r="G6" s="5">
        <v>12300</v>
      </c>
      <c r="H6" s="5">
        <v>10.210000000000001</v>
      </c>
      <c r="I6" s="6"/>
      <c r="J6" s="9" t="s">
        <v>3</v>
      </c>
      <c r="K6" s="5">
        <f>B6/B13</f>
        <v>0.52173913043478259</v>
      </c>
      <c r="L6" s="5">
        <f>C6/C13</f>
        <v>0.78947368421052633</v>
      </c>
      <c r="M6" s="5">
        <f>D6/D13</f>
        <v>0.66538461538461535</v>
      </c>
      <c r="N6" s="5">
        <f>E13/E6</f>
        <v>0.19999999999999998</v>
      </c>
      <c r="O6" s="5">
        <f>F13/F6</f>
        <v>0.80512820512820515</v>
      </c>
      <c r="P6" s="5">
        <f>G13/G6</f>
        <v>0.72357723577235777</v>
      </c>
      <c r="Q6" s="5">
        <f>H13/H6</f>
        <v>0.80607247796278159</v>
      </c>
      <c r="R6" s="5">
        <f t="shared" si="0"/>
        <v>0.64448219269903839</v>
      </c>
      <c r="S6" s="10"/>
      <c r="U6" s="15"/>
    </row>
    <row r="7" spans="1:21" ht="15.6" x14ac:dyDescent="0.3">
      <c r="A7" s="9" t="s">
        <v>4</v>
      </c>
      <c r="B7" s="5">
        <v>15</v>
      </c>
      <c r="C7" s="5">
        <v>243</v>
      </c>
      <c r="D7" s="5">
        <v>2</v>
      </c>
      <c r="E7" s="5">
        <v>0.14000000000000001</v>
      </c>
      <c r="F7" s="5">
        <v>187</v>
      </c>
      <c r="G7" s="5">
        <v>12600</v>
      </c>
      <c r="H7" s="5">
        <v>9.34</v>
      </c>
      <c r="I7" s="7" t="s">
        <v>20</v>
      </c>
      <c r="J7" s="9" t="s">
        <v>4</v>
      </c>
      <c r="K7" s="5">
        <f>B7/B13</f>
        <v>0.65217391304347827</v>
      </c>
      <c r="L7" s="5">
        <f>C7/C13</f>
        <v>0.9135338345864662</v>
      </c>
      <c r="M7" s="5">
        <f>D7/D13</f>
        <v>0.76923076923076916</v>
      </c>
      <c r="N7" s="5">
        <f>E13/E7</f>
        <v>0.2857142857142857</v>
      </c>
      <c r="O7" s="5">
        <f>F13/F7</f>
        <v>0.83957219251336901</v>
      </c>
      <c r="P7" s="5">
        <f>G13/G7</f>
        <v>0.70634920634920639</v>
      </c>
      <c r="Q7" s="5">
        <f>H13/H7</f>
        <v>0.88115631691648832</v>
      </c>
      <c r="R7" s="5">
        <f t="shared" si="0"/>
        <v>0.7211043597648662</v>
      </c>
      <c r="S7" s="10"/>
      <c r="U7" s="15"/>
    </row>
    <row r="8" spans="1:21" ht="15.6" x14ac:dyDescent="0.3">
      <c r="A8" s="9" t="s">
        <v>5</v>
      </c>
      <c r="B8" s="5">
        <v>14</v>
      </c>
      <c r="C8" s="5">
        <v>222</v>
      </c>
      <c r="D8" s="5">
        <v>1.89</v>
      </c>
      <c r="E8" s="5">
        <v>0.13</v>
      </c>
      <c r="F8" s="5">
        <v>180</v>
      </c>
      <c r="G8" s="5">
        <v>13200</v>
      </c>
      <c r="H8" s="5">
        <v>9.2200000000000006</v>
      </c>
      <c r="I8" s="6"/>
      <c r="J8" s="9" t="s">
        <v>5</v>
      </c>
      <c r="K8" s="5">
        <f>B8/B13</f>
        <v>0.60869565217391308</v>
      </c>
      <c r="L8" s="5">
        <f>C8/C13</f>
        <v>0.83458646616541354</v>
      </c>
      <c r="M8" s="5">
        <f>D8/D13</f>
        <v>0.72692307692307689</v>
      </c>
      <c r="N8" s="5">
        <f>E13/E8</f>
        <v>0.30769230769230771</v>
      </c>
      <c r="O8" s="5">
        <f>F13/F8</f>
        <v>0.87222222222222223</v>
      </c>
      <c r="P8" s="5">
        <f>G13/G8</f>
        <v>0.6742424242424242</v>
      </c>
      <c r="Q8" s="5">
        <f>H13/H8</f>
        <v>0.8926247288503254</v>
      </c>
      <c r="R8" s="5">
        <f t="shared" si="0"/>
        <v>0.70242669689566906</v>
      </c>
      <c r="S8" s="10"/>
      <c r="U8" s="15"/>
    </row>
    <row r="9" spans="1:21" ht="15.6" x14ac:dyDescent="0.3">
      <c r="A9" s="9" t="s">
        <v>6</v>
      </c>
      <c r="B9" s="5">
        <v>21</v>
      </c>
      <c r="C9" s="5">
        <v>262</v>
      </c>
      <c r="D9" s="5">
        <v>2.4300000000000002</v>
      </c>
      <c r="E9" s="5">
        <v>0.06</v>
      </c>
      <c r="F9" s="5">
        <v>160</v>
      </c>
      <c r="G9" s="5">
        <v>10300</v>
      </c>
      <c r="H9" s="5">
        <v>8.93</v>
      </c>
      <c r="I9" s="6"/>
      <c r="J9" s="9" t="s">
        <v>6</v>
      </c>
      <c r="K9" s="5">
        <f>B9/B13</f>
        <v>0.91304347826086951</v>
      </c>
      <c r="L9" s="5">
        <f>C9/C13</f>
        <v>0.98496240601503759</v>
      </c>
      <c r="M9" s="5">
        <f>D9/D13</f>
        <v>0.93461538461538463</v>
      </c>
      <c r="N9" s="5">
        <f>E13/E9</f>
        <v>0.66666666666666674</v>
      </c>
      <c r="O9" s="5">
        <f>F13/F9</f>
        <v>0.98124999999999996</v>
      </c>
      <c r="P9" s="5">
        <f>G13/G9</f>
        <v>0.86407766990291257</v>
      </c>
      <c r="Q9" s="5">
        <f>H13/H9</f>
        <v>0.92161254199328113</v>
      </c>
      <c r="R9" s="5">
        <f t="shared" si="0"/>
        <v>0.89517544963630757</v>
      </c>
      <c r="S9" s="10"/>
      <c r="U9" s="15"/>
    </row>
    <row r="10" spans="1:21" ht="15.6" x14ac:dyDescent="0.3">
      <c r="A10" s="9" t="s">
        <v>7</v>
      </c>
      <c r="B10" s="5">
        <v>20</v>
      </c>
      <c r="C10" s="5">
        <v>256</v>
      </c>
      <c r="D10" s="5">
        <v>2.6</v>
      </c>
      <c r="E10" s="5">
        <v>7.0000000000000007E-2</v>
      </c>
      <c r="F10" s="5">
        <v>163</v>
      </c>
      <c r="G10" s="5">
        <v>11400</v>
      </c>
      <c r="H10" s="5">
        <v>8.44</v>
      </c>
      <c r="I10" s="6"/>
      <c r="J10" s="9" t="s">
        <v>7</v>
      </c>
      <c r="K10" s="5">
        <f>B10/B13</f>
        <v>0.86956521739130432</v>
      </c>
      <c r="L10" s="5">
        <f>C10/C13</f>
        <v>0.96240601503759393</v>
      </c>
      <c r="M10" s="5">
        <f>D10/D13</f>
        <v>1</v>
      </c>
      <c r="N10" s="5">
        <f>E13/E10</f>
        <v>0.5714285714285714</v>
      </c>
      <c r="O10" s="5">
        <f>F13/F10</f>
        <v>0.96319018404907975</v>
      </c>
      <c r="P10" s="5">
        <f>G13/G10</f>
        <v>0.7807017543859649</v>
      </c>
      <c r="Q10" s="5">
        <f>H13/H10</f>
        <v>0.97511848341232243</v>
      </c>
      <c r="R10" s="5">
        <f t="shared" si="0"/>
        <v>0.87463003224354818</v>
      </c>
      <c r="S10" s="10"/>
      <c r="U10" s="15"/>
    </row>
    <row r="11" spans="1:21" ht="15.6" x14ac:dyDescent="0.3">
      <c r="A11" s="9" t="s">
        <v>8</v>
      </c>
      <c r="B11" s="5">
        <v>19</v>
      </c>
      <c r="C11" s="5">
        <v>266</v>
      </c>
      <c r="D11" s="5">
        <v>2.1</v>
      </c>
      <c r="E11" s="5">
        <v>0.06</v>
      </c>
      <c r="F11" s="5">
        <v>157</v>
      </c>
      <c r="G11" s="5">
        <v>11200</v>
      </c>
      <c r="H11" s="5">
        <v>9.0399999999999991</v>
      </c>
      <c r="I11" s="6"/>
      <c r="J11" s="9" t="s">
        <v>8</v>
      </c>
      <c r="K11" s="5">
        <f>B11/B13</f>
        <v>0.82608695652173914</v>
      </c>
      <c r="L11" s="5">
        <f>C11/C13</f>
        <v>1</v>
      </c>
      <c r="M11" s="5">
        <f>D11/D13</f>
        <v>0.80769230769230771</v>
      </c>
      <c r="N11" s="5">
        <f>E13/E11</f>
        <v>0.66666666666666674</v>
      </c>
      <c r="O11" s="5">
        <f>F13/F11</f>
        <v>1</v>
      </c>
      <c r="P11" s="5">
        <f>G13/G11</f>
        <v>0.7946428571428571</v>
      </c>
      <c r="Q11" s="5">
        <f>H13/H11</f>
        <v>0.91039823008849574</v>
      </c>
      <c r="R11" s="5">
        <f t="shared" si="0"/>
        <v>0.85792671687315225</v>
      </c>
      <c r="S11" s="10"/>
      <c r="U11" s="15"/>
    </row>
    <row r="12" spans="1:21" ht="15.6" x14ac:dyDescent="0.3">
      <c r="A12" s="9" t="s">
        <v>9</v>
      </c>
      <c r="B12" s="5">
        <v>8</v>
      </c>
      <c r="C12" s="5">
        <v>218</v>
      </c>
      <c r="D12" s="5">
        <v>1.94</v>
      </c>
      <c r="E12" s="5">
        <v>0.11</v>
      </c>
      <c r="F12" s="5">
        <v>190</v>
      </c>
      <c r="G12" s="5">
        <v>13400</v>
      </c>
      <c r="H12" s="5">
        <v>10.11</v>
      </c>
      <c r="I12" s="6"/>
      <c r="J12" s="9" t="s">
        <v>9</v>
      </c>
      <c r="K12" s="5">
        <f>B12/B13</f>
        <v>0.34782608695652173</v>
      </c>
      <c r="L12" s="5">
        <f>C12/C13</f>
        <v>0.81954887218045114</v>
      </c>
      <c r="M12" s="5">
        <f>D12/D13</f>
        <v>0.74615384615384606</v>
      </c>
      <c r="N12" s="5">
        <f>E13/E12</f>
        <v>0.36363636363636365</v>
      </c>
      <c r="O12" s="5">
        <f>F13/F12</f>
        <v>0.82631578947368423</v>
      </c>
      <c r="P12" s="5">
        <f>G13/G12</f>
        <v>0.66417910447761197</v>
      </c>
      <c r="Q12" s="5">
        <f>H13/H12</f>
        <v>0.81404549950544025</v>
      </c>
      <c r="R12" s="5">
        <f t="shared" si="0"/>
        <v>0.65452936605484546</v>
      </c>
      <c r="S12" s="10"/>
      <c r="U12" s="15"/>
    </row>
    <row r="13" spans="1:21" ht="15.6" x14ac:dyDescent="0.3">
      <c r="A13" s="8" t="s">
        <v>19</v>
      </c>
      <c r="B13" s="2">
        <f>MAX(B3,B4,B5,B6,B7,B8,B9,B10,B11,B12)</f>
        <v>23</v>
      </c>
      <c r="C13" s="2">
        <f>MAX(C3,C4,C5,C6,C7,C8,C9,C10,C11,C12)</f>
        <v>266</v>
      </c>
      <c r="D13" s="2">
        <f>MAX(D3,D4,D5,D6,D7,D8,D9,D10,D11,E12)</f>
        <v>2.6</v>
      </c>
      <c r="E13" s="3">
        <f>MIN(E3,E4,E5,E6,E7,E8,E9,E10,E11,E12)</f>
        <v>0.04</v>
      </c>
      <c r="F13" s="3">
        <f>MIN(F3,F4,F5,F6,F7,F8,F9,F10,F11,F12)</f>
        <v>157</v>
      </c>
      <c r="G13" s="3">
        <f>MIN(G3,G4,G5,G6,G7,G8,G9,G10,G11,G12)</f>
        <v>8900</v>
      </c>
      <c r="H13" s="3">
        <f>MIN(H3,H4,H5,H6,H7,H8,H9,H10,H11,H12)</f>
        <v>8.23</v>
      </c>
      <c r="I13" s="6"/>
      <c r="J13" s="11" t="s">
        <v>23</v>
      </c>
      <c r="K13" s="5">
        <f>SUM(K3:K12)</f>
        <v>7.3478260869565215</v>
      </c>
      <c r="L13" s="5">
        <f t="shared" ref="L13:Q13" si="1">SUM(L3:L12)</f>
        <v>8.9924812030075199</v>
      </c>
      <c r="M13" s="5">
        <f>SUM(M3:M12)</f>
        <v>8.1692307692307686</v>
      </c>
      <c r="N13" s="5">
        <f t="shared" si="1"/>
        <v>5.1284715284715281</v>
      </c>
      <c r="O13" s="5">
        <f t="shared" si="1"/>
        <v>8.963635342169697</v>
      </c>
      <c r="P13" s="5">
        <f t="shared" si="1"/>
        <v>8.0098663043693854</v>
      </c>
      <c r="Q13" s="5">
        <f t="shared" si="1"/>
        <v>8.9763934771104328</v>
      </c>
      <c r="R13" s="5"/>
      <c r="T13" s="5"/>
    </row>
    <row r="14" spans="1:21" ht="15.6" x14ac:dyDescent="0.3">
      <c r="J14" s="10" t="s">
        <v>27</v>
      </c>
      <c r="K14" s="5">
        <f t="shared" ref="K14:Q14" si="2">K13/10</f>
        <v>0.73478260869565215</v>
      </c>
      <c r="L14" s="5">
        <f t="shared" si="2"/>
        <v>0.89924812030075196</v>
      </c>
      <c r="M14" s="5">
        <f t="shared" si="2"/>
        <v>0.81692307692307686</v>
      </c>
      <c r="N14" s="5">
        <f t="shared" si="2"/>
        <v>0.51284715284715277</v>
      </c>
      <c r="O14" s="5">
        <f t="shared" si="2"/>
        <v>0.89636353421696968</v>
      </c>
      <c r="P14" s="5">
        <f t="shared" si="2"/>
        <v>0.80098663043693852</v>
      </c>
      <c r="Q14" s="5">
        <f t="shared" si="2"/>
        <v>0.89763934771104326</v>
      </c>
    </row>
    <row r="15" spans="1:21" ht="18" x14ac:dyDescent="0.35">
      <c r="J15" s="13" t="s">
        <v>24</v>
      </c>
      <c r="K15" s="5">
        <f t="shared" ref="K15:Q15" si="3">_xlfn.STDEV.S(K3:K12)</f>
        <v>0.2012876006430919</v>
      </c>
      <c r="L15" s="5">
        <f t="shared" si="3"/>
        <v>8.1053577041618044E-2</v>
      </c>
      <c r="M15" s="5">
        <f t="shared" si="3"/>
        <v>0.10470835486829215</v>
      </c>
      <c r="N15" s="5">
        <f t="shared" si="3"/>
        <v>0.26769535019485385</v>
      </c>
      <c r="O15" s="5">
        <f t="shared" si="3"/>
        <v>7.3049169087952642E-2</v>
      </c>
      <c r="P15" s="5">
        <f t="shared" si="3"/>
        <v>0.11815334382501706</v>
      </c>
      <c r="Q15" s="5">
        <f t="shared" si="3"/>
        <v>6.6358740889335549E-2</v>
      </c>
      <c r="R15" s="8">
        <f>SUM(K15:Q15)</f>
        <v>0.91230613655016124</v>
      </c>
    </row>
    <row r="16" spans="1:21" ht="18" x14ac:dyDescent="0.35">
      <c r="J16" s="14" t="s">
        <v>25</v>
      </c>
      <c r="K16" s="5">
        <f>K15/R15</f>
        <v>0.22063602619648115</v>
      </c>
      <c r="L16" s="5">
        <f>L15/R15</f>
        <v>8.8844713188182614E-2</v>
      </c>
      <c r="M16" s="5">
        <f>M15/R15</f>
        <v>0.11477326598310673</v>
      </c>
      <c r="N16" s="5">
        <f>N15/R15</f>
        <v>0.29342710683403933</v>
      </c>
      <c r="O16" s="5">
        <f>O15/R15</f>
        <v>8.0070895241573542E-2</v>
      </c>
      <c r="P16" s="5">
        <f>P15/R15</f>
        <v>0.12951063145514713</v>
      </c>
      <c r="Q16" s="5">
        <f>Q15/R15</f>
        <v>7.2737361101469417E-2</v>
      </c>
    </row>
    <row r="17" spans="1:24" ht="15.6" x14ac:dyDescent="0.3">
      <c r="I17" s="5"/>
      <c r="J17" s="5"/>
      <c r="K17" s="5"/>
      <c r="L17" s="5"/>
      <c r="M17" s="5"/>
      <c r="N17" s="5"/>
    </row>
    <row r="19" spans="1:24" ht="15.6" x14ac:dyDescent="0.3">
      <c r="F19" s="5"/>
      <c r="G19" s="9"/>
      <c r="H19" s="5"/>
      <c r="Q19" s="21" t="s">
        <v>30</v>
      </c>
    </row>
    <row r="20" spans="1:24" ht="15.6" x14ac:dyDescent="0.3">
      <c r="A20" s="18" t="s">
        <v>28</v>
      </c>
      <c r="B20" s="9" t="s">
        <v>10</v>
      </c>
      <c r="C20" s="9" t="s">
        <v>11</v>
      </c>
      <c r="D20" s="9" t="s">
        <v>12</v>
      </c>
      <c r="E20" s="9" t="s">
        <v>13</v>
      </c>
      <c r="F20" s="9" t="s">
        <v>14</v>
      </c>
      <c r="G20" s="9" t="s">
        <v>15</v>
      </c>
      <c r="H20" s="9" t="s">
        <v>16</v>
      </c>
      <c r="I20" s="10" t="s">
        <v>29</v>
      </c>
      <c r="J20" s="9" t="s">
        <v>10</v>
      </c>
      <c r="K20" s="9" t="s">
        <v>11</v>
      </c>
      <c r="L20" s="9" t="s">
        <v>12</v>
      </c>
      <c r="M20" s="9" t="s">
        <v>13</v>
      </c>
      <c r="N20" s="9" t="s">
        <v>14</v>
      </c>
      <c r="O20" s="9" t="s">
        <v>15</v>
      </c>
      <c r="P20" s="9" t="s">
        <v>16</v>
      </c>
      <c r="Q20" s="19" t="s">
        <v>23</v>
      </c>
      <c r="R20" s="21" t="s">
        <v>31</v>
      </c>
      <c r="T20" s="21" t="s">
        <v>32</v>
      </c>
    </row>
    <row r="21" spans="1:24" ht="15.6" x14ac:dyDescent="0.3">
      <c r="A21" s="9" t="s">
        <v>10</v>
      </c>
      <c r="B21" s="5">
        <v>1</v>
      </c>
      <c r="C21" s="5">
        <f>CORREL(K3:K12,L3:L12)</f>
        <v>0.74270243305615347</v>
      </c>
      <c r="D21" s="5">
        <f>CORREL(K3:K12,M3:M12)</f>
        <v>0.78318885221965262</v>
      </c>
      <c r="E21" s="5">
        <f>CORREL(K3:K12,N3:N12)</f>
        <v>0.74053672062917297</v>
      </c>
      <c r="F21" s="5">
        <f>CORREL(K3:K12,O3:O12)</f>
        <v>0.77134411477113063</v>
      </c>
      <c r="G21" s="5">
        <f>CORREL(K3:K12,P3:P12)</f>
        <v>0.83115924680773856</v>
      </c>
      <c r="H21" s="5">
        <f>CORREL(K3:K12,Q3:Q12)</f>
        <v>0.79662826114038732</v>
      </c>
      <c r="I21" s="9" t="s">
        <v>10</v>
      </c>
      <c r="J21" s="5">
        <f>1-B21</f>
        <v>0</v>
      </c>
      <c r="K21" s="5">
        <f>1-C21</f>
        <v>0.25729756694384653</v>
      </c>
      <c r="L21" s="5">
        <f>1-D21</f>
        <v>0.21681114778034738</v>
      </c>
      <c r="M21" s="5">
        <f>1-E21</f>
        <v>0.25946327937082703</v>
      </c>
      <c r="N21" s="5">
        <f>1-F21</f>
        <v>0.22865588522886937</v>
      </c>
      <c r="O21" s="5">
        <f>1-G21</f>
        <v>0.16884075319226144</v>
      </c>
      <c r="P21" s="5">
        <f>1-H21</f>
        <v>0.20337173885961268</v>
      </c>
      <c r="Q21" s="5">
        <f>SUM(J21:P21)</f>
        <v>1.3344403713757647</v>
      </c>
      <c r="R21" s="22">
        <f>Q21/12.497921122</f>
        <v>0.1067729871511798</v>
      </c>
      <c r="S21" s="5"/>
      <c r="T21" s="22">
        <v>0.22064</v>
      </c>
    </row>
    <row r="22" spans="1:24" ht="15.6" x14ac:dyDescent="0.3">
      <c r="A22" s="9" t="s">
        <v>11</v>
      </c>
      <c r="B22" s="5">
        <v>0.74270000000000003</v>
      </c>
      <c r="C22" s="5">
        <v>1</v>
      </c>
      <c r="D22" s="5">
        <f>CORREL(L3:L12,M3:M12)</f>
        <v>0.7403873811326438</v>
      </c>
      <c r="E22" s="5">
        <f>CORREL(L3:L12,N3:N12)</f>
        <v>0.44979632833114147</v>
      </c>
      <c r="F22" s="5">
        <f>CORREL(L3:L12,O3:O12)</f>
        <v>0.81104787773489417</v>
      </c>
      <c r="G22" s="5">
        <f>CORREL(L3:L12,P3:P12)</f>
        <v>0.40371477171675391</v>
      </c>
      <c r="H22" s="5">
        <f>CORREL(L3:L12,Q3:Q12)</f>
        <v>0.49835378593817586</v>
      </c>
      <c r="I22" s="9" t="s">
        <v>11</v>
      </c>
      <c r="J22" s="5">
        <f t="shared" ref="J22:J27" si="4">1-B22</f>
        <v>0.25729999999999997</v>
      </c>
      <c r="K22" s="5">
        <f t="shared" ref="K22:K27" si="5">1-C22</f>
        <v>0</v>
      </c>
      <c r="L22" s="5">
        <f t="shared" ref="L22:L27" si="6">1-D22</f>
        <v>0.2596126188673562</v>
      </c>
      <c r="M22" s="5">
        <f t="shared" ref="M22:M27" si="7">1-E22</f>
        <v>0.55020367166885853</v>
      </c>
      <c r="N22" s="5">
        <f t="shared" ref="N22:N27" si="8">1-F22</f>
        <v>0.18895212226510583</v>
      </c>
      <c r="O22" s="5">
        <f t="shared" ref="O22:O27" si="9">1-G22</f>
        <v>0.59628522828324604</v>
      </c>
      <c r="P22" s="5">
        <f t="shared" ref="P22:P27" si="10">1-H22</f>
        <v>0.50164621406182408</v>
      </c>
      <c r="Q22" s="5">
        <f t="shared" ref="Q22:Q27" si="11">SUM(J22:P22)</f>
        <v>2.3539998551463905</v>
      </c>
      <c r="R22" s="22">
        <f t="shared" ref="R22:R27" si="12">Q22/12.497921122</f>
        <v>0.18835131316380785</v>
      </c>
      <c r="S22" s="5"/>
      <c r="T22" s="22">
        <v>8.8840000000000002E-2</v>
      </c>
    </row>
    <row r="23" spans="1:24" ht="15.6" x14ac:dyDescent="0.3">
      <c r="A23" s="9" t="s">
        <v>12</v>
      </c>
      <c r="B23" s="5">
        <v>0.78319000000000005</v>
      </c>
      <c r="C23" s="5">
        <v>0.74038999999999999</v>
      </c>
      <c r="D23" s="5">
        <v>1</v>
      </c>
      <c r="E23" s="5">
        <f>CORREL(M3:M12,N3:N12)</f>
        <v>0.67275795247908354</v>
      </c>
      <c r="F23" s="5">
        <f>CORREL(M3:M12,O3:O12)</f>
        <v>0.78537331996277304</v>
      </c>
      <c r="G23" s="5">
        <f>CORREL(M3:M12,P3:P12)</f>
        <v>0.57325391857230701</v>
      </c>
      <c r="H23" s="5">
        <f>CORREL(M3:M12,Q3:Q12)</f>
        <v>0.7851664535702968</v>
      </c>
      <c r="I23" s="9" t="s">
        <v>12</v>
      </c>
      <c r="J23" s="5">
        <f t="shared" si="4"/>
        <v>0.21680999999999995</v>
      </c>
      <c r="K23" s="5">
        <f t="shared" si="5"/>
        <v>0.25961000000000001</v>
      </c>
      <c r="L23" s="5">
        <f t="shared" si="6"/>
        <v>0</v>
      </c>
      <c r="M23" s="5">
        <f t="shared" si="7"/>
        <v>0.32724204752091646</v>
      </c>
      <c r="N23" s="5">
        <f t="shared" si="8"/>
        <v>0.21462668003722696</v>
      </c>
      <c r="O23" s="5">
        <f t="shared" si="9"/>
        <v>0.42674608142769299</v>
      </c>
      <c r="P23" s="5">
        <f t="shared" si="10"/>
        <v>0.2148335464297032</v>
      </c>
      <c r="Q23" s="5">
        <f t="shared" si="11"/>
        <v>1.6598683554155396</v>
      </c>
      <c r="R23" s="22">
        <f t="shared" si="12"/>
        <v>0.13281155635505534</v>
      </c>
      <c r="S23" s="5"/>
      <c r="T23" s="22">
        <v>0.11477</v>
      </c>
      <c r="U23" s="5"/>
      <c r="V23" s="5"/>
    </row>
    <row r="24" spans="1:24" ht="15.6" x14ac:dyDescent="0.3">
      <c r="A24" s="9" t="s">
        <v>13</v>
      </c>
      <c r="B24" s="5">
        <v>0.74053999999999998</v>
      </c>
      <c r="C24" s="5">
        <v>0.44979999999999998</v>
      </c>
      <c r="D24" s="5">
        <v>0.67276000000000002</v>
      </c>
      <c r="E24" s="5">
        <v>1</v>
      </c>
      <c r="F24" s="5">
        <f>CORREL(N3:N12,O3:O12)</f>
        <v>0.75167674031926413</v>
      </c>
      <c r="G24" s="5">
        <f>CORREL(N3:N12,P3:P12)</f>
        <v>0.83388500800477117</v>
      </c>
      <c r="H24" s="5">
        <f>CORREL(N3:N12,Q3:Q12)</f>
        <v>0.85097264814159579</v>
      </c>
      <c r="I24" s="9" t="s">
        <v>13</v>
      </c>
      <c r="J24" s="5">
        <f t="shared" si="4"/>
        <v>0.25946000000000002</v>
      </c>
      <c r="K24" s="5">
        <f t="shared" si="5"/>
        <v>0.55020000000000002</v>
      </c>
      <c r="L24" s="5">
        <f t="shared" si="6"/>
        <v>0.32723999999999998</v>
      </c>
      <c r="M24" s="5">
        <f t="shared" si="7"/>
        <v>0</v>
      </c>
      <c r="N24" s="5">
        <f t="shared" si="8"/>
        <v>0.24832325968073587</v>
      </c>
      <c r="O24" s="5">
        <f t="shared" si="9"/>
        <v>0.16611499199522883</v>
      </c>
      <c r="P24" s="5">
        <f t="shared" si="10"/>
        <v>0.14902735185840421</v>
      </c>
      <c r="Q24" s="5">
        <f t="shared" si="11"/>
        <v>1.7003656035343691</v>
      </c>
      <c r="R24" s="22">
        <f t="shared" si="12"/>
        <v>0.13605187510275032</v>
      </c>
      <c r="S24" s="5"/>
      <c r="T24" s="22">
        <v>0.29343000000000002</v>
      </c>
      <c r="U24" s="5"/>
      <c r="V24" s="5"/>
    </row>
    <row r="25" spans="1:24" ht="15.6" x14ac:dyDescent="0.3">
      <c r="A25" s="9" t="s">
        <v>14</v>
      </c>
      <c r="B25" s="5">
        <v>0.77134411000000003</v>
      </c>
      <c r="C25" s="5">
        <v>0.81104788000000005</v>
      </c>
      <c r="D25" s="5">
        <v>0.78537332000000004</v>
      </c>
      <c r="E25" s="5">
        <v>0.75167673999999995</v>
      </c>
      <c r="F25" s="5">
        <v>1</v>
      </c>
      <c r="G25" s="5">
        <f>CORREL(O3:O12,P3:P12)</f>
        <v>0.50422575869394293</v>
      </c>
      <c r="H25" s="5">
        <f>CORREL(O3:O12,Q3:Q12)</f>
        <v>0.76512445452675015</v>
      </c>
      <c r="I25" s="9" t="s">
        <v>14</v>
      </c>
      <c r="J25" s="5">
        <f t="shared" si="4"/>
        <v>0.22865588999999997</v>
      </c>
      <c r="K25" s="5">
        <f t="shared" si="5"/>
        <v>0.18895211999999995</v>
      </c>
      <c r="L25" s="5">
        <f t="shared" si="6"/>
        <v>0.21462667999999996</v>
      </c>
      <c r="M25" s="5">
        <f t="shared" si="7"/>
        <v>0.24832326000000005</v>
      </c>
      <c r="N25" s="5">
        <f t="shared" si="8"/>
        <v>0</v>
      </c>
      <c r="O25" s="5">
        <f t="shared" si="9"/>
        <v>0.49577424130605707</v>
      </c>
      <c r="P25" s="5">
        <f t="shared" si="10"/>
        <v>0.23487554547324985</v>
      </c>
      <c r="Q25" s="5">
        <f t="shared" si="11"/>
        <v>1.6112077367793067</v>
      </c>
      <c r="R25" s="22">
        <f t="shared" si="12"/>
        <v>0.128918059335733</v>
      </c>
      <c r="S25" s="5"/>
      <c r="T25" s="22">
        <v>8.0070000000000002E-2</v>
      </c>
      <c r="U25" s="5"/>
      <c r="V25" s="5"/>
      <c r="W25" s="5"/>
      <c r="X25" s="5"/>
    </row>
    <row r="26" spans="1:24" ht="15.6" x14ac:dyDescent="0.3">
      <c r="A26" s="9" t="s">
        <v>15</v>
      </c>
      <c r="B26" s="5">
        <v>0.83116000000000001</v>
      </c>
      <c r="C26" s="5">
        <v>0.40371000000000001</v>
      </c>
      <c r="D26" s="5">
        <v>0.57325000000000004</v>
      </c>
      <c r="E26" s="5">
        <f>G24</f>
        <v>0.83388500800477117</v>
      </c>
      <c r="F26" s="5">
        <v>0.50422999999999996</v>
      </c>
      <c r="G26" s="9">
        <v>1</v>
      </c>
      <c r="H26" s="5">
        <f>CORREL(P3:P12,Q3:Q12)</f>
        <v>0.65974004713861067</v>
      </c>
      <c r="I26" s="9" t="s">
        <v>15</v>
      </c>
      <c r="J26" s="5">
        <f t="shared" si="4"/>
        <v>0.16883999999999999</v>
      </c>
      <c r="K26" s="5">
        <f t="shared" si="5"/>
        <v>0.59628999999999999</v>
      </c>
      <c r="L26" s="5">
        <f t="shared" si="6"/>
        <v>0.42674999999999996</v>
      </c>
      <c r="M26" s="5">
        <f t="shared" si="7"/>
        <v>0.16611499199522883</v>
      </c>
      <c r="N26" s="5">
        <f t="shared" si="8"/>
        <v>0.49577000000000004</v>
      </c>
      <c r="O26" s="5">
        <f t="shared" si="9"/>
        <v>0</v>
      </c>
      <c r="P26" s="5">
        <f t="shared" si="10"/>
        <v>0.34025995286138933</v>
      </c>
      <c r="Q26" s="5">
        <f t="shared" si="11"/>
        <v>2.194024944856618</v>
      </c>
      <c r="R26" s="22">
        <f t="shared" si="12"/>
        <v>0.1755511915493283</v>
      </c>
      <c r="S26" s="5"/>
      <c r="T26" s="22">
        <v>0.12950999999999999</v>
      </c>
      <c r="U26" s="5"/>
      <c r="V26" s="5"/>
      <c r="W26" s="5"/>
      <c r="X26" s="5"/>
    </row>
    <row r="27" spans="1:24" ht="15.6" x14ac:dyDescent="0.3">
      <c r="A27" s="9" t="s">
        <v>16</v>
      </c>
      <c r="B27" s="5">
        <v>0.79662825999999998</v>
      </c>
      <c r="C27" s="5">
        <v>0.49835379000000002</v>
      </c>
      <c r="D27" s="5">
        <v>0.78516644999999996</v>
      </c>
      <c r="E27" s="5">
        <v>0.85097265</v>
      </c>
      <c r="F27" s="5">
        <v>0.76512444999999996</v>
      </c>
      <c r="G27" s="9">
        <v>0.65974005000000002</v>
      </c>
      <c r="H27" s="5">
        <v>1</v>
      </c>
      <c r="I27" s="9" t="s">
        <v>16</v>
      </c>
      <c r="J27" s="5">
        <f t="shared" si="4"/>
        <v>0.20337174000000002</v>
      </c>
      <c r="K27" s="5">
        <f t="shared" si="5"/>
        <v>0.50164620999999998</v>
      </c>
      <c r="L27" s="5">
        <f t="shared" si="6"/>
        <v>0.21483355000000004</v>
      </c>
      <c r="M27" s="5">
        <f t="shared" si="7"/>
        <v>0.14902735</v>
      </c>
      <c r="N27" s="5">
        <f t="shared" si="8"/>
        <v>0.23487555000000004</v>
      </c>
      <c r="O27" s="5">
        <f t="shared" si="9"/>
        <v>0.34025994999999998</v>
      </c>
      <c r="P27" s="5">
        <f t="shared" si="10"/>
        <v>0</v>
      </c>
      <c r="Q27" s="5">
        <f t="shared" si="11"/>
        <v>1.64401435</v>
      </c>
      <c r="R27" s="22">
        <f t="shared" si="12"/>
        <v>0.13154302495205011</v>
      </c>
      <c r="S27" s="5"/>
      <c r="T27" s="22">
        <v>7.2737361E-2</v>
      </c>
      <c r="U27" s="5"/>
      <c r="V27" s="5"/>
      <c r="W27" s="5"/>
      <c r="X27" s="5"/>
    </row>
    <row r="28" spans="1:24" ht="15.6" x14ac:dyDescent="0.3">
      <c r="A28" s="9"/>
      <c r="B28" s="5"/>
      <c r="C28" s="5"/>
      <c r="D28" s="5"/>
      <c r="E28" s="5"/>
      <c r="F28" s="5"/>
      <c r="G28" s="9"/>
      <c r="H28" s="5"/>
      <c r="I28" s="9"/>
      <c r="J28" s="5"/>
      <c r="K28" s="5"/>
      <c r="L28" s="5"/>
      <c r="M28" s="5"/>
      <c r="N28" s="5"/>
      <c r="O28" s="5"/>
      <c r="P28" s="5"/>
      <c r="Q28" s="20">
        <f>SUM(Q21:Q27)</f>
        <v>12.49792121710799</v>
      </c>
      <c r="R28" s="5"/>
      <c r="S28" s="5"/>
      <c r="T28" s="5"/>
      <c r="U28" s="5"/>
      <c r="V28" s="5"/>
      <c r="W28" s="5"/>
      <c r="X28" s="5"/>
    </row>
    <row r="29" spans="1:24" ht="15.6" x14ac:dyDescent="0.3">
      <c r="A29" s="9"/>
      <c r="B29" s="5"/>
      <c r="C29" s="5"/>
      <c r="D29" s="5"/>
      <c r="E29" s="5"/>
      <c r="F29" s="5"/>
      <c r="G29" s="9"/>
      <c r="H29" s="5"/>
      <c r="I29" s="9"/>
      <c r="J29" s="5"/>
      <c r="K29" s="5"/>
      <c r="L29" s="5"/>
      <c r="M29" s="5"/>
      <c r="N29" s="5"/>
      <c r="O29" s="5"/>
      <c r="P29" s="5"/>
      <c r="Q29" s="9"/>
      <c r="R29" s="5"/>
      <c r="S29" s="5"/>
      <c r="T29" s="5"/>
      <c r="U29" s="5"/>
      <c r="V29" s="5"/>
      <c r="W29" s="5"/>
      <c r="X29" s="5"/>
    </row>
    <row r="30" spans="1:24" ht="15.6" x14ac:dyDescent="0.3">
      <c r="A30" s="5"/>
      <c r="B30" s="5"/>
      <c r="C30" s="5"/>
      <c r="D30" s="5"/>
      <c r="E30" s="5"/>
      <c r="F30" s="5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24" ht="15.6" x14ac:dyDescent="0.3">
      <c r="F31" s="5"/>
      <c r="G31" s="9"/>
      <c r="H31" s="5"/>
      <c r="N31" s="5"/>
      <c r="O31" s="5"/>
      <c r="P31" s="5"/>
      <c r="Q31" s="5"/>
      <c r="R31" s="5"/>
      <c r="S31" s="5"/>
    </row>
    <row r="32" spans="1:24" ht="15.6" x14ac:dyDescent="0.3">
      <c r="A32" s="5"/>
      <c r="B32" s="5"/>
      <c r="C32" s="5"/>
      <c r="D32" s="5"/>
      <c r="E32" s="5"/>
      <c r="F32" s="5"/>
      <c r="G32" s="9"/>
      <c r="H32" s="5"/>
    </row>
    <row r="33" spans="1:22" ht="15.6" x14ac:dyDescent="0.3">
      <c r="A33" s="5"/>
      <c r="B33" s="5"/>
      <c r="C33" s="5"/>
      <c r="D33" s="5"/>
      <c r="E33" s="5"/>
      <c r="F33" s="5"/>
      <c r="G33" s="9"/>
      <c r="H33" s="5"/>
      <c r="I33" s="5"/>
      <c r="J33" s="5"/>
      <c r="K33" s="5"/>
      <c r="L33" s="5"/>
      <c r="M33" s="5"/>
    </row>
    <row r="34" spans="1:22" ht="15.6" x14ac:dyDescent="0.3">
      <c r="A34" s="5"/>
      <c r="B34" s="5"/>
      <c r="C34" s="5"/>
      <c r="D34" s="5"/>
      <c r="E34" s="5"/>
      <c r="F34" s="5"/>
      <c r="G34" s="16"/>
      <c r="H34" s="5"/>
      <c r="I34" s="5"/>
      <c r="J34" s="5"/>
      <c r="K34" s="5"/>
      <c r="L34" s="5"/>
      <c r="M34" s="5"/>
      <c r="N34" s="5"/>
    </row>
    <row r="35" spans="1:22" ht="15.6" x14ac:dyDescent="0.3">
      <c r="A35" s="5"/>
      <c r="B35" s="5"/>
      <c r="C35" s="5"/>
      <c r="D35" s="5"/>
      <c r="E35" s="5"/>
      <c r="I35" s="5"/>
      <c r="J35" s="5"/>
      <c r="K35" s="5"/>
      <c r="L35" s="5"/>
      <c r="M35" s="5"/>
      <c r="N35" s="5"/>
    </row>
    <row r="36" spans="1:22" ht="15.6" x14ac:dyDescent="0.3">
      <c r="A36" s="5"/>
      <c r="B36" s="5"/>
      <c r="C36" s="5"/>
      <c r="D36" s="5"/>
      <c r="E36" s="5"/>
      <c r="I36" s="5"/>
      <c r="J36" s="5"/>
      <c r="K36" s="5"/>
      <c r="L36" s="5"/>
      <c r="M36" s="5"/>
      <c r="N36" s="5"/>
    </row>
    <row r="37" spans="1:22" ht="15.6" x14ac:dyDescent="0.3">
      <c r="A37" s="5"/>
      <c r="B37" s="5"/>
      <c r="C37" s="5"/>
      <c r="D37" s="5"/>
      <c r="E37" s="5"/>
      <c r="I37" s="5"/>
      <c r="J37" s="5"/>
      <c r="K37" s="5"/>
      <c r="L37" s="5"/>
      <c r="M37" s="5"/>
      <c r="N37" s="5"/>
    </row>
    <row r="38" spans="1:22" ht="15.6" x14ac:dyDescent="0.3">
      <c r="A38" s="5"/>
      <c r="B38" s="5"/>
      <c r="C38" s="5"/>
      <c r="D38" s="5"/>
      <c r="E38" s="5"/>
      <c r="I38" s="5"/>
      <c r="J38" s="5"/>
      <c r="K38" s="5"/>
      <c r="L38" s="5"/>
      <c r="M38" s="5"/>
      <c r="N38" s="5"/>
    </row>
    <row r="39" spans="1:22" ht="15.6" x14ac:dyDescent="0.3">
      <c r="A39" s="5"/>
      <c r="B39" s="5"/>
      <c r="C39" s="5"/>
      <c r="D39" s="5"/>
      <c r="E39" s="5"/>
      <c r="I39" s="5"/>
      <c r="J39" s="5"/>
      <c r="K39" s="5"/>
      <c r="L39" s="5"/>
      <c r="M39" s="5"/>
      <c r="N39" s="5"/>
    </row>
    <row r="40" spans="1:22" ht="15.6" x14ac:dyDescent="0.3">
      <c r="A40" s="5"/>
      <c r="B40" s="5"/>
      <c r="C40" s="5"/>
      <c r="D40" s="5"/>
      <c r="E40" s="5"/>
      <c r="I40" s="5"/>
      <c r="J40" s="5"/>
      <c r="K40" s="5"/>
      <c r="L40" s="5"/>
      <c r="M40" s="5"/>
      <c r="N40" s="5"/>
    </row>
    <row r="41" spans="1:22" ht="15.6" x14ac:dyDescent="0.3">
      <c r="A41" s="5"/>
      <c r="B41" s="5"/>
      <c r="C41" s="5"/>
      <c r="D41" s="5"/>
      <c r="E41" s="5"/>
      <c r="I41" s="5"/>
      <c r="J41" s="5"/>
      <c r="K41" s="5"/>
      <c r="L41" s="5"/>
      <c r="M41" s="5"/>
      <c r="N41" s="5"/>
    </row>
    <row r="42" spans="1:22" ht="15.6" x14ac:dyDescent="0.3">
      <c r="A42" s="5"/>
      <c r="B42" s="5"/>
      <c r="C42" s="5"/>
      <c r="D42" s="5"/>
      <c r="E42" s="5"/>
      <c r="I42" s="5"/>
      <c r="J42" s="5"/>
      <c r="K42" s="5"/>
      <c r="L42" s="5"/>
      <c r="M42" s="5"/>
      <c r="N42" s="5"/>
    </row>
    <row r="43" spans="1:22" ht="15.6" x14ac:dyDescent="0.3">
      <c r="A43" s="5"/>
      <c r="B43" s="5"/>
      <c r="C43" s="5"/>
      <c r="D43" s="5"/>
      <c r="E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2" ht="15.6" x14ac:dyDescent="0.3">
      <c r="O44" s="5"/>
      <c r="P44" s="5"/>
      <c r="Q44" s="5"/>
      <c r="R44" s="5"/>
      <c r="S44" s="5"/>
      <c r="T44" s="5"/>
    </row>
    <row r="45" spans="1:22" ht="15.6" x14ac:dyDescent="0.3">
      <c r="O45" s="5"/>
      <c r="P45" s="5"/>
      <c r="Q45" s="5"/>
      <c r="R45" s="5"/>
      <c r="S45" s="5"/>
      <c r="T45" s="5"/>
    </row>
    <row r="46" spans="1:22" ht="15.6" x14ac:dyDescent="0.3">
      <c r="O46" s="5"/>
      <c r="P46" s="5"/>
      <c r="Q46" s="5"/>
      <c r="R46" s="5"/>
      <c r="S46" s="5"/>
      <c r="T46" s="5"/>
      <c r="U46" s="17"/>
    </row>
    <row r="47" spans="1:22" ht="15.6" x14ac:dyDescent="0.3">
      <c r="Q47" s="5"/>
      <c r="R47" s="5"/>
      <c r="S47" s="5"/>
      <c r="T47" s="5"/>
      <c r="U47" s="5"/>
      <c r="V4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2020-11-16T19:47:41Z</dcterms:created>
  <dcterms:modified xsi:type="dcterms:W3CDTF">2020-11-22T19:52:42Z</dcterms:modified>
</cp:coreProperties>
</file>