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P\PAQUETE FISCAL 2024\"/>
    </mc:Choice>
  </mc:AlternateContent>
  <xr:revisionPtr revIDLastSave="0" documentId="13_ncr:1_{F2193AD1-D437-458F-8D15-6A8764A39053}" xr6:coauthVersionLast="47" xr6:coauthVersionMax="47" xr10:uidLastSave="{00000000-0000-0000-0000-000000000000}"/>
  <workbookProtection workbookAlgorithmName="SHA-512" workbookHashValue="hvgyYha2CchfyBVE+AN4+4KXPHhR/pVyjz2Ul+UrvL9CdsMjcnBpfvKQt3xmwvPNJB6zKM11lhgp3LWrhMa+WQ==" workbookSaltValue="vU+tUp4ppLpbKLpqhNeI5g==" workbookSpinCount="100000" lockStructure="1"/>
  <bookViews>
    <workbookView xWindow="-110" yWindow="-110" windowWidth="19420" windowHeight="10300" xr2:uid="{00000000-000D-0000-FFFF-FFFF00000000}"/>
  </bookViews>
  <sheets>
    <sheet name="ENE-FEB24" sheetId="1" r:id="rId1"/>
    <sheet name="MAR-ABR24" sheetId="4" r:id="rId2"/>
    <sheet name="MAY-JUN24" sheetId="5" r:id="rId3"/>
    <sheet name="JUL-AGO24" sheetId="6" r:id="rId4"/>
    <sheet name="SEP-OCT24" sheetId="7" r:id="rId5"/>
    <sheet name="NOV-DIC24" sheetId="8" r:id="rId6"/>
    <sheet name="paquetefiscal@gmail.com" sheetId="3" r:id="rId7"/>
    <sheet name="TARIFAS RIF 2024" sheetId="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8" i="8" l="1"/>
  <c r="B66" i="8"/>
  <c r="B64" i="8"/>
  <c r="B68" i="7"/>
  <c r="B66" i="7"/>
  <c r="B64" i="7"/>
  <c r="B68" i="6"/>
  <c r="B66" i="6"/>
  <c r="B64" i="6"/>
  <c r="B68" i="5"/>
  <c r="B66" i="5"/>
  <c r="B64" i="5"/>
  <c r="F8" i="5" l="1"/>
  <c r="A1" i="8" l="1"/>
  <c r="A1" i="7"/>
  <c r="A1" i="6"/>
  <c r="A1" i="5"/>
  <c r="A1" i="4"/>
  <c r="D86" i="8"/>
  <c r="D77" i="8"/>
  <c r="D85" i="8" s="1"/>
  <c r="B70" i="8"/>
  <c r="D49" i="8"/>
  <c r="B57" i="8" s="1"/>
  <c r="F48" i="8"/>
  <c r="F47" i="8"/>
  <c r="E47" i="8"/>
  <c r="E46" i="8"/>
  <c r="F46" i="8" s="1"/>
  <c r="E45" i="8"/>
  <c r="F45" i="8" s="1"/>
  <c r="E44" i="8"/>
  <c r="F44" i="8" s="1"/>
  <c r="F43" i="8"/>
  <c r="E43" i="8"/>
  <c r="F42" i="8"/>
  <c r="E42" i="8"/>
  <c r="E41" i="8"/>
  <c r="F41" i="8" s="1"/>
  <c r="E40" i="8"/>
  <c r="F40" i="8" s="1"/>
  <c r="E39" i="8"/>
  <c r="F39" i="8" s="1"/>
  <c r="F38" i="8"/>
  <c r="E38" i="8"/>
  <c r="E37" i="8"/>
  <c r="F37" i="8" s="1"/>
  <c r="E36" i="8"/>
  <c r="F36" i="8" s="1"/>
  <c r="F35" i="8"/>
  <c r="F34" i="8"/>
  <c r="F33" i="8"/>
  <c r="E32" i="8"/>
  <c r="C17" i="8"/>
  <c r="D78" i="8" s="1"/>
  <c r="F16" i="8"/>
  <c r="E16" i="8"/>
  <c r="D16" i="8"/>
  <c r="F15" i="8"/>
  <c r="E15" i="8"/>
  <c r="D15" i="8"/>
  <c r="F14" i="8"/>
  <c r="E14" i="8"/>
  <c r="D14" i="8"/>
  <c r="F13" i="8"/>
  <c r="E13" i="8"/>
  <c r="D13" i="8"/>
  <c r="F12" i="8"/>
  <c r="E12" i="8"/>
  <c r="D12" i="8"/>
  <c r="F11" i="8"/>
  <c r="E11" i="8"/>
  <c r="D11" i="8"/>
  <c r="F10" i="8"/>
  <c r="E10" i="8"/>
  <c r="D10" i="8"/>
  <c r="F9" i="8"/>
  <c r="E9" i="8"/>
  <c r="D9" i="8"/>
  <c r="F8" i="8"/>
  <c r="E8" i="8"/>
  <c r="D8" i="8"/>
  <c r="D86" i="7"/>
  <c r="D77" i="7"/>
  <c r="D85" i="7" s="1"/>
  <c r="B70" i="7"/>
  <c r="D49" i="7"/>
  <c r="B57" i="7" s="1"/>
  <c r="F48" i="7"/>
  <c r="E47" i="7"/>
  <c r="F47" i="7" s="1"/>
  <c r="E46" i="7"/>
  <c r="F46" i="7" s="1"/>
  <c r="E45" i="7"/>
  <c r="F45" i="7" s="1"/>
  <c r="E44" i="7"/>
  <c r="F44" i="7" s="1"/>
  <c r="E43" i="7"/>
  <c r="F43" i="7" s="1"/>
  <c r="E42" i="7"/>
  <c r="F42" i="7" s="1"/>
  <c r="E41" i="7"/>
  <c r="F41" i="7" s="1"/>
  <c r="E40" i="7"/>
  <c r="F40" i="7" s="1"/>
  <c r="E39" i="7"/>
  <c r="F39" i="7" s="1"/>
  <c r="E38" i="7"/>
  <c r="F38" i="7" s="1"/>
  <c r="E37" i="7"/>
  <c r="F37" i="7" s="1"/>
  <c r="E36" i="7"/>
  <c r="F36" i="7" s="1"/>
  <c r="F35" i="7"/>
  <c r="F34" i="7"/>
  <c r="F33" i="7"/>
  <c r="E32" i="7"/>
  <c r="F32" i="7" s="1"/>
  <c r="C17" i="7"/>
  <c r="D78" i="7" s="1"/>
  <c r="F16" i="7"/>
  <c r="E16" i="7"/>
  <c r="D16" i="7"/>
  <c r="F15" i="7"/>
  <c r="E15" i="7"/>
  <c r="D15" i="7"/>
  <c r="G15" i="7" s="1"/>
  <c r="F14" i="7"/>
  <c r="E14" i="7"/>
  <c r="D14" i="7"/>
  <c r="F13" i="7"/>
  <c r="E13" i="7"/>
  <c r="D13" i="7"/>
  <c r="F12" i="7"/>
  <c r="E12" i="7"/>
  <c r="D12" i="7"/>
  <c r="F11" i="7"/>
  <c r="E11" i="7"/>
  <c r="D11" i="7"/>
  <c r="F10" i="7"/>
  <c r="E10" i="7"/>
  <c r="D10" i="7"/>
  <c r="F9" i="7"/>
  <c r="E9" i="7"/>
  <c r="D9" i="7"/>
  <c r="F8" i="7"/>
  <c r="E8" i="7"/>
  <c r="D8" i="7"/>
  <c r="D86" i="6"/>
  <c r="D77" i="6"/>
  <c r="D85" i="6" s="1"/>
  <c r="B70" i="6"/>
  <c r="D49" i="6"/>
  <c r="B57" i="6" s="1"/>
  <c r="F48" i="6"/>
  <c r="E47" i="6"/>
  <c r="F47" i="6" s="1"/>
  <c r="E46" i="6"/>
  <c r="F46" i="6" s="1"/>
  <c r="E45" i="6"/>
  <c r="F45" i="6" s="1"/>
  <c r="E44" i="6"/>
  <c r="F44" i="6" s="1"/>
  <c r="E43" i="6"/>
  <c r="F43" i="6" s="1"/>
  <c r="E42" i="6"/>
  <c r="F42" i="6" s="1"/>
  <c r="E41" i="6"/>
  <c r="F41" i="6" s="1"/>
  <c r="E40" i="6"/>
  <c r="F40" i="6" s="1"/>
  <c r="E39" i="6"/>
  <c r="F39" i="6" s="1"/>
  <c r="E38" i="6"/>
  <c r="F38" i="6" s="1"/>
  <c r="E37" i="6"/>
  <c r="F37" i="6" s="1"/>
  <c r="E36" i="6"/>
  <c r="F36" i="6" s="1"/>
  <c r="F35" i="6"/>
  <c r="F34" i="6"/>
  <c r="F33" i="6"/>
  <c r="E32" i="6"/>
  <c r="F32" i="6" s="1"/>
  <c r="C17" i="6"/>
  <c r="D78" i="6" s="1"/>
  <c r="F16" i="6"/>
  <c r="E16" i="6"/>
  <c r="D16" i="6"/>
  <c r="G16" i="6" s="1"/>
  <c r="F15" i="6"/>
  <c r="E15" i="6"/>
  <c r="D15" i="6"/>
  <c r="F14" i="6"/>
  <c r="E14" i="6"/>
  <c r="D14" i="6"/>
  <c r="F13" i="6"/>
  <c r="E13" i="6"/>
  <c r="D13" i="6"/>
  <c r="F12" i="6"/>
  <c r="E12" i="6"/>
  <c r="D12" i="6"/>
  <c r="F11" i="6"/>
  <c r="E11" i="6"/>
  <c r="D11" i="6"/>
  <c r="F10" i="6"/>
  <c r="E10" i="6"/>
  <c r="D10" i="6"/>
  <c r="F9" i="6"/>
  <c r="E9" i="6"/>
  <c r="D9" i="6"/>
  <c r="F8" i="6"/>
  <c r="E8" i="6"/>
  <c r="D8" i="6"/>
  <c r="D86" i="5"/>
  <c r="D77" i="5"/>
  <c r="D85" i="5" s="1"/>
  <c r="B70" i="5"/>
  <c r="D49" i="5"/>
  <c r="B57" i="5" s="1"/>
  <c r="F48" i="5"/>
  <c r="E47" i="5"/>
  <c r="F47" i="5" s="1"/>
  <c r="E46" i="5"/>
  <c r="F46" i="5" s="1"/>
  <c r="E45" i="5"/>
  <c r="F45" i="5" s="1"/>
  <c r="E44" i="5"/>
  <c r="F44" i="5" s="1"/>
  <c r="E43" i="5"/>
  <c r="F43" i="5" s="1"/>
  <c r="E42" i="5"/>
  <c r="F42" i="5" s="1"/>
  <c r="E41" i="5"/>
  <c r="F41" i="5" s="1"/>
  <c r="E40" i="5"/>
  <c r="F40" i="5" s="1"/>
  <c r="E39" i="5"/>
  <c r="F39" i="5" s="1"/>
  <c r="E38" i="5"/>
  <c r="F38" i="5" s="1"/>
  <c r="E37" i="5"/>
  <c r="F37" i="5" s="1"/>
  <c r="E36" i="5"/>
  <c r="F36" i="5" s="1"/>
  <c r="F35" i="5"/>
  <c r="F34" i="5"/>
  <c r="F33" i="5"/>
  <c r="E32" i="5"/>
  <c r="F32" i="5" s="1"/>
  <c r="C17" i="5"/>
  <c r="D78" i="5" s="1"/>
  <c r="F16" i="5"/>
  <c r="E16" i="5"/>
  <c r="D16" i="5"/>
  <c r="G16" i="5" s="1"/>
  <c r="F15" i="5"/>
  <c r="E15" i="5"/>
  <c r="D15" i="5"/>
  <c r="F14" i="5"/>
  <c r="E14" i="5"/>
  <c r="D14" i="5"/>
  <c r="F13" i="5"/>
  <c r="E13" i="5"/>
  <c r="D13" i="5"/>
  <c r="F12" i="5"/>
  <c r="E12" i="5"/>
  <c r="D12" i="5"/>
  <c r="F11" i="5"/>
  <c r="E11" i="5"/>
  <c r="D11" i="5"/>
  <c r="F10" i="5"/>
  <c r="E10" i="5"/>
  <c r="D10" i="5"/>
  <c r="F9" i="5"/>
  <c r="E9" i="5"/>
  <c r="D9" i="5"/>
  <c r="E8" i="5"/>
  <c r="D8" i="5"/>
  <c r="D86" i="4"/>
  <c r="D77" i="4"/>
  <c r="D85" i="4" s="1"/>
  <c r="B70" i="4"/>
  <c r="D49" i="4"/>
  <c r="B57" i="4" s="1"/>
  <c r="F48" i="4"/>
  <c r="E47" i="4"/>
  <c r="F47" i="4" s="1"/>
  <c r="E46" i="4"/>
  <c r="F46" i="4" s="1"/>
  <c r="E45" i="4"/>
  <c r="F45" i="4" s="1"/>
  <c r="E44" i="4"/>
  <c r="F44" i="4" s="1"/>
  <c r="E43" i="4"/>
  <c r="F43" i="4" s="1"/>
  <c r="E42" i="4"/>
  <c r="F42" i="4" s="1"/>
  <c r="E41" i="4"/>
  <c r="F41" i="4" s="1"/>
  <c r="E40" i="4"/>
  <c r="F40" i="4" s="1"/>
  <c r="E39" i="4"/>
  <c r="F39" i="4" s="1"/>
  <c r="E38" i="4"/>
  <c r="F38" i="4" s="1"/>
  <c r="E37" i="4"/>
  <c r="F37" i="4" s="1"/>
  <c r="E36" i="4"/>
  <c r="F36" i="4" s="1"/>
  <c r="F35" i="4"/>
  <c r="F34" i="4"/>
  <c r="F33" i="4"/>
  <c r="E32" i="4"/>
  <c r="F32" i="4" s="1"/>
  <c r="C17" i="4"/>
  <c r="D78" i="4" s="1"/>
  <c r="F16" i="4"/>
  <c r="E16" i="4"/>
  <c r="D16" i="4"/>
  <c r="F15" i="4"/>
  <c r="E15" i="4"/>
  <c r="D15" i="4"/>
  <c r="F14" i="4"/>
  <c r="E14" i="4"/>
  <c r="D14" i="4"/>
  <c r="F13" i="4"/>
  <c r="E13" i="4"/>
  <c r="D13" i="4"/>
  <c r="F12" i="4"/>
  <c r="E12" i="4"/>
  <c r="D12" i="4"/>
  <c r="F11" i="4"/>
  <c r="E11" i="4"/>
  <c r="D11" i="4"/>
  <c r="F10" i="4"/>
  <c r="E10" i="4"/>
  <c r="D10" i="4"/>
  <c r="F9" i="4"/>
  <c r="E9" i="4"/>
  <c r="D9" i="4"/>
  <c r="G9" i="4" s="1"/>
  <c r="F8" i="4"/>
  <c r="E8" i="4"/>
  <c r="D8" i="4"/>
  <c r="E17" i="5" l="1"/>
  <c r="D83" i="5" s="1"/>
  <c r="G9" i="5"/>
  <c r="E17" i="6"/>
  <c r="D83" i="6" s="1"/>
  <c r="G10" i="8"/>
  <c r="D17" i="6"/>
  <c r="G10" i="4"/>
  <c r="E17" i="7"/>
  <c r="D83" i="7" s="1"/>
  <c r="G14" i="7"/>
  <c r="G16" i="4"/>
  <c r="G11" i="8"/>
  <c r="G12" i="8"/>
  <c r="E17" i="4"/>
  <c r="D83" i="4" s="1"/>
  <c r="G15" i="6"/>
  <c r="F17" i="8"/>
  <c r="B72" i="8" s="1"/>
  <c r="G13" i="4"/>
  <c r="G12" i="5"/>
  <c r="G11" i="6"/>
  <c r="G10" i="7"/>
  <c r="G14" i="8"/>
  <c r="D17" i="4"/>
  <c r="G15" i="5"/>
  <c r="F17" i="6"/>
  <c r="B72" i="6" s="1"/>
  <c r="G14" i="6"/>
  <c r="G13" i="7"/>
  <c r="G9" i="8"/>
  <c r="E49" i="8"/>
  <c r="D90" i="8" s="1"/>
  <c r="G11" i="4"/>
  <c r="G10" i="5"/>
  <c r="G9" i="6"/>
  <c r="D17" i="7"/>
  <c r="G16" i="7"/>
  <c r="F17" i="4"/>
  <c r="B72" i="4" s="1"/>
  <c r="G14" i="4"/>
  <c r="G13" i="5"/>
  <c r="G12" i="6"/>
  <c r="G11" i="7"/>
  <c r="G15" i="8"/>
  <c r="D17" i="5"/>
  <c r="F17" i="7"/>
  <c r="B72" i="7" s="1"/>
  <c r="G12" i="4"/>
  <c r="G11" i="5"/>
  <c r="G10" i="6"/>
  <c r="G9" i="7"/>
  <c r="D17" i="8"/>
  <c r="G13" i="8"/>
  <c r="G15" i="4"/>
  <c r="F17" i="5"/>
  <c r="B72" i="5" s="1"/>
  <c r="G14" i="5"/>
  <c r="G13" i="6"/>
  <c r="G12" i="7"/>
  <c r="G8" i="8"/>
  <c r="G16" i="8"/>
  <c r="D87" i="8"/>
  <c r="D88" i="8" s="1"/>
  <c r="D80" i="8"/>
  <c r="E17" i="8"/>
  <c r="D83" i="8" s="1"/>
  <c r="F32" i="8"/>
  <c r="B56" i="8"/>
  <c r="B59" i="8" s="1"/>
  <c r="B63" i="8" s="1"/>
  <c r="F49" i="8"/>
  <c r="D87" i="7"/>
  <c r="D88" i="7" s="1"/>
  <c r="E49" i="7"/>
  <c r="F49" i="7" s="1"/>
  <c r="B56" i="7"/>
  <c r="B59" i="7" s="1"/>
  <c r="B63" i="7" s="1"/>
  <c r="D91" i="7"/>
  <c r="G8" i="7"/>
  <c r="D87" i="6"/>
  <c r="D88" i="6" s="1"/>
  <c r="D89" i="6" s="1"/>
  <c r="E49" i="6"/>
  <c r="F49" i="6" s="1"/>
  <c r="B56" i="6"/>
  <c r="B59" i="6" s="1"/>
  <c r="B63" i="6" s="1"/>
  <c r="G8" i="6"/>
  <c r="D87" i="5"/>
  <c r="D88" i="5" s="1"/>
  <c r="E49" i="5"/>
  <c r="B56" i="5"/>
  <c r="B59" i="5" s="1"/>
  <c r="B63" i="5" s="1"/>
  <c r="G8" i="5"/>
  <c r="F49" i="5"/>
  <c r="D87" i="4"/>
  <c r="D88" i="4" s="1"/>
  <c r="E49" i="4"/>
  <c r="F49" i="4" s="1"/>
  <c r="B56" i="4"/>
  <c r="B59" i="4" s="1"/>
  <c r="B63" i="4" s="1"/>
  <c r="G8" i="4"/>
  <c r="B68" i="4" l="1"/>
  <c r="B66" i="4"/>
  <c r="B64" i="4"/>
  <c r="B65" i="4" s="1"/>
  <c r="D89" i="4"/>
  <c r="G17" i="4"/>
  <c r="D89" i="5"/>
  <c r="D89" i="7"/>
  <c r="G17" i="6"/>
  <c r="D89" i="8"/>
  <c r="G17" i="5"/>
  <c r="G17" i="7"/>
  <c r="G17" i="8"/>
  <c r="D91" i="8"/>
  <c r="D92" i="8" s="1"/>
  <c r="B65" i="8"/>
  <c r="B65" i="7"/>
  <c r="B67" i="7" s="1"/>
  <c r="B69" i="7" s="1"/>
  <c r="D90" i="7"/>
  <c r="D92" i="7" s="1"/>
  <c r="D80" i="7"/>
  <c r="B65" i="6"/>
  <c r="D91" i="6"/>
  <c r="D90" i="6"/>
  <c r="D80" i="6"/>
  <c r="B65" i="5"/>
  <c r="D91" i="5"/>
  <c r="D90" i="5"/>
  <c r="D80" i="5"/>
  <c r="D91" i="4"/>
  <c r="D90" i="4"/>
  <c r="D80" i="4"/>
  <c r="D93" i="7" l="1"/>
  <c r="D95" i="7" s="1"/>
  <c r="D93" i="8"/>
  <c r="D95" i="8" s="1"/>
  <c r="B67" i="8"/>
  <c r="B69" i="8" s="1"/>
  <c r="B71" i="8" s="1"/>
  <c r="B71" i="7"/>
  <c r="B73" i="7" s="1"/>
  <c r="B67" i="6"/>
  <c r="B69" i="6" s="1"/>
  <c r="D92" i="6"/>
  <c r="D93" i="6" s="1"/>
  <c r="D95" i="6" s="1"/>
  <c r="B67" i="5"/>
  <c r="B69" i="5" s="1"/>
  <c r="D92" i="5"/>
  <c r="D93" i="5" s="1"/>
  <c r="D95" i="5" s="1"/>
  <c r="B67" i="4"/>
  <c r="B69" i="4" s="1"/>
  <c r="D92" i="4"/>
  <c r="D93" i="4" s="1"/>
  <c r="D95" i="4" s="1"/>
  <c r="B73" i="8" l="1"/>
  <c r="B71" i="6"/>
  <c r="B73" i="6" s="1"/>
  <c r="B71" i="5"/>
  <c r="B73" i="5" s="1"/>
  <c r="B71" i="4"/>
  <c r="B73" i="4" s="1"/>
  <c r="D86" i="1" l="1"/>
  <c r="D77" i="1"/>
  <c r="D85" i="1" s="1"/>
  <c r="B70" i="1"/>
  <c r="D49" i="1"/>
  <c r="B57" i="1" s="1"/>
  <c r="F48" i="1"/>
  <c r="E47" i="1"/>
  <c r="F47" i="1" s="1"/>
  <c r="E46" i="1"/>
  <c r="F46" i="1" s="1"/>
  <c r="E45" i="1"/>
  <c r="F45" i="1" s="1"/>
  <c r="E44" i="1"/>
  <c r="F44" i="1" s="1"/>
  <c r="E43" i="1"/>
  <c r="F43" i="1" s="1"/>
  <c r="E42" i="1"/>
  <c r="F42" i="1" s="1"/>
  <c r="E41" i="1"/>
  <c r="F41" i="1" s="1"/>
  <c r="E40" i="1"/>
  <c r="F40" i="1" s="1"/>
  <c r="E39" i="1"/>
  <c r="F39" i="1" s="1"/>
  <c r="E38" i="1"/>
  <c r="F38" i="1" s="1"/>
  <c r="E37" i="1"/>
  <c r="F37" i="1" s="1"/>
  <c r="E36" i="1"/>
  <c r="F36" i="1" s="1"/>
  <c r="F35" i="1"/>
  <c r="F34" i="1"/>
  <c r="F33" i="1"/>
  <c r="E32" i="1"/>
  <c r="F32" i="1" s="1"/>
  <c r="C17" i="1"/>
  <c r="F16" i="1"/>
  <c r="E16" i="1"/>
  <c r="D16" i="1"/>
  <c r="F15" i="1"/>
  <c r="E15" i="1"/>
  <c r="D15" i="1"/>
  <c r="G15" i="1" s="1"/>
  <c r="F14" i="1"/>
  <c r="E14" i="1"/>
  <c r="D14" i="1"/>
  <c r="F13" i="1"/>
  <c r="E13" i="1"/>
  <c r="D13" i="1"/>
  <c r="F12" i="1"/>
  <c r="E12" i="1"/>
  <c r="D12" i="1"/>
  <c r="F11" i="1"/>
  <c r="E11" i="1"/>
  <c r="D11" i="1"/>
  <c r="G11" i="1" s="1"/>
  <c r="F10" i="1"/>
  <c r="E10" i="1"/>
  <c r="D10" i="1"/>
  <c r="F9" i="1"/>
  <c r="E9" i="1"/>
  <c r="D9" i="1"/>
  <c r="G9" i="1" s="1"/>
  <c r="F8" i="1"/>
  <c r="E8" i="1"/>
  <c r="E17" i="1" s="1"/>
  <c r="D8" i="1"/>
  <c r="G14" i="1" l="1"/>
  <c r="F17" i="1"/>
  <c r="B72" i="1" s="1"/>
  <c r="G12" i="1"/>
  <c r="G10" i="1"/>
  <c r="G13" i="1"/>
  <c r="D17" i="1"/>
  <c r="G16" i="1"/>
  <c r="D87" i="1"/>
  <c r="D88" i="1" s="1"/>
  <c r="D83" i="1"/>
  <c r="D78" i="1"/>
  <c r="B56" i="1"/>
  <c r="B59" i="1" s="1"/>
  <c r="B63" i="1" s="1"/>
  <c r="E49" i="1"/>
  <c r="G8" i="1"/>
  <c r="B64" i="1" l="1"/>
  <c r="B65" i="1" s="1"/>
  <c r="B68" i="1"/>
  <c r="B66" i="1"/>
  <c r="D89" i="1"/>
  <c r="D91" i="1"/>
  <c r="G17" i="1"/>
  <c r="F49" i="1"/>
  <c r="D90" i="1"/>
  <c r="D80" i="1"/>
  <c r="D92" i="1" l="1"/>
  <c r="D93" i="1" s="1"/>
  <c r="D95" i="1" s="1"/>
  <c r="B67" i="1"/>
  <c r="B69" i="1" s="1"/>
  <c r="B71" i="1" l="1"/>
  <c r="B7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Marco A' Perez</author>
  </authors>
  <commentList>
    <comment ref="A52" authorId="0" shapeId="0" xr:uid="{00000000-0006-0000-0000-000001000000}">
      <text>
        <r>
          <rPr>
            <b/>
            <sz val="9"/>
            <color indexed="81"/>
            <rFont val="Tahoma"/>
            <family val="2"/>
          </rPr>
          <t>Marco A' Perez:</t>
        </r>
        <r>
          <rPr>
            <sz val="9"/>
            <color indexed="81"/>
            <rFont val="Tahoma"/>
            <family val="2"/>
          </rPr>
          <t xml:space="preserve">
Colocar Manualmente el % Porcentaje de Reducción</t>
        </r>
      </text>
    </comment>
    <comment ref="A61" authorId="0" shapeId="0" xr:uid="{00000000-0006-0000-0000-000002000000}">
      <text>
        <r>
          <rPr>
            <b/>
            <sz val="9"/>
            <color indexed="81"/>
            <rFont val="Tahoma"/>
            <family val="2"/>
          </rPr>
          <t>Marco A' Perez:</t>
        </r>
        <r>
          <rPr>
            <sz val="9"/>
            <color indexed="81"/>
            <rFont val="Tahoma"/>
            <family val="2"/>
          </rPr>
          <t xml:space="preserve">
Agregar Manual en caso de Haber</t>
        </r>
      </text>
    </comment>
    <comment ref="A75" authorId="0" shapeId="0" xr:uid="{00000000-0006-0000-0000-000003000000}">
      <text>
        <r>
          <rPr>
            <b/>
            <sz val="9"/>
            <color indexed="81"/>
            <rFont val="Tahoma"/>
            <family val="2"/>
          </rPr>
          <t>Marco A' Perez:</t>
        </r>
        <r>
          <rPr>
            <sz val="9"/>
            <color indexed="81"/>
            <rFont val="Tahoma"/>
            <family val="2"/>
          </rPr>
          <t xml:space="preserve">
Colocar Manualmente el % de Reducción</t>
        </r>
      </text>
    </comment>
    <comment ref="A81" authorId="0" shapeId="0" xr:uid="{00000000-0006-0000-0000-000004000000}">
      <text>
        <r>
          <rPr>
            <b/>
            <sz val="9"/>
            <color indexed="81"/>
            <rFont val="Tahoma"/>
            <family val="2"/>
          </rPr>
          <t>Marco A' Perez:</t>
        </r>
        <r>
          <rPr>
            <sz val="9"/>
            <color indexed="81"/>
            <rFont val="Tahoma"/>
            <family val="2"/>
          </rPr>
          <t xml:space="preserve">
Agregar por separado.</t>
        </r>
      </text>
    </comment>
    <comment ref="C84" authorId="0" shapeId="0" xr:uid="{00000000-0006-0000-0000-000005000000}">
      <text>
        <r>
          <rPr>
            <b/>
            <sz val="9"/>
            <color indexed="81"/>
            <rFont val="Tahoma"/>
            <family val="2"/>
          </rPr>
          <t>Marco A' Perez:</t>
        </r>
        <r>
          <rPr>
            <sz val="9"/>
            <color indexed="81"/>
            <rFont val="Tahoma"/>
            <family val="2"/>
          </rPr>
          <t xml:space="preserve">
Modificar manualmente la actividad realizada y su %
Ejemplo: Comercio 2%
             Servicios 8%</t>
        </r>
      </text>
    </comment>
    <comment ref="D84" authorId="0" shapeId="0" xr:uid="{00000000-0006-0000-0000-000006000000}">
      <text>
        <r>
          <rPr>
            <b/>
            <sz val="9"/>
            <color indexed="81"/>
            <rFont val="Tahoma"/>
            <family val="2"/>
          </rPr>
          <t>Marco A' Perez:</t>
        </r>
        <r>
          <rPr>
            <sz val="9"/>
            <color indexed="81"/>
            <rFont val="Tahoma"/>
            <family val="2"/>
          </rPr>
          <t xml:space="preserve">
Agregar % Manual, según actividad</t>
        </r>
      </text>
    </comment>
    <comment ref="A93" authorId="0" shapeId="0" xr:uid="{00000000-0006-0000-0000-000007000000}">
      <text>
        <r>
          <rPr>
            <b/>
            <sz val="9"/>
            <color indexed="81"/>
            <rFont val="Tahoma"/>
            <family val="2"/>
          </rPr>
          <t>Marco A' Perez:</t>
        </r>
        <r>
          <rPr>
            <sz val="9"/>
            <color indexed="81"/>
            <rFont val="Tahoma"/>
            <family val="2"/>
          </rPr>
          <t xml:space="preserve">
Iva a Favor si sale en Negativo -#</t>
        </r>
      </text>
    </comment>
    <comment ref="C94" authorId="0" shapeId="0" xr:uid="{00000000-0006-0000-0000-000008000000}">
      <text>
        <r>
          <rPr>
            <b/>
            <sz val="9"/>
            <color indexed="81"/>
            <rFont val="Tahoma"/>
            <family val="2"/>
          </rPr>
          <t>Marco A' Perez:</t>
        </r>
        <r>
          <rPr>
            <sz val="9"/>
            <color indexed="81"/>
            <rFont val="Tahoma"/>
            <family val="2"/>
          </rPr>
          <t xml:space="preserve">
Agregar manual en caso de Haber IVA a favor de periodos anteriores</t>
        </r>
      </text>
    </comment>
    <comment ref="C95" authorId="0" shapeId="0" xr:uid="{00000000-0006-0000-0000-000009000000}">
      <text>
        <r>
          <rPr>
            <b/>
            <sz val="9"/>
            <color indexed="81"/>
            <rFont val="Tahoma"/>
            <family val="2"/>
          </rPr>
          <t>Marco A' Perez:</t>
        </r>
        <r>
          <rPr>
            <sz val="9"/>
            <color indexed="81"/>
            <rFont val="Tahoma"/>
            <family val="2"/>
          </rPr>
          <t xml:space="preserve">
Iva a Favor si sale en Negativo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Marco A' Perez</author>
  </authors>
  <commentList>
    <comment ref="A52" authorId="0" shapeId="0" xr:uid="{00000000-0006-0000-0100-000001000000}">
      <text>
        <r>
          <rPr>
            <b/>
            <sz val="9"/>
            <color indexed="81"/>
            <rFont val="Tahoma"/>
            <family val="2"/>
          </rPr>
          <t>Marco A' Perez:</t>
        </r>
        <r>
          <rPr>
            <sz val="9"/>
            <color indexed="81"/>
            <rFont val="Tahoma"/>
            <family val="2"/>
          </rPr>
          <t xml:space="preserve">
Colocar Manualmente el % Porcentaje de Reducción</t>
        </r>
      </text>
    </comment>
    <comment ref="A61" authorId="0" shapeId="0" xr:uid="{00000000-0006-0000-0100-000002000000}">
      <text>
        <r>
          <rPr>
            <b/>
            <sz val="9"/>
            <color indexed="81"/>
            <rFont val="Tahoma"/>
            <family val="2"/>
          </rPr>
          <t>Marco A' Perez:</t>
        </r>
        <r>
          <rPr>
            <sz val="9"/>
            <color indexed="81"/>
            <rFont val="Tahoma"/>
            <family val="2"/>
          </rPr>
          <t xml:space="preserve">
Agregar Manual en caso de Haber</t>
        </r>
      </text>
    </comment>
    <comment ref="A75" authorId="0" shapeId="0" xr:uid="{00000000-0006-0000-0100-000003000000}">
      <text>
        <r>
          <rPr>
            <b/>
            <sz val="9"/>
            <color indexed="81"/>
            <rFont val="Tahoma"/>
            <family val="2"/>
          </rPr>
          <t>Marco A' Perez:</t>
        </r>
        <r>
          <rPr>
            <sz val="9"/>
            <color indexed="81"/>
            <rFont val="Tahoma"/>
            <family val="2"/>
          </rPr>
          <t xml:space="preserve">
Colocar Manualmente el % de Reducción</t>
        </r>
      </text>
    </comment>
    <comment ref="A81" authorId="0" shapeId="0" xr:uid="{00000000-0006-0000-0100-000004000000}">
      <text>
        <r>
          <rPr>
            <b/>
            <sz val="9"/>
            <color indexed="81"/>
            <rFont val="Tahoma"/>
            <family val="2"/>
          </rPr>
          <t>Marco A' Perez:</t>
        </r>
        <r>
          <rPr>
            <sz val="9"/>
            <color indexed="81"/>
            <rFont val="Tahoma"/>
            <family val="2"/>
          </rPr>
          <t xml:space="preserve">
Agregar por separado.</t>
        </r>
      </text>
    </comment>
    <comment ref="C84" authorId="0" shapeId="0" xr:uid="{00000000-0006-0000-0100-000005000000}">
      <text>
        <r>
          <rPr>
            <b/>
            <sz val="9"/>
            <color indexed="81"/>
            <rFont val="Tahoma"/>
            <family val="2"/>
          </rPr>
          <t>Marco A' Perez:</t>
        </r>
        <r>
          <rPr>
            <sz val="9"/>
            <color indexed="81"/>
            <rFont val="Tahoma"/>
            <family val="2"/>
          </rPr>
          <t xml:space="preserve">
Modificar manualmente la actividad realizada y su %
Ejemplo: Comercio 2%
             Servicios 8%</t>
        </r>
      </text>
    </comment>
    <comment ref="D84" authorId="0" shapeId="0" xr:uid="{00000000-0006-0000-0100-000006000000}">
      <text>
        <r>
          <rPr>
            <b/>
            <sz val="9"/>
            <color indexed="81"/>
            <rFont val="Tahoma"/>
            <family val="2"/>
          </rPr>
          <t>Marco A' Perez:</t>
        </r>
        <r>
          <rPr>
            <sz val="9"/>
            <color indexed="81"/>
            <rFont val="Tahoma"/>
            <family val="2"/>
          </rPr>
          <t xml:space="preserve">
Agregar % Manual, según actividad</t>
        </r>
      </text>
    </comment>
    <comment ref="A93" authorId="0" shapeId="0" xr:uid="{00000000-0006-0000-0100-000007000000}">
      <text>
        <r>
          <rPr>
            <b/>
            <sz val="9"/>
            <color indexed="81"/>
            <rFont val="Tahoma"/>
            <family val="2"/>
          </rPr>
          <t>Marco A' Perez:</t>
        </r>
        <r>
          <rPr>
            <sz val="9"/>
            <color indexed="81"/>
            <rFont val="Tahoma"/>
            <family val="2"/>
          </rPr>
          <t xml:space="preserve">
Iva a Favor si sale en Negativo -#</t>
        </r>
      </text>
    </comment>
    <comment ref="C94" authorId="0" shapeId="0" xr:uid="{00000000-0006-0000-0100-000008000000}">
      <text>
        <r>
          <rPr>
            <b/>
            <sz val="9"/>
            <color indexed="81"/>
            <rFont val="Tahoma"/>
            <family val="2"/>
          </rPr>
          <t>Marco A' Perez:</t>
        </r>
        <r>
          <rPr>
            <sz val="9"/>
            <color indexed="81"/>
            <rFont val="Tahoma"/>
            <family val="2"/>
          </rPr>
          <t xml:space="preserve">
Agregar manual en caso de Haber IVA a favor de periodos anteriores</t>
        </r>
      </text>
    </comment>
    <comment ref="C95" authorId="0" shapeId="0" xr:uid="{00000000-0006-0000-0100-000009000000}">
      <text>
        <r>
          <rPr>
            <b/>
            <sz val="9"/>
            <color indexed="81"/>
            <rFont val="Tahoma"/>
            <family val="2"/>
          </rPr>
          <t>Marco A' Perez:</t>
        </r>
        <r>
          <rPr>
            <sz val="9"/>
            <color indexed="81"/>
            <rFont val="Tahoma"/>
            <family val="2"/>
          </rPr>
          <t xml:space="preserve">
Iva a Favor si sale en Negativo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Marco A' Perez</author>
  </authors>
  <commentList>
    <comment ref="A52" authorId="0" shapeId="0" xr:uid="{00000000-0006-0000-0200-000001000000}">
      <text>
        <r>
          <rPr>
            <b/>
            <sz val="9"/>
            <color indexed="81"/>
            <rFont val="Tahoma"/>
            <family val="2"/>
          </rPr>
          <t>Marco A' Perez:</t>
        </r>
        <r>
          <rPr>
            <sz val="9"/>
            <color indexed="81"/>
            <rFont val="Tahoma"/>
            <family val="2"/>
          </rPr>
          <t xml:space="preserve">
Colocar Manualmente el % Porcentaje de Reducción</t>
        </r>
      </text>
    </comment>
    <comment ref="A61" authorId="0" shapeId="0" xr:uid="{00000000-0006-0000-0200-000002000000}">
      <text>
        <r>
          <rPr>
            <b/>
            <sz val="9"/>
            <color indexed="81"/>
            <rFont val="Tahoma"/>
            <family val="2"/>
          </rPr>
          <t>Marco A' Perez:</t>
        </r>
        <r>
          <rPr>
            <sz val="9"/>
            <color indexed="81"/>
            <rFont val="Tahoma"/>
            <family val="2"/>
          </rPr>
          <t xml:space="preserve">
Agregar Manual en caso de Haber</t>
        </r>
      </text>
    </comment>
    <comment ref="A75" authorId="0" shapeId="0" xr:uid="{00000000-0006-0000-0200-000003000000}">
      <text>
        <r>
          <rPr>
            <b/>
            <sz val="9"/>
            <color indexed="81"/>
            <rFont val="Tahoma"/>
            <family val="2"/>
          </rPr>
          <t>Marco A' Perez:</t>
        </r>
        <r>
          <rPr>
            <sz val="9"/>
            <color indexed="81"/>
            <rFont val="Tahoma"/>
            <family val="2"/>
          </rPr>
          <t xml:space="preserve">
Colocar Manualmente el % de Reducción</t>
        </r>
      </text>
    </comment>
    <comment ref="A81" authorId="0" shapeId="0" xr:uid="{00000000-0006-0000-0200-000004000000}">
      <text>
        <r>
          <rPr>
            <b/>
            <sz val="9"/>
            <color indexed="81"/>
            <rFont val="Tahoma"/>
            <family val="2"/>
          </rPr>
          <t>Marco A' Perez:</t>
        </r>
        <r>
          <rPr>
            <sz val="9"/>
            <color indexed="81"/>
            <rFont val="Tahoma"/>
            <family val="2"/>
          </rPr>
          <t xml:space="preserve">
Agregar por separado.</t>
        </r>
      </text>
    </comment>
    <comment ref="C84" authorId="0" shapeId="0" xr:uid="{00000000-0006-0000-0200-000005000000}">
      <text>
        <r>
          <rPr>
            <b/>
            <sz val="9"/>
            <color indexed="81"/>
            <rFont val="Tahoma"/>
            <family val="2"/>
          </rPr>
          <t>Marco A' Perez:</t>
        </r>
        <r>
          <rPr>
            <sz val="9"/>
            <color indexed="81"/>
            <rFont val="Tahoma"/>
            <family val="2"/>
          </rPr>
          <t xml:space="preserve">
Modificar manualmente la actividad realizada y su %
Ejemplo: Comercio 2%
             Servicios 8%</t>
        </r>
      </text>
    </comment>
    <comment ref="D84" authorId="0" shapeId="0" xr:uid="{00000000-0006-0000-0200-000006000000}">
      <text>
        <r>
          <rPr>
            <b/>
            <sz val="9"/>
            <color indexed="81"/>
            <rFont val="Tahoma"/>
            <family val="2"/>
          </rPr>
          <t>Marco A' Perez:</t>
        </r>
        <r>
          <rPr>
            <sz val="9"/>
            <color indexed="81"/>
            <rFont val="Tahoma"/>
            <family val="2"/>
          </rPr>
          <t xml:space="preserve">
Agregar % Manual, según actividad</t>
        </r>
      </text>
    </comment>
    <comment ref="A93" authorId="0" shapeId="0" xr:uid="{00000000-0006-0000-0200-000007000000}">
      <text>
        <r>
          <rPr>
            <b/>
            <sz val="9"/>
            <color indexed="81"/>
            <rFont val="Tahoma"/>
            <family val="2"/>
          </rPr>
          <t>Marco A' Perez:</t>
        </r>
        <r>
          <rPr>
            <sz val="9"/>
            <color indexed="81"/>
            <rFont val="Tahoma"/>
            <family val="2"/>
          </rPr>
          <t xml:space="preserve">
Iva a Favor si sale en Negativo -#</t>
        </r>
      </text>
    </comment>
    <comment ref="C94" authorId="0" shapeId="0" xr:uid="{00000000-0006-0000-0200-000008000000}">
      <text>
        <r>
          <rPr>
            <b/>
            <sz val="9"/>
            <color indexed="81"/>
            <rFont val="Tahoma"/>
            <family val="2"/>
          </rPr>
          <t>Marco A' Perez:</t>
        </r>
        <r>
          <rPr>
            <sz val="9"/>
            <color indexed="81"/>
            <rFont val="Tahoma"/>
            <family val="2"/>
          </rPr>
          <t xml:space="preserve">
Agregar manual en caso de Haber IVA a favor de periodos anteriores</t>
        </r>
      </text>
    </comment>
    <comment ref="C95" authorId="0" shapeId="0" xr:uid="{00000000-0006-0000-0200-000009000000}">
      <text>
        <r>
          <rPr>
            <b/>
            <sz val="9"/>
            <color indexed="81"/>
            <rFont val="Tahoma"/>
            <family val="2"/>
          </rPr>
          <t>Marco A' Perez:</t>
        </r>
        <r>
          <rPr>
            <sz val="9"/>
            <color indexed="81"/>
            <rFont val="Tahoma"/>
            <family val="2"/>
          </rPr>
          <t xml:space="preserve">
Iva a Favor si sale en Negativo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Marco A' Perez</author>
  </authors>
  <commentList>
    <comment ref="A52" authorId="0" shapeId="0" xr:uid="{00000000-0006-0000-0300-000001000000}">
      <text>
        <r>
          <rPr>
            <b/>
            <sz val="9"/>
            <color indexed="81"/>
            <rFont val="Tahoma"/>
            <family val="2"/>
          </rPr>
          <t>Marco A' Perez:</t>
        </r>
        <r>
          <rPr>
            <sz val="9"/>
            <color indexed="81"/>
            <rFont val="Tahoma"/>
            <family val="2"/>
          </rPr>
          <t xml:space="preserve">
Colocar Manualmente el % Porcentaje de Reducción</t>
        </r>
      </text>
    </comment>
    <comment ref="A61" authorId="0" shapeId="0" xr:uid="{00000000-0006-0000-0300-000002000000}">
      <text>
        <r>
          <rPr>
            <b/>
            <sz val="9"/>
            <color indexed="81"/>
            <rFont val="Tahoma"/>
            <family val="2"/>
          </rPr>
          <t>Marco A' Perez:</t>
        </r>
        <r>
          <rPr>
            <sz val="9"/>
            <color indexed="81"/>
            <rFont val="Tahoma"/>
            <family val="2"/>
          </rPr>
          <t xml:space="preserve">
Agregar Manual en caso de Haber</t>
        </r>
      </text>
    </comment>
    <comment ref="A75" authorId="0" shapeId="0" xr:uid="{00000000-0006-0000-0300-000003000000}">
      <text>
        <r>
          <rPr>
            <b/>
            <sz val="9"/>
            <color indexed="81"/>
            <rFont val="Tahoma"/>
            <family val="2"/>
          </rPr>
          <t>Marco A' Perez:</t>
        </r>
        <r>
          <rPr>
            <sz val="9"/>
            <color indexed="81"/>
            <rFont val="Tahoma"/>
            <family val="2"/>
          </rPr>
          <t xml:space="preserve">
Colocar Manualmente el % de Reducción</t>
        </r>
      </text>
    </comment>
    <comment ref="A81" authorId="0" shapeId="0" xr:uid="{00000000-0006-0000-0300-000004000000}">
      <text>
        <r>
          <rPr>
            <b/>
            <sz val="9"/>
            <color indexed="81"/>
            <rFont val="Tahoma"/>
            <family val="2"/>
          </rPr>
          <t>Marco A' Perez:</t>
        </r>
        <r>
          <rPr>
            <sz val="9"/>
            <color indexed="81"/>
            <rFont val="Tahoma"/>
            <family val="2"/>
          </rPr>
          <t xml:space="preserve">
Agregar por separado.</t>
        </r>
      </text>
    </comment>
    <comment ref="C84" authorId="0" shapeId="0" xr:uid="{00000000-0006-0000-0300-000005000000}">
      <text>
        <r>
          <rPr>
            <b/>
            <sz val="9"/>
            <color indexed="81"/>
            <rFont val="Tahoma"/>
            <family val="2"/>
          </rPr>
          <t>Marco A' Perez:</t>
        </r>
        <r>
          <rPr>
            <sz val="9"/>
            <color indexed="81"/>
            <rFont val="Tahoma"/>
            <family val="2"/>
          </rPr>
          <t xml:space="preserve">
Modificar manualmente la actividad realizada y su %
Ejemplo: Comercio 2%
             Servicios 8%</t>
        </r>
      </text>
    </comment>
    <comment ref="D84" authorId="0" shapeId="0" xr:uid="{00000000-0006-0000-0300-000006000000}">
      <text>
        <r>
          <rPr>
            <b/>
            <sz val="9"/>
            <color indexed="81"/>
            <rFont val="Tahoma"/>
            <family val="2"/>
          </rPr>
          <t>Marco A' Perez:</t>
        </r>
        <r>
          <rPr>
            <sz val="9"/>
            <color indexed="81"/>
            <rFont val="Tahoma"/>
            <family val="2"/>
          </rPr>
          <t xml:space="preserve">
Agregar % Manual, según actividad</t>
        </r>
      </text>
    </comment>
    <comment ref="A93" authorId="0" shapeId="0" xr:uid="{00000000-0006-0000-0300-000007000000}">
      <text>
        <r>
          <rPr>
            <b/>
            <sz val="9"/>
            <color indexed="81"/>
            <rFont val="Tahoma"/>
            <family val="2"/>
          </rPr>
          <t>Marco A' Perez:</t>
        </r>
        <r>
          <rPr>
            <sz val="9"/>
            <color indexed="81"/>
            <rFont val="Tahoma"/>
            <family val="2"/>
          </rPr>
          <t xml:space="preserve">
Iva a Favor si sale en Negativo -#</t>
        </r>
      </text>
    </comment>
    <comment ref="C94" authorId="0" shapeId="0" xr:uid="{00000000-0006-0000-0300-000008000000}">
      <text>
        <r>
          <rPr>
            <b/>
            <sz val="9"/>
            <color indexed="81"/>
            <rFont val="Tahoma"/>
            <family val="2"/>
          </rPr>
          <t>Marco A' Perez:</t>
        </r>
        <r>
          <rPr>
            <sz val="9"/>
            <color indexed="81"/>
            <rFont val="Tahoma"/>
            <family val="2"/>
          </rPr>
          <t xml:space="preserve">
Agregar manual en caso de Haber IVA a favor de periodos anteriores</t>
        </r>
      </text>
    </comment>
    <comment ref="C95" authorId="0" shapeId="0" xr:uid="{00000000-0006-0000-0300-000009000000}">
      <text>
        <r>
          <rPr>
            <b/>
            <sz val="9"/>
            <color indexed="81"/>
            <rFont val="Tahoma"/>
            <family val="2"/>
          </rPr>
          <t>Marco A' Perez:</t>
        </r>
        <r>
          <rPr>
            <sz val="9"/>
            <color indexed="81"/>
            <rFont val="Tahoma"/>
            <family val="2"/>
          </rPr>
          <t xml:space="preserve">
Iva a Favor si sale en Negativo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Marco A' Perez</author>
  </authors>
  <commentList>
    <comment ref="A52" authorId="0" shapeId="0" xr:uid="{00000000-0006-0000-0400-000001000000}">
      <text>
        <r>
          <rPr>
            <b/>
            <sz val="9"/>
            <color indexed="81"/>
            <rFont val="Tahoma"/>
            <family val="2"/>
          </rPr>
          <t>Marco A' Perez:</t>
        </r>
        <r>
          <rPr>
            <sz val="9"/>
            <color indexed="81"/>
            <rFont val="Tahoma"/>
            <family val="2"/>
          </rPr>
          <t xml:space="preserve">
Colocar Manualmente el % Porcentaje de Reducción</t>
        </r>
      </text>
    </comment>
    <comment ref="A61" authorId="0" shapeId="0" xr:uid="{00000000-0006-0000-0400-000002000000}">
      <text>
        <r>
          <rPr>
            <b/>
            <sz val="9"/>
            <color indexed="81"/>
            <rFont val="Tahoma"/>
            <family val="2"/>
          </rPr>
          <t>Marco A' Perez:</t>
        </r>
        <r>
          <rPr>
            <sz val="9"/>
            <color indexed="81"/>
            <rFont val="Tahoma"/>
            <family val="2"/>
          </rPr>
          <t xml:space="preserve">
Agregar Manual en caso de Haber</t>
        </r>
      </text>
    </comment>
    <comment ref="A75" authorId="0" shapeId="0" xr:uid="{00000000-0006-0000-0400-000003000000}">
      <text>
        <r>
          <rPr>
            <b/>
            <sz val="9"/>
            <color indexed="81"/>
            <rFont val="Tahoma"/>
            <family val="2"/>
          </rPr>
          <t>Marco A' Perez:</t>
        </r>
        <r>
          <rPr>
            <sz val="9"/>
            <color indexed="81"/>
            <rFont val="Tahoma"/>
            <family val="2"/>
          </rPr>
          <t xml:space="preserve">
Colocar Manualmente el % de Reducción</t>
        </r>
      </text>
    </comment>
    <comment ref="A81" authorId="0" shapeId="0" xr:uid="{00000000-0006-0000-0400-000004000000}">
      <text>
        <r>
          <rPr>
            <b/>
            <sz val="9"/>
            <color indexed="81"/>
            <rFont val="Tahoma"/>
            <family val="2"/>
          </rPr>
          <t>Marco A' Perez:</t>
        </r>
        <r>
          <rPr>
            <sz val="9"/>
            <color indexed="81"/>
            <rFont val="Tahoma"/>
            <family val="2"/>
          </rPr>
          <t xml:space="preserve">
Agregar por separado.</t>
        </r>
      </text>
    </comment>
    <comment ref="C84" authorId="0" shapeId="0" xr:uid="{00000000-0006-0000-0400-000005000000}">
      <text>
        <r>
          <rPr>
            <b/>
            <sz val="9"/>
            <color indexed="81"/>
            <rFont val="Tahoma"/>
            <family val="2"/>
          </rPr>
          <t>Marco A' Perez:</t>
        </r>
        <r>
          <rPr>
            <sz val="9"/>
            <color indexed="81"/>
            <rFont val="Tahoma"/>
            <family val="2"/>
          </rPr>
          <t xml:space="preserve">
Modificar manualmente la actividad realizada y su %
Ejemplo: Comercio 2%
             Servicios 8%</t>
        </r>
      </text>
    </comment>
    <comment ref="D84" authorId="0" shapeId="0" xr:uid="{00000000-0006-0000-0400-000006000000}">
      <text>
        <r>
          <rPr>
            <b/>
            <sz val="9"/>
            <color indexed="81"/>
            <rFont val="Tahoma"/>
            <family val="2"/>
          </rPr>
          <t>Marco A' Perez:</t>
        </r>
        <r>
          <rPr>
            <sz val="9"/>
            <color indexed="81"/>
            <rFont val="Tahoma"/>
            <family val="2"/>
          </rPr>
          <t xml:space="preserve">
Agregar % Manual, según actividad</t>
        </r>
      </text>
    </comment>
    <comment ref="A93" authorId="0" shapeId="0" xr:uid="{00000000-0006-0000-0400-000007000000}">
      <text>
        <r>
          <rPr>
            <b/>
            <sz val="9"/>
            <color indexed="81"/>
            <rFont val="Tahoma"/>
            <family val="2"/>
          </rPr>
          <t>Marco A' Perez:</t>
        </r>
        <r>
          <rPr>
            <sz val="9"/>
            <color indexed="81"/>
            <rFont val="Tahoma"/>
            <family val="2"/>
          </rPr>
          <t xml:space="preserve">
Iva a Favor si sale en Negativo -#</t>
        </r>
      </text>
    </comment>
    <comment ref="C94" authorId="0" shapeId="0" xr:uid="{00000000-0006-0000-0400-000008000000}">
      <text>
        <r>
          <rPr>
            <b/>
            <sz val="9"/>
            <color indexed="81"/>
            <rFont val="Tahoma"/>
            <family val="2"/>
          </rPr>
          <t>Marco A' Perez:</t>
        </r>
        <r>
          <rPr>
            <sz val="9"/>
            <color indexed="81"/>
            <rFont val="Tahoma"/>
            <family val="2"/>
          </rPr>
          <t xml:space="preserve">
Agregar manual en caso de Haber IVA a favor de periodos anteriores</t>
        </r>
      </text>
    </comment>
    <comment ref="C95" authorId="0" shapeId="0" xr:uid="{00000000-0006-0000-0400-000009000000}">
      <text>
        <r>
          <rPr>
            <b/>
            <sz val="9"/>
            <color indexed="81"/>
            <rFont val="Tahoma"/>
            <family val="2"/>
          </rPr>
          <t>Marco A' Perez:</t>
        </r>
        <r>
          <rPr>
            <sz val="9"/>
            <color indexed="81"/>
            <rFont val="Tahoma"/>
            <family val="2"/>
          </rPr>
          <t xml:space="preserve">
Iva a Favor si sale en Negativo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Marco A' Perez</author>
  </authors>
  <commentList>
    <comment ref="A52" authorId="0" shapeId="0" xr:uid="{00000000-0006-0000-0500-000001000000}">
      <text>
        <r>
          <rPr>
            <b/>
            <sz val="9"/>
            <color indexed="81"/>
            <rFont val="Tahoma"/>
            <family val="2"/>
          </rPr>
          <t>Marco A' Perez:</t>
        </r>
        <r>
          <rPr>
            <sz val="9"/>
            <color indexed="81"/>
            <rFont val="Tahoma"/>
            <family val="2"/>
          </rPr>
          <t xml:space="preserve">
Colocar Manualmente el % Porcentaje de Reducción</t>
        </r>
      </text>
    </comment>
    <comment ref="A61" authorId="0" shapeId="0" xr:uid="{00000000-0006-0000-0500-000002000000}">
      <text>
        <r>
          <rPr>
            <b/>
            <sz val="9"/>
            <color indexed="81"/>
            <rFont val="Tahoma"/>
            <family val="2"/>
          </rPr>
          <t>Marco A' Perez:</t>
        </r>
        <r>
          <rPr>
            <sz val="9"/>
            <color indexed="81"/>
            <rFont val="Tahoma"/>
            <family val="2"/>
          </rPr>
          <t xml:space="preserve">
Agregar Manual en caso de Haber</t>
        </r>
      </text>
    </comment>
    <comment ref="A75" authorId="0" shapeId="0" xr:uid="{00000000-0006-0000-0500-000003000000}">
      <text>
        <r>
          <rPr>
            <b/>
            <sz val="9"/>
            <color indexed="81"/>
            <rFont val="Tahoma"/>
            <family val="2"/>
          </rPr>
          <t>Marco A' Perez:</t>
        </r>
        <r>
          <rPr>
            <sz val="9"/>
            <color indexed="81"/>
            <rFont val="Tahoma"/>
            <family val="2"/>
          </rPr>
          <t xml:space="preserve">
Colocar Manualmente el % de Reducción</t>
        </r>
      </text>
    </comment>
    <comment ref="A81" authorId="0" shapeId="0" xr:uid="{00000000-0006-0000-0500-000004000000}">
      <text>
        <r>
          <rPr>
            <b/>
            <sz val="9"/>
            <color indexed="81"/>
            <rFont val="Tahoma"/>
            <family val="2"/>
          </rPr>
          <t>Marco A' Perez:</t>
        </r>
        <r>
          <rPr>
            <sz val="9"/>
            <color indexed="81"/>
            <rFont val="Tahoma"/>
            <family val="2"/>
          </rPr>
          <t xml:space="preserve">
Agregar por separado.</t>
        </r>
      </text>
    </comment>
    <comment ref="C84" authorId="0" shapeId="0" xr:uid="{00000000-0006-0000-0500-000005000000}">
      <text>
        <r>
          <rPr>
            <b/>
            <sz val="9"/>
            <color indexed="81"/>
            <rFont val="Tahoma"/>
            <family val="2"/>
          </rPr>
          <t>Marco A' Perez:</t>
        </r>
        <r>
          <rPr>
            <sz val="9"/>
            <color indexed="81"/>
            <rFont val="Tahoma"/>
            <family val="2"/>
          </rPr>
          <t xml:space="preserve">
Modificar manualmente la actividad realizada y su %
Ejemplo: Comercio 2%
             Servicios 8%</t>
        </r>
      </text>
    </comment>
    <comment ref="D84" authorId="0" shapeId="0" xr:uid="{00000000-0006-0000-0500-000006000000}">
      <text>
        <r>
          <rPr>
            <b/>
            <sz val="9"/>
            <color indexed="81"/>
            <rFont val="Tahoma"/>
            <family val="2"/>
          </rPr>
          <t>Marco A' Perez:</t>
        </r>
        <r>
          <rPr>
            <sz val="9"/>
            <color indexed="81"/>
            <rFont val="Tahoma"/>
            <family val="2"/>
          </rPr>
          <t xml:space="preserve">
Agregar % Manual, según actividad</t>
        </r>
      </text>
    </comment>
    <comment ref="A93" authorId="0" shapeId="0" xr:uid="{00000000-0006-0000-0500-000007000000}">
      <text>
        <r>
          <rPr>
            <b/>
            <sz val="9"/>
            <color indexed="81"/>
            <rFont val="Tahoma"/>
            <family val="2"/>
          </rPr>
          <t>Marco A' Perez:</t>
        </r>
        <r>
          <rPr>
            <sz val="9"/>
            <color indexed="81"/>
            <rFont val="Tahoma"/>
            <family val="2"/>
          </rPr>
          <t xml:space="preserve">
Iva a Favor si sale en Negativo -#</t>
        </r>
      </text>
    </comment>
    <comment ref="C94" authorId="0" shapeId="0" xr:uid="{00000000-0006-0000-0500-000008000000}">
      <text>
        <r>
          <rPr>
            <b/>
            <sz val="9"/>
            <color indexed="81"/>
            <rFont val="Tahoma"/>
            <family val="2"/>
          </rPr>
          <t>Marco A' Perez:</t>
        </r>
        <r>
          <rPr>
            <sz val="9"/>
            <color indexed="81"/>
            <rFont val="Tahoma"/>
            <family val="2"/>
          </rPr>
          <t xml:space="preserve">
Agregar manual en caso de Haber IVA a favor de periodos anteriores</t>
        </r>
      </text>
    </comment>
    <comment ref="C95" authorId="0" shapeId="0" xr:uid="{00000000-0006-0000-0500-000009000000}">
      <text>
        <r>
          <rPr>
            <b/>
            <sz val="9"/>
            <color indexed="81"/>
            <rFont val="Tahoma"/>
            <family val="2"/>
          </rPr>
          <t>Marco A' Perez:</t>
        </r>
        <r>
          <rPr>
            <sz val="9"/>
            <color indexed="81"/>
            <rFont val="Tahoma"/>
            <family val="2"/>
          </rPr>
          <t xml:space="preserve">
Iva a Favor si sale en Negativo -#</t>
        </r>
      </text>
    </comment>
  </commentList>
</comments>
</file>

<file path=xl/sharedStrings.xml><?xml version="1.0" encoding="utf-8"?>
<sst xmlns="http://schemas.openxmlformats.org/spreadsheetml/2006/main" count="534" uniqueCount="110">
  <si>
    <t>NOMBRE DEL CONTRIBUYENTE</t>
  </si>
  <si>
    <t>RETENCION</t>
  </si>
  <si>
    <t xml:space="preserve">   FECHA</t>
  </si>
  <si>
    <t>No.RECIBO</t>
  </si>
  <si>
    <t xml:space="preserve">  IMPORTE</t>
  </si>
  <si>
    <t xml:space="preserve">   I.V.A.</t>
  </si>
  <si>
    <t>I.V.A.</t>
  </si>
  <si>
    <t>I.S.R.</t>
  </si>
  <si>
    <t xml:space="preserve">   TOTAL</t>
  </si>
  <si>
    <t>TOTAL ENERO-FEBRERO</t>
  </si>
  <si>
    <t>*EN CASO DE NO LLEVAR RETENCIONES PONER "0" EN LAS RETENCIONES DE ISR E IVA</t>
  </si>
  <si>
    <t>GASTOS POR RIF</t>
  </si>
  <si>
    <t>IMPORTE</t>
  </si>
  <si>
    <t xml:space="preserve">  I.V.A.</t>
  </si>
  <si>
    <t>COMPRAS (MERCANCIA)</t>
  </si>
  <si>
    <t>SUELDOS</t>
  </si>
  <si>
    <t>IMSS</t>
  </si>
  <si>
    <t>GASOLINA *agregar IVA</t>
  </si>
  <si>
    <t>PAPELERIA Y ART. DE OF.</t>
  </si>
  <si>
    <t>COMISIONES BANCARIAS</t>
  </si>
  <si>
    <t>ARTS LIMPIEZA, OFICINA</t>
  </si>
  <si>
    <t>MANTENIMIENTO EQ. TRANSP.</t>
  </si>
  <si>
    <t>TELEFONIA INTERNET</t>
  </si>
  <si>
    <t>MOVIL</t>
  </si>
  <si>
    <t xml:space="preserve"> </t>
  </si>
  <si>
    <t>SERVICIOS PROFESIONALES</t>
  </si>
  <si>
    <t>VIATICOS</t>
  </si>
  <si>
    <t>SEGURO AUTO</t>
  </si>
  <si>
    <t>LUZ</t>
  </si>
  <si>
    <t>RENTA OFICINA</t>
  </si>
  <si>
    <t>MOBILIARIO Y/O EQPO. OFICINA</t>
  </si>
  <si>
    <t>OTROS GASTOS *agregar IVA</t>
  </si>
  <si>
    <r>
      <t xml:space="preserve">% PORCENTAJE DE REDUCCION </t>
    </r>
    <r>
      <rPr>
        <b/>
        <i/>
        <sz val="12"/>
        <color theme="1"/>
        <rFont val="Candara"/>
        <family val="2"/>
      </rPr>
      <t>ISR</t>
    </r>
  </si>
  <si>
    <t xml:space="preserve">Ingresos cobrados </t>
  </si>
  <si>
    <t xml:space="preserve">Compras y gastos pagados </t>
  </si>
  <si>
    <t>Participación de utilidades (PTU)</t>
  </si>
  <si>
    <t>Utilidad antes de gastos mayores a ingresos de periodos anteriores</t>
  </si>
  <si>
    <t>Diferencia de gastos mayores a ingresos de periodos anteriores</t>
  </si>
  <si>
    <t>Utilidad</t>
  </si>
  <si>
    <t>Limite Inferior</t>
  </si>
  <si>
    <t>Excedente S/Lim.Inferior</t>
  </si>
  <si>
    <t>Por % Sobre Lim. Inferior</t>
  </si>
  <si>
    <t>Impuesto Marginal</t>
  </si>
  <si>
    <t>Cuota Fija</t>
  </si>
  <si>
    <t>ISR determinado</t>
  </si>
  <si>
    <t>Porcentaje reducción</t>
  </si>
  <si>
    <t>Reducción</t>
  </si>
  <si>
    <t>ISR retenido</t>
  </si>
  <si>
    <t>ISR a pagar</t>
  </si>
  <si>
    <r>
      <t xml:space="preserve">% PORCENTAJE DE REDUCCION </t>
    </r>
    <r>
      <rPr>
        <b/>
        <i/>
        <sz val="12"/>
        <color theme="1"/>
        <rFont val="Candara"/>
        <family val="2"/>
      </rPr>
      <t>IVA</t>
    </r>
  </si>
  <si>
    <t>Ingresos por ventas al público en general *</t>
  </si>
  <si>
    <t xml:space="preserve">Ingresos facturados clientes individuales tasa 16% </t>
  </si>
  <si>
    <t>Compras y gastos pagados con tasa 16%</t>
  </si>
  <si>
    <t>Compras y gastos pagados a la tasa del 0% *Agregar manual</t>
  </si>
  <si>
    <t>Proporción utilizada conforme a la LIVA *</t>
  </si>
  <si>
    <t>IVA que te retuvieron</t>
  </si>
  <si>
    <t>Actividad por la que se Obtienen Ingresos:</t>
  </si>
  <si>
    <t>Comercio 2%</t>
  </si>
  <si>
    <t>IVA por venta al público en general</t>
  </si>
  <si>
    <t>Seleccionar Porcentaje reducción</t>
  </si>
  <si>
    <t>IVA por venta al público en general después de reducción</t>
  </si>
  <si>
    <t>IVA cobrado</t>
  </si>
  <si>
    <t>IVA acreditable Real</t>
  </si>
  <si>
    <t>Porcentaje acreditable por ventas al Público en General</t>
  </si>
  <si>
    <t>IVA acreditable del Bimestre</t>
  </si>
  <si>
    <t>IVA a cargo / IVA a favor</t>
  </si>
  <si>
    <t>IVA a favor de periodos anteriores *Agregar manual</t>
  </si>
  <si>
    <t>IVA a pagar / IVA a favor</t>
  </si>
  <si>
    <t>Límite inferior</t>
  </si>
  <si>
    <t>Límite superior</t>
  </si>
  <si>
    <t>Cuota fija</t>
  </si>
  <si>
    <t>Por ciento para aplicarse sobre</t>
  </si>
  <si>
    <t>el excedente del límite inferior</t>
  </si>
  <si>
    <t>$</t>
  </si>
  <si>
    <t>%</t>
  </si>
  <si>
    <t>En adelante</t>
  </si>
  <si>
    <t>TOTAL MARZO-ABRIL</t>
  </si>
  <si>
    <t>TOTAL MAYO-JUNIO</t>
  </si>
  <si>
    <t>TOTAL JULIO-AGOSTO</t>
  </si>
  <si>
    <t>TOTAL SEPTIEMBRE-OCTUBRE</t>
  </si>
  <si>
    <t>TOTAL NOVIEMBRE-DICIEMBRE</t>
  </si>
  <si>
    <t>Paquete Fiscal 2020</t>
  </si>
  <si>
    <t xml:space="preserve">Whatsapp  3353058497          paquetefiscal@gmail.com                     </t>
  </si>
  <si>
    <t>https://wa.me/5213353058497?text=Hola,%20me%20interesa</t>
  </si>
  <si>
    <t>Página en Facebook</t>
  </si>
  <si>
    <t>https://www.facebook.com/Paquetes-Fiscales-para-Contadores-102649355039376</t>
  </si>
  <si>
    <t>ANALISIS DE INGRESOS RIF DE ENERO-FEBRERO 2024</t>
  </si>
  <si>
    <t>VENTAS AL PUBLICO EN GENERAL EN EL BIMESTRE ENERO-FEBRERO 2024</t>
  </si>
  <si>
    <t>ANALISIS DE EGRESOS RIF DE ENERO-FEBRERO 2024</t>
  </si>
  <si>
    <t>ANALISIS DE INGRESOS RIF DE MARZO-ABRIL 2024</t>
  </si>
  <si>
    <t>VENTAS AL PUBLICO EN GENERAL EN EL BIMESTRE MARZO-ABRIL 2024</t>
  </si>
  <si>
    <t>ANALISIS DE EGRESOS RIF DE MARZO-ABRIL 2024</t>
  </si>
  <si>
    <t>ANALISIS DE INGRESOS RIF DE MAYO-JUNIO 2024</t>
  </si>
  <si>
    <t>VENTAS AL PUBLICO EN GENERAL EN EL BIMESTRE MAYO-JUNIO 2024</t>
  </si>
  <si>
    <t>ANALISIS DE EGRESOS RIF DE MAYO-JUNIO 2024</t>
  </si>
  <si>
    <t>ANALISIS DE INGRESOS RIF DE JULIO-AGOSTO 2024</t>
  </si>
  <si>
    <t>VENTAS AL PUBLICO EN GENERAL EN EL BIMESTRE JULIO-AGOSTO 2024</t>
  </si>
  <si>
    <t>ANALISIS DE EGRESOS RIF DE JULIO-AGOSTO 2024</t>
  </si>
  <si>
    <t>ANALISIS DE INGRESOS RIF DE SEPTIEMBRE-OCTUBRE 2024</t>
  </si>
  <si>
    <t>VENTAS AL PUBLICO EN GENERAL EN EL BIMESTRE SEPTIEMBRE-OCTUBRE 2024</t>
  </si>
  <si>
    <t>ANALISIS DE EGRESOS RIF DE SEPTIEMBRE-OCTUBRE 2024</t>
  </si>
  <si>
    <t>ANALISIS DE INGRESOS RIF DE NOVIEMBRE-DICIEMBRE 2024</t>
  </si>
  <si>
    <t>VENTAS AL PUBLICO EN GENERAL EN EL BIMESTRE NOVIEMBRE-DICIEMBRE 2024</t>
  </si>
  <si>
    <t>ANALISIS DE EGRESOS RIF DE NOVIEMBRE-DICIEMBRE 2024</t>
  </si>
  <si>
    <r>
      <t xml:space="preserve">7. </t>
    </r>
    <r>
      <rPr>
        <sz val="8"/>
        <rFont val="Arial"/>
        <family val="2"/>
      </rPr>
      <t>Tarifa aplicable a los pagos provisionales del bimestre enero-febrero de 2024, aplicable por los contribuyentes del Régimen de Incorporación Fiscal que opten por determinar los pagos bimestrales aplicando el coeficiente de utilidad, en los términos del último párrafo del artículo 111 de la Ley del Impuesto Sobre la Renta.</t>
    </r>
  </si>
  <si>
    <t>Tarifa aplicable a los pagos provisionales del bimestre marzo-abril de 2024, aplicable por los contribuyentes del Régimen de Incorporación Fiscal que opten por determinar los pagos bimestrales aplicando el coeficiente de utilidad, en los términos del último párrafo del artículo 111 de la Ley del Impuesto Sobre la Renta.</t>
  </si>
  <si>
    <t>Tarifa aplicable a los pagos provisionales del bimestre mayo-junio de 2024, aplicable por los contribuyentes del Régimen de Incorporación Fiscal que opten por determinar los pagos bimestrales aplicando el coeficiente de utilidad, en los términos del último párrafo del artículo 111 de la Ley del Impuesto Sobre la Renta.</t>
  </si>
  <si>
    <t>Tarifa aplicable a los pagos provisionales del bimestre julio-agosto de 2024, aplicable por los contribuyentes del Régimen de Incorporación Fiscal que opten por determinar los pagos bimestrales aplicando el coeficiente de utilidad, en los términos del último párrafo del artículo 111 de la Ley del Impuesto Sobre la Renta.</t>
  </si>
  <si>
    <t>Tarifa aplicable a los pagos provisionales del bimestre septiembre-octubre de 2024, aplicable por los contribuyentes del Régimen de Incorporación Fiscal que opten por determinar los pagos bimestrales aplicando el coeficiente de utilidad, en los términos del último párrafo del artículo 111 de la Ley del Impuesto Sobre la Renta.</t>
  </si>
  <si>
    <t>Tarifa aplicable a los pagos provisionales del bimestre noviembre-diciembre de 2024, aplicable por los contribuyentes del Régimen de Incorporación Fiscal que opten por determinar los pagos bimestrales aplicando el coeficiente de utilidad, en los términos del último párrafo del artículo 111 de la Ley del Impuesto Sobre la Renta.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</si>
</sst>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_)"/>
    <numFmt numFmtId="165" formatCode="_-[$$-80A]* #,##0_-;\-[$$-80A]* #,##0_-;_-[$$-80A]* &quot;-&quot;_-;_-@_-"/>
    <numFmt numFmtId="166" formatCode="_-[$$-80A]* #,##0.00_-;\-[$$-80A]* #,##0.00_-;_-[$$-80A]* &quot;-&quot;??_-;_-@_-"/>
    <numFmt numFmtId="167" formatCode="[$$-80A]#,##0.00;\-[$$-80A]#,##0.00"/>
    <numFmt numFmtId="168" formatCode="[$$-80A]#,##0;\-[$$-80A]#,##0"/>
    <numFmt numFmtId="169" formatCode="#,##0.00_ ;\-#,##0.00\ "/>
    <numFmt numFmtId="170" formatCode="0.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0"/>
      <name val="Arial"/>
      <family val="2"/>
    </font>
    <font>
      <sz val="10"/>
      <name val="Arial"/>
      <family val="2"/>
    </font>
    <font>
      <b/>
      <sz val="12"/>
      <color theme="1"/>
      <name val="Candara"/>
      <family val="2"/>
    </font>
    <font>
      <b/>
      <i/>
      <sz val="12"/>
      <color theme="1"/>
      <name val="Candara"/>
      <family val="2"/>
    </font>
    <font>
      <b/>
      <sz val="9"/>
      <color indexed="81"/>
      <name val="Tahoma"/>
      <family val="2"/>
    </font>
    <font>
      <sz val="9"/>
      <color indexed="81"/>
      <name val="Tahoma"/>
      <family val="2"/>
    </font>
    <font>
      <sz val="12"/>
      <color theme="1"/>
      <name val="Arial Narrow"/>
      <family val="2"/>
    </font>
    <font>
      <b/>
      <sz val="12"/>
      <color theme="1"/>
      <name val="Arial Narrow"/>
      <family val="2"/>
    </font>
    <font>
      <b/>
      <sz val="8"/>
      <name val="Arial"/>
      <family val="2"/>
    </font>
    <font>
      <sz val="8"/>
      <name val="Arial"/>
      <family val="2"/>
    </font>
    <font>
      <sz val="8"/>
      <color rgb="FF000000"/>
      <name val="Arial"/>
      <family val="2"/>
    </font>
    <font>
      <u/>
      <sz val="11"/>
      <color theme="10"/>
      <name val="Calibri"/>
      <family val="2"/>
      <scheme val="minor"/>
    </font>
    <font>
      <b/>
      <sz val="36"/>
      <color rgb="FF201F1E"/>
      <name val="Segoe UI"/>
      <family val="2"/>
    </font>
    <font>
      <b/>
      <sz val="12"/>
      <color theme="1"/>
      <name val="Calibri"/>
      <family val="2"/>
      <scheme val="minor"/>
    </font>
  </fonts>
  <fills count="3">
    <fill>
      <patternFill patternType="none"/>
    </fill>
    <fill>
      <patternFill patternType="gray125"/>
    </fill>
    <fill>
      <patternFill patternType="solid">
        <fgColor rgb="FFFFFFFF"/>
        <bgColor indexed="64"/>
      </patternFill>
    </fill>
  </fills>
  <borders count="21">
    <border>
      <left/>
      <right/>
      <top/>
      <bottom/>
      <diagonal/>
    </border>
    <border>
      <left/>
      <right/>
      <top/>
      <bottom style="thin">
        <color indexed="64"/>
      </bottom>
      <diagonal/>
    </border>
    <border>
      <left style="thin">
        <color indexed="64"/>
      </left>
      <right/>
      <top style="dashDotDot">
        <color indexed="64"/>
      </top>
      <bottom style="dashDotDot">
        <color indexed="64"/>
      </bottom>
      <diagonal/>
    </border>
    <border>
      <left/>
      <right/>
      <top style="dashDotDot">
        <color indexed="64"/>
      </top>
      <bottom style="dashDotDot">
        <color indexed="64"/>
      </bottom>
      <diagonal/>
    </border>
    <border>
      <left/>
      <right style="dashDotDot">
        <color indexed="64"/>
      </right>
      <top style="dashDotDot">
        <color indexed="64"/>
      </top>
      <bottom style="dashDotDot">
        <color indexed="64"/>
      </bottom>
      <diagonal/>
    </border>
    <border>
      <left style="thin">
        <color indexed="64"/>
      </left>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thin">
        <color indexed="64"/>
      </right>
      <top/>
      <bottom/>
      <diagonal/>
    </border>
    <border>
      <left/>
      <right/>
      <top style="double">
        <color indexed="64"/>
      </top>
      <bottom style="thin">
        <color indexed="64"/>
      </bottom>
      <diagonal/>
    </border>
    <border>
      <left/>
      <right/>
      <top/>
      <bottom style="double">
        <color indexed="64"/>
      </bottom>
      <diagonal/>
    </border>
    <border>
      <left style="thin">
        <color indexed="64"/>
      </left>
      <right/>
      <top style="double">
        <color indexed="64"/>
      </top>
      <bottom/>
      <diagonal/>
    </border>
    <border>
      <left/>
      <right/>
      <top style="double">
        <color indexed="64"/>
      </top>
      <bottom/>
      <diagonal/>
    </border>
    <border>
      <left/>
      <right/>
      <top style="thin">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right style="medium">
        <color indexed="64"/>
      </right>
      <top/>
      <bottom/>
      <diagonal/>
    </border>
    <border>
      <left/>
      <right style="medium">
        <color indexed="64"/>
      </right>
      <top style="thin">
        <color indexed="64"/>
      </top>
      <bottom style="double">
        <color indexed="64"/>
      </bottom>
      <diagonal/>
    </border>
    <border>
      <left/>
      <right/>
      <top/>
      <bottom style="thin">
        <color rgb="FF000000"/>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99">
    <xf numFmtId="0" fontId="0" fillId="0" borderId="0" xfId="0"/>
    <xf numFmtId="0" fontId="3" fillId="0" borderId="0" xfId="0" applyFont="1" applyAlignment="1">
      <alignment horizontal="left"/>
    </xf>
    <xf numFmtId="0" fontId="3" fillId="0" borderId="0" xfId="0" applyFont="1"/>
    <xf numFmtId="164" fontId="0" fillId="0" borderId="0" xfId="0" applyNumberFormat="1"/>
    <xf numFmtId="39" fontId="0" fillId="0" borderId="0" xfId="0" applyNumberFormat="1"/>
    <xf numFmtId="164" fontId="0" fillId="0" borderId="0" xfId="0" applyNumberFormat="1" applyAlignment="1">
      <alignment horizontal="center"/>
    </xf>
    <xf numFmtId="0" fontId="4" fillId="0" borderId="0" xfId="0" applyFont="1"/>
    <xf numFmtId="164" fontId="4" fillId="0" borderId="0" xfId="0" applyNumberFormat="1" applyFont="1" applyAlignment="1">
      <alignment horizontal="center"/>
    </xf>
    <xf numFmtId="39" fontId="0" fillId="0" borderId="1" xfId="0" applyNumberFormat="1" applyBorder="1"/>
    <xf numFmtId="164" fontId="3" fillId="0" borderId="0" xfId="0" applyNumberFormat="1" applyFont="1" applyAlignment="1">
      <alignment horizontal="left"/>
    </xf>
    <xf numFmtId="39" fontId="3" fillId="0" borderId="0" xfId="0" applyNumberFormat="1" applyFont="1"/>
    <xf numFmtId="164" fontId="0" fillId="0" borderId="0" xfId="0" applyNumberFormat="1" applyAlignment="1">
      <alignment horizontal="left"/>
    </xf>
    <xf numFmtId="164" fontId="3" fillId="0" borderId="0" xfId="0" applyNumberFormat="1" applyFont="1"/>
    <xf numFmtId="0" fontId="4" fillId="0" borderId="0" xfId="0" applyFont="1" applyAlignment="1">
      <alignment horizontal="left"/>
    </xf>
    <xf numFmtId="0" fontId="0" fillId="0" borderId="0" xfId="0" applyAlignment="1">
      <alignment horizontal="left"/>
    </xf>
    <xf numFmtId="0" fontId="9" fillId="0" borderId="5" xfId="0" applyFont="1" applyBorder="1"/>
    <xf numFmtId="0" fontId="9" fillId="0" borderId="5" xfId="0" applyFont="1" applyBorder="1" applyAlignment="1">
      <alignment horizontal="left" wrapText="1"/>
    </xf>
    <xf numFmtId="0" fontId="0" fillId="0" borderId="11" xfId="0" applyBorder="1"/>
    <xf numFmtId="0" fontId="0" fillId="0" borderId="5" xfId="0" applyBorder="1"/>
    <xf numFmtId="0" fontId="9" fillId="0" borderId="11" xfId="0" applyFont="1" applyBorder="1" applyAlignment="1">
      <alignment vertical="top" wrapText="1"/>
    </xf>
    <xf numFmtId="0" fontId="0" fillId="0" borderId="11" xfId="0" applyBorder="1" applyAlignment="1">
      <alignment vertical="center"/>
    </xf>
    <xf numFmtId="0" fontId="10" fillId="0" borderId="5" xfId="0" applyFont="1" applyBorder="1"/>
    <xf numFmtId="0" fontId="9" fillId="0" borderId="0" xfId="0" applyFont="1"/>
    <xf numFmtId="0" fontId="9" fillId="0" borderId="0" xfId="0" applyFont="1" applyAlignment="1">
      <alignment horizontal="left"/>
    </xf>
    <xf numFmtId="0" fontId="10" fillId="0" borderId="0" xfId="0" applyFont="1"/>
    <xf numFmtId="0" fontId="13" fillId="0" borderId="14" xfId="0" applyFont="1" applyBorder="1" applyAlignment="1">
      <alignment horizontal="center" vertical="center"/>
    </xf>
    <xf numFmtId="0" fontId="13" fillId="0" borderId="14" xfId="0" applyFont="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13" fillId="0" borderId="12" xfId="0" applyFont="1" applyBorder="1" applyAlignment="1">
      <alignment horizontal="center" vertical="center" wrapText="1"/>
    </xf>
    <xf numFmtId="10" fontId="12" fillId="0" borderId="0" xfId="0" applyNumberFormat="1" applyFont="1" applyAlignment="1">
      <alignment horizontal="right" vertical="center" wrapText="1"/>
    </xf>
    <xf numFmtId="9" fontId="12" fillId="0" borderId="0" xfId="0" applyNumberFormat="1" applyFont="1" applyAlignment="1">
      <alignment horizontal="right" vertical="center" wrapText="1"/>
    </xf>
    <xf numFmtId="9" fontId="12" fillId="0" borderId="12" xfId="0" applyNumberFormat="1" applyFont="1" applyBorder="1" applyAlignment="1">
      <alignment horizontal="right" vertical="center" wrapText="1"/>
    </xf>
    <xf numFmtId="0" fontId="13" fillId="0" borderId="0" xfId="0" applyFont="1" applyAlignment="1">
      <alignment horizontal="justify" vertical="center"/>
    </xf>
    <xf numFmtId="0" fontId="12" fillId="0" borderId="14" xfId="0" applyFont="1" applyBorder="1" applyAlignment="1">
      <alignment horizontal="center" vertical="center"/>
    </xf>
    <xf numFmtId="0" fontId="12" fillId="0" borderId="14"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0" xfId="0" applyFont="1" applyAlignment="1">
      <alignment horizontal="center" vertical="center"/>
    </xf>
    <xf numFmtId="0" fontId="12" fillId="0" borderId="0" xfId="0" applyFont="1" applyAlignment="1">
      <alignment horizontal="right" vertical="center" wrapText="1"/>
    </xf>
    <xf numFmtId="4" fontId="12" fillId="0" borderId="0" xfId="0" applyNumberFormat="1" applyFont="1" applyAlignment="1">
      <alignment horizontal="right" vertical="center" wrapText="1"/>
    </xf>
    <xf numFmtId="0" fontId="12" fillId="0" borderId="0" xfId="0" applyFont="1" applyAlignment="1">
      <alignment horizontal="justify" vertical="center"/>
    </xf>
    <xf numFmtId="39" fontId="2" fillId="0" borderId="0" xfId="0" applyNumberFormat="1" applyFont="1"/>
    <xf numFmtId="0" fontId="16" fillId="0" borderId="0" xfId="0" applyFont="1"/>
    <xf numFmtId="0" fontId="13" fillId="2" borderId="0" xfId="0" applyFont="1" applyFill="1" applyAlignment="1">
      <alignment horizontal="right" vertical="center"/>
    </xf>
    <xf numFmtId="4" fontId="13" fillId="2" borderId="0" xfId="0" applyNumberFormat="1" applyFont="1" applyFill="1" applyAlignment="1">
      <alignment horizontal="right" vertical="center"/>
    </xf>
    <xf numFmtId="4" fontId="13" fillId="2" borderId="20" xfId="0" applyNumberFormat="1" applyFont="1" applyFill="1" applyBorder="1" applyAlignment="1">
      <alignment horizontal="right" vertical="center"/>
    </xf>
    <xf numFmtId="0" fontId="13" fillId="2" borderId="20" xfId="0" applyFont="1" applyFill="1" applyBorder="1" applyAlignment="1">
      <alignment horizontal="right" vertical="center"/>
    </xf>
    <xf numFmtId="165" fontId="0" fillId="0" borderId="5" xfId="0" applyNumberFormat="1" applyBorder="1" applyAlignment="1">
      <alignment horizontal="center"/>
    </xf>
    <xf numFmtId="165" fontId="0" fillId="0" borderId="10" xfId="0" applyNumberFormat="1" applyBorder="1" applyAlignment="1">
      <alignment horizontal="center"/>
    </xf>
    <xf numFmtId="9" fontId="5" fillId="0" borderId="2" xfId="1" applyFont="1" applyFill="1" applyBorder="1" applyAlignment="1" applyProtection="1">
      <alignment horizontal="center" vertical="center"/>
    </xf>
    <xf numFmtId="9" fontId="5" fillId="0" borderId="3" xfId="1" applyFont="1" applyFill="1" applyBorder="1" applyAlignment="1" applyProtection="1">
      <alignment horizontal="center" vertical="center"/>
    </xf>
    <xf numFmtId="9" fontId="5" fillId="0" borderId="4" xfId="1" applyFont="1" applyFill="1" applyBorder="1" applyAlignment="1" applyProtection="1">
      <alignment horizontal="center" vertical="center"/>
    </xf>
    <xf numFmtId="165" fontId="0" fillId="0" borderId="6" xfId="0" applyNumberFormat="1" applyBorder="1" applyAlignment="1">
      <alignment horizontal="center"/>
    </xf>
    <xf numFmtId="165" fontId="0" fillId="0" borderId="7" xfId="0" applyNumberFormat="1" applyBorder="1" applyAlignment="1">
      <alignment horizontal="center"/>
    </xf>
    <xf numFmtId="165" fontId="0" fillId="0" borderId="8" xfId="0" applyNumberFormat="1" applyBorder="1" applyAlignment="1">
      <alignment horizontal="center"/>
    </xf>
    <xf numFmtId="165" fontId="0" fillId="0" borderId="9" xfId="0" applyNumberFormat="1" applyBorder="1" applyAlignment="1">
      <alignment horizontal="center"/>
    </xf>
    <xf numFmtId="166" fontId="0" fillId="0" borderId="8" xfId="0" applyNumberFormat="1" applyBorder="1" applyAlignment="1" applyProtection="1">
      <alignment horizontal="center"/>
      <protection locked="0"/>
    </xf>
    <xf numFmtId="166" fontId="0" fillId="0" borderId="9" xfId="0" applyNumberFormat="1" applyBorder="1" applyAlignment="1" applyProtection="1">
      <alignment horizontal="center"/>
      <protection locked="0"/>
    </xf>
    <xf numFmtId="168" fontId="2" fillId="0" borderId="6" xfId="0" applyNumberFormat="1" applyFont="1" applyBorder="1" applyAlignment="1">
      <alignment horizontal="center"/>
    </xf>
    <xf numFmtId="168" fontId="2" fillId="0" borderId="7" xfId="0" applyNumberFormat="1" applyFont="1" applyBorder="1" applyAlignment="1">
      <alignment horizontal="center"/>
    </xf>
    <xf numFmtId="165" fontId="0" fillId="0" borderId="6" xfId="0" applyNumberFormat="1" applyBorder="1" applyAlignment="1" applyProtection="1">
      <alignment horizontal="center"/>
      <protection locked="0" hidden="1"/>
    </xf>
    <xf numFmtId="165" fontId="0" fillId="0" borderId="7" xfId="0" applyNumberFormat="1" applyBorder="1" applyAlignment="1" applyProtection="1">
      <alignment horizontal="center"/>
      <protection locked="0" hidden="1"/>
    </xf>
    <xf numFmtId="165" fontId="2" fillId="0" borderId="6" xfId="0" applyNumberFormat="1" applyFont="1" applyBorder="1" applyAlignment="1">
      <alignment horizontal="center"/>
    </xf>
    <xf numFmtId="165" fontId="2" fillId="0" borderId="7" xfId="0" applyNumberFormat="1" applyFont="1" applyBorder="1" applyAlignment="1">
      <alignment horizontal="center"/>
    </xf>
    <xf numFmtId="10" fontId="0" fillId="0" borderId="6" xfId="1" applyNumberFormat="1" applyFont="1" applyFill="1" applyBorder="1" applyAlignment="1" applyProtection="1">
      <alignment horizontal="center"/>
    </xf>
    <xf numFmtId="10" fontId="0" fillId="0" borderId="7" xfId="1" applyNumberFormat="1" applyFont="1" applyFill="1" applyBorder="1" applyAlignment="1" applyProtection="1">
      <alignment horizontal="center"/>
    </xf>
    <xf numFmtId="166" fontId="0" fillId="0" borderId="6" xfId="0" applyNumberFormat="1" applyBorder="1" applyAlignment="1">
      <alignment horizontal="center"/>
    </xf>
    <xf numFmtId="9" fontId="0" fillId="0" borderId="6" xfId="1" applyFont="1" applyFill="1" applyBorder="1" applyAlignment="1" applyProtection="1">
      <alignment horizontal="center"/>
    </xf>
    <xf numFmtId="9" fontId="0" fillId="0" borderId="7" xfId="1" applyFont="1" applyFill="1" applyBorder="1" applyAlignment="1" applyProtection="1">
      <alignment horizontal="center"/>
    </xf>
    <xf numFmtId="167" fontId="0" fillId="0" borderId="6" xfId="0" applyNumberFormat="1" applyBorder="1" applyAlignment="1">
      <alignment horizontal="center"/>
    </xf>
    <xf numFmtId="167" fontId="0" fillId="0" borderId="7" xfId="0" applyNumberFormat="1" applyBorder="1" applyAlignment="1">
      <alignment horizontal="center"/>
    </xf>
    <xf numFmtId="167" fontId="0" fillId="0" borderId="6" xfId="0" applyNumberFormat="1" applyBorder="1" applyAlignment="1" applyProtection="1">
      <alignment horizontal="center"/>
      <protection locked="0" hidden="1"/>
    </xf>
    <xf numFmtId="167" fontId="0" fillId="0" borderId="7" xfId="0" applyNumberFormat="1" applyBorder="1" applyAlignment="1" applyProtection="1">
      <alignment horizontal="center"/>
      <protection locked="0" hidden="1"/>
    </xf>
    <xf numFmtId="0" fontId="9" fillId="0" borderId="0" xfId="0" applyFont="1" applyAlignment="1">
      <alignment horizontal="left"/>
    </xf>
    <xf numFmtId="165" fontId="0" fillId="0" borderId="12" xfId="0" applyNumberFormat="1" applyBorder="1" applyAlignment="1">
      <alignment horizontal="center"/>
    </xf>
    <xf numFmtId="165" fontId="0" fillId="0" borderId="13" xfId="0" applyNumberFormat="1" applyBorder="1" applyAlignment="1">
      <alignment horizontal="center"/>
    </xf>
    <xf numFmtId="165" fontId="0" fillId="0" borderId="14" xfId="0" applyNumberFormat="1" applyBorder="1" applyAlignment="1">
      <alignment horizontal="center"/>
    </xf>
    <xf numFmtId="0" fontId="9" fillId="0" borderId="0" xfId="0" applyFont="1" applyAlignment="1" applyProtection="1">
      <alignment horizontal="left"/>
      <protection locked="0"/>
    </xf>
    <xf numFmtId="166" fontId="0" fillId="0" borderId="11" xfId="0" applyNumberFormat="1" applyBorder="1" applyAlignment="1">
      <alignment horizontal="center"/>
    </xf>
    <xf numFmtId="165" fontId="0" fillId="0" borderId="15" xfId="0" applyNumberFormat="1" applyBorder="1" applyAlignment="1">
      <alignment horizontal="center"/>
    </xf>
    <xf numFmtId="165" fontId="0" fillId="0" borderId="16" xfId="0" applyNumberFormat="1" applyBorder="1" applyAlignment="1">
      <alignment horizontal="center"/>
    </xf>
    <xf numFmtId="169" fontId="0" fillId="0" borderId="16" xfId="0" applyNumberFormat="1" applyBorder="1" applyAlignment="1">
      <alignment horizontal="right"/>
    </xf>
    <xf numFmtId="166" fontId="0" fillId="0" borderId="8" xfId="0" applyNumberFormat="1" applyBorder="1" applyAlignment="1" applyProtection="1">
      <alignment horizontal="center"/>
      <protection locked="0" hidden="1"/>
    </xf>
    <xf numFmtId="166" fontId="0" fillId="0" borderId="17" xfId="0" applyNumberFormat="1" applyBorder="1" applyAlignment="1" applyProtection="1">
      <alignment horizontal="center"/>
      <protection locked="0" hidden="1"/>
    </xf>
    <xf numFmtId="9" fontId="0" fillId="0" borderId="0" xfId="1" applyFont="1" applyFill="1" applyBorder="1" applyAlignment="1" applyProtection="1">
      <alignment horizontal="center"/>
    </xf>
    <xf numFmtId="9" fontId="0" fillId="0" borderId="18" xfId="1" applyFont="1" applyFill="1" applyBorder="1" applyAlignment="1" applyProtection="1">
      <alignment horizontal="center"/>
    </xf>
    <xf numFmtId="165" fontId="2" fillId="0" borderId="8" xfId="0" applyNumberFormat="1" applyFont="1" applyBorder="1" applyAlignment="1">
      <alignment horizontal="center"/>
    </xf>
    <xf numFmtId="165" fontId="2" fillId="0" borderId="17" xfId="0" applyNumberFormat="1" applyFont="1" applyBorder="1" applyAlignment="1">
      <alignment horizontal="center"/>
    </xf>
    <xf numFmtId="165" fontId="0" fillId="0" borderId="17" xfId="0" applyNumberFormat="1" applyBorder="1" applyAlignment="1">
      <alignment horizontal="center"/>
    </xf>
    <xf numFmtId="0" fontId="0" fillId="0" borderId="8" xfId="1" applyNumberFormat="1" applyFont="1" applyFill="1" applyBorder="1" applyAlignment="1" applyProtection="1">
      <alignment horizontal="center"/>
    </xf>
    <xf numFmtId="170" fontId="0" fillId="0" borderId="17" xfId="1" applyNumberFormat="1" applyFont="1" applyFill="1" applyBorder="1" applyAlignment="1" applyProtection="1">
      <alignment horizontal="center"/>
    </xf>
    <xf numFmtId="166" fontId="0" fillId="0" borderId="6" xfId="0" applyNumberFormat="1" applyBorder="1" applyAlignment="1" applyProtection="1">
      <alignment horizontal="center"/>
      <protection locked="0" hidden="1"/>
    </xf>
    <xf numFmtId="166" fontId="0" fillId="0" borderId="19" xfId="0" applyNumberFormat="1" applyBorder="1" applyAlignment="1" applyProtection="1">
      <alignment horizontal="center"/>
      <protection locked="0" hidden="1"/>
    </xf>
    <xf numFmtId="170" fontId="0" fillId="0" borderId="8" xfId="1" applyNumberFormat="1" applyFont="1" applyFill="1" applyBorder="1" applyAlignment="1" applyProtection="1">
      <alignment horizontal="center"/>
    </xf>
    <xf numFmtId="0" fontId="15" fillId="0" borderId="0" xfId="0" applyFont="1" applyAlignment="1">
      <alignment horizontal="center" vertical="center" wrapText="1"/>
    </xf>
    <xf numFmtId="0" fontId="14" fillId="0" borderId="0" xfId="2" applyAlignment="1">
      <alignment horizontal="center"/>
    </xf>
    <xf numFmtId="0" fontId="11" fillId="0" borderId="0" xfId="0" applyFont="1" applyAlignment="1">
      <alignment horizontal="center" vertical="center" wrapText="1"/>
    </xf>
    <xf numFmtId="0" fontId="11" fillId="0" borderId="12" xfId="0" applyFont="1" applyBorder="1" applyAlignment="1">
      <alignment horizontal="center" vertical="center" wrapText="1"/>
    </xf>
    <xf numFmtId="0" fontId="12" fillId="0" borderId="12" xfId="0" applyFont="1" applyBorder="1" applyAlignment="1">
      <alignment horizontal="center" vertical="center" wrapText="1"/>
    </xf>
  </cellXfs>
  <cellStyles count="3">
    <cellStyle name="Hipervínculo" xfId="2" builtinId="8"/>
    <cellStyle name="Normal" xfId="0" builtinId="0"/>
    <cellStyle name="Porcentaje" xfId="1" builtinId="5"/>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facebook.com/Paquetes-Fiscales-para-Contadores-102649355039376" TargetMode="External"/><Relationship Id="rId1" Type="http://schemas.openxmlformats.org/officeDocument/2006/relationships/hyperlink" Target="https://wa.me/5213353058497?text=Hola,%20me%20interesa"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6"/>
  <sheetViews>
    <sheetView tabSelected="1" workbookViewId="0"/>
  </sheetViews>
  <sheetFormatPr baseColWidth="10" defaultRowHeight="14.5" x14ac:dyDescent="0.35"/>
  <cols>
    <col min="1" max="1" width="39.1796875" customWidth="1"/>
  </cols>
  <sheetData>
    <row r="1" spans="1:9" x14ac:dyDescent="0.35">
      <c r="A1" s="1" t="s">
        <v>0</v>
      </c>
      <c r="B1" s="2"/>
      <c r="C1" s="2"/>
      <c r="D1" s="2"/>
      <c r="E1" s="2"/>
    </row>
    <row r="2" spans="1:9" x14ac:dyDescent="0.35">
      <c r="A2" s="1" t="s">
        <v>86</v>
      </c>
      <c r="B2" s="2"/>
      <c r="C2" s="2"/>
      <c r="D2" s="2"/>
      <c r="E2" s="2"/>
    </row>
    <row r="5" spans="1:9" x14ac:dyDescent="0.35">
      <c r="A5" s="2"/>
      <c r="B5" s="2"/>
      <c r="C5" s="2"/>
      <c r="D5" s="2"/>
      <c r="E5" s="1" t="s">
        <v>1</v>
      </c>
      <c r="F5" s="1" t="s">
        <v>1</v>
      </c>
      <c r="G5" s="2"/>
    </row>
    <row r="6" spans="1:9" x14ac:dyDescent="0.35">
      <c r="A6" s="1" t="s">
        <v>2</v>
      </c>
      <c r="B6" s="1" t="s">
        <v>3</v>
      </c>
      <c r="C6" s="1" t="s">
        <v>4</v>
      </c>
      <c r="D6" s="1" t="s">
        <v>5</v>
      </c>
      <c r="E6" s="1" t="s">
        <v>6</v>
      </c>
      <c r="F6" s="1" t="s">
        <v>7</v>
      </c>
      <c r="G6" s="1" t="s">
        <v>8</v>
      </c>
    </row>
    <row r="7" spans="1:9" x14ac:dyDescent="0.35">
      <c r="A7" s="3"/>
      <c r="C7" s="4"/>
      <c r="D7" s="4"/>
      <c r="E7" s="4"/>
      <c r="F7" s="4"/>
      <c r="G7" s="4"/>
    </row>
    <row r="8" spans="1:9" x14ac:dyDescent="0.35">
      <c r="A8" s="5">
        <v>0</v>
      </c>
      <c r="B8" s="6">
        <v>0</v>
      </c>
      <c r="C8" s="4">
        <v>0</v>
      </c>
      <c r="D8" s="4">
        <f>C8*0.16</f>
        <v>0</v>
      </c>
      <c r="E8" s="4">
        <f>C8*0.106667</f>
        <v>0</v>
      </c>
      <c r="F8" s="4">
        <f>C8*0.1</f>
        <v>0</v>
      </c>
      <c r="G8" s="4">
        <f>+C8+D8-E8-F8</f>
        <v>0</v>
      </c>
      <c r="H8" s="4"/>
    </row>
    <row r="9" spans="1:9" x14ac:dyDescent="0.35">
      <c r="A9" s="5">
        <v>0</v>
      </c>
      <c r="B9" s="6">
        <v>0</v>
      </c>
      <c r="C9" s="4">
        <v>0</v>
      </c>
      <c r="D9" s="4">
        <f t="shared" ref="D9:D16" si="0">C9*0.16</f>
        <v>0</v>
      </c>
      <c r="E9" s="4">
        <f t="shared" ref="E9:E16" si="1">C9*0.106667</f>
        <v>0</v>
      </c>
      <c r="F9" s="4">
        <f t="shared" ref="F9:F16" si="2">C9*0.1</f>
        <v>0</v>
      </c>
      <c r="G9" s="4">
        <f t="shared" ref="G9:G16" si="3">+C9+D9-E9-F9</f>
        <v>0</v>
      </c>
      <c r="H9" s="4"/>
      <c r="I9" s="4"/>
    </row>
    <row r="10" spans="1:9" x14ac:dyDescent="0.35">
      <c r="A10" s="5">
        <v>0</v>
      </c>
      <c r="B10" s="6">
        <v>0</v>
      </c>
      <c r="C10" s="4">
        <v>0</v>
      </c>
      <c r="D10" s="4">
        <f t="shared" si="0"/>
        <v>0</v>
      </c>
      <c r="E10" s="4">
        <f t="shared" si="1"/>
        <v>0</v>
      </c>
      <c r="F10" s="4">
        <f t="shared" si="2"/>
        <v>0</v>
      </c>
      <c r="G10" s="4">
        <f t="shared" si="3"/>
        <v>0</v>
      </c>
      <c r="H10" s="4"/>
      <c r="I10" s="4"/>
    </row>
    <row r="11" spans="1:9" x14ac:dyDescent="0.35">
      <c r="A11" s="5">
        <v>0</v>
      </c>
      <c r="B11" s="6">
        <v>0</v>
      </c>
      <c r="C11" s="4">
        <v>0</v>
      </c>
      <c r="D11" s="4">
        <f t="shared" si="0"/>
        <v>0</v>
      </c>
      <c r="E11" s="4">
        <f t="shared" si="1"/>
        <v>0</v>
      </c>
      <c r="F11" s="4">
        <f t="shared" si="2"/>
        <v>0</v>
      </c>
      <c r="G11" s="4">
        <f t="shared" si="3"/>
        <v>0</v>
      </c>
      <c r="H11" s="4"/>
      <c r="I11" s="4"/>
    </row>
    <row r="12" spans="1:9" x14ac:dyDescent="0.35">
      <c r="A12" s="7">
        <v>0</v>
      </c>
      <c r="B12" s="6">
        <v>0</v>
      </c>
      <c r="C12" s="4">
        <v>0</v>
      </c>
      <c r="D12" s="4">
        <f t="shared" si="0"/>
        <v>0</v>
      </c>
      <c r="E12" s="4">
        <f t="shared" si="1"/>
        <v>0</v>
      </c>
      <c r="F12" s="4">
        <f t="shared" si="2"/>
        <v>0</v>
      </c>
      <c r="G12" s="4">
        <f t="shared" si="3"/>
        <v>0</v>
      </c>
      <c r="H12" s="4"/>
      <c r="I12" s="4"/>
    </row>
    <row r="13" spans="1:9" x14ac:dyDescent="0.35">
      <c r="A13" s="5">
        <v>0</v>
      </c>
      <c r="B13" s="6">
        <v>0</v>
      </c>
      <c r="C13" s="4">
        <v>0</v>
      </c>
      <c r="D13" s="4">
        <f t="shared" si="0"/>
        <v>0</v>
      </c>
      <c r="E13" s="4">
        <f t="shared" si="1"/>
        <v>0</v>
      </c>
      <c r="F13" s="4">
        <f t="shared" si="2"/>
        <v>0</v>
      </c>
      <c r="G13" s="4">
        <f t="shared" si="3"/>
        <v>0</v>
      </c>
      <c r="H13" s="4"/>
      <c r="I13" s="4"/>
    </row>
    <row r="14" spans="1:9" x14ac:dyDescent="0.35">
      <c r="A14" s="5">
        <v>0</v>
      </c>
      <c r="B14" s="6">
        <v>0</v>
      </c>
      <c r="C14" s="4">
        <v>0</v>
      </c>
      <c r="D14" s="4">
        <f t="shared" si="0"/>
        <v>0</v>
      </c>
      <c r="E14" s="4">
        <f t="shared" si="1"/>
        <v>0</v>
      </c>
      <c r="F14" s="4">
        <f t="shared" si="2"/>
        <v>0</v>
      </c>
      <c r="G14" s="4">
        <f t="shared" si="3"/>
        <v>0</v>
      </c>
      <c r="H14" s="4"/>
    </row>
    <row r="15" spans="1:9" x14ac:dyDescent="0.35">
      <c r="A15" s="7">
        <v>0</v>
      </c>
      <c r="B15" s="6">
        <v>0</v>
      </c>
      <c r="C15" s="4">
        <v>0</v>
      </c>
      <c r="D15" s="4">
        <f t="shared" si="0"/>
        <v>0</v>
      </c>
      <c r="E15" s="4">
        <f t="shared" si="1"/>
        <v>0</v>
      </c>
      <c r="F15" s="4">
        <f t="shared" si="2"/>
        <v>0</v>
      </c>
      <c r="G15" s="4">
        <f t="shared" si="3"/>
        <v>0</v>
      </c>
      <c r="H15" s="4"/>
    </row>
    <row r="16" spans="1:9" x14ac:dyDescent="0.35">
      <c r="A16" s="5">
        <v>0</v>
      </c>
      <c r="B16" s="6"/>
      <c r="C16" s="8">
        <v>0</v>
      </c>
      <c r="D16" s="8">
        <f t="shared" si="0"/>
        <v>0</v>
      </c>
      <c r="E16" s="8">
        <f t="shared" si="1"/>
        <v>0</v>
      </c>
      <c r="F16" s="8">
        <f t="shared" si="2"/>
        <v>0</v>
      </c>
      <c r="G16" s="8">
        <f t="shared" si="3"/>
        <v>0</v>
      </c>
      <c r="H16" s="4"/>
    </row>
    <row r="17" spans="1:8" x14ac:dyDescent="0.35">
      <c r="A17" s="9" t="s">
        <v>9</v>
      </c>
      <c r="B17" s="2"/>
      <c r="C17" s="10">
        <f>SUM(C8:C16)</f>
        <v>0</v>
      </c>
      <c r="D17" s="10">
        <f>SUM(D8:D16)</f>
        <v>0</v>
      </c>
      <c r="E17" s="10">
        <f>SUM(E8:E16)</f>
        <v>0</v>
      </c>
      <c r="F17" s="10">
        <f>SUM(F8:F16)</f>
        <v>0</v>
      </c>
      <c r="G17" s="10">
        <f>SUM(G8:G16)</f>
        <v>0</v>
      </c>
      <c r="H17" s="4"/>
    </row>
    <row r="18" spans="1:8" x14ac:dyDescent="0.35">
      <c r="A18" t="s">
        <v>10</v>
      </c>
    </row>
    <row r="19" spans="1:8" x14ac:dyDescent="0.35">
      <c r="A19" s="11"/>
    </row>
    <row r="22" spans="1:8" x14ac:dyDescent="0.35">
      <c r="C22" s="4"/>
      <c r="D22" s="4"/>
      <c r="E22" s="4"/>
      <c r="F22" s="4"/>
      <c r="G22" s="4"/>
    </row>
    <row r="23" spans="1:8" x14ac:dyDescent="0.35">
      <c r="C23" s="4"/>
      <c r="D23" s="4"/>
      <c r="E23" s="4"/>
      <c r="F23" s="4"/>
      <c r="G23" s="4"/>
    </row>
    <row r="24" spans="1:8" x14ac:dyDescent="0.35">
      <c r="A24" s="2" t="s">
        <v>87</v>
      </c>
      <c r="C24" s="4"/>
      <c r="D24" s="4"/>
      <c r="E24" s="4"/>
      <c r="F24" s="4"/>
      <c r="G24" s="4"/>
    </row>
    <row r="25" spans="1:8" x14ac:dyDescent="0.35">
      <c r="A25" s="1" t="s">
        <v>2</v>
      </c>
      <c r="B25" s="1" t="s">
        <v>3</v>
      </c>
      <c r="C25" s="1" t="s">
        <v>4</v>
      </c>
      <c r="D25" s="1"/>
      <c r="E25" s="4"/>
      <c r="F25" s="4"/>
      <c r="G25" s="4"/>
    </row>
    <row r="26" spans="1:8" x14ac:dyDescent="0.35">
      <c r="A26" s="5">
        <v>0</v>
      </c>
      <c r="B26" s="6">
        <v>0</v>
      </c>
      <c r="C26" s="41">
        <v>0</v>
      </c>
      <c r="D26" s="1"/>
      <c r="E26" s="4"/>
      <c r="F26" s="4"/>
      <c r="G26" s="4"/>
    </row>
    <row r="27" spans="1:8" x14ac:dyDescent="0.35">
      <c r="A27" s="5"/>
      <c r="B27" s="6"/>
      <c r="C27" s="4"/>
      <c r="D27" s="1"/>
      <c r="E27" s="4"/>
      <c r="F27" s="4"/>
      <c r="G27" s="4"/>
    </row>
    <row r="28" spans="1:8" x14ac:dyDescent="0.35">
      <c r="B28" s="3"/>
      <c r="D28" s="4"/>
      <c r="E28" s="4"/>
      <c r="F28" s="4"/>
      <c r="G28" s="4"/>
    </row>
    <row r="29" spans="1:8" x14ac:dyDescent="0.35">
      <c r="A29" s="1" t="s">
        <v>88</v>
      </c>
      <c r="B29" s="12"/>
      <c r="C29" s="2"/>
      <c r="D29" s="10"/>
      <c r="E29" s="10"/>
      <c r="F29" s="10"/>
      <c r="G29" s="4"/>
    </row>
    <row r="30" spans="1:8" x14ac:dyDescent="0.35">
      <c r="A30" s="2"/>
      <c r="B30" s="12"/>
      <c r="C30" s="2"/>
      <c r="D30" s="10"/>
      <c r="E30" s="10"/>
      <c r="F30" s="10"/>
      <c r="G30" s="4"/>
    </row>
    <row r="31" spans="1:8" x14ac:dyDescent="0.35">
      <c r="A31" s="1" t="s">
        <v>11</v>
      </c>
      <c r="B31" s="2"/>
      <c r="C31" s="2"/>
      <c r="D31" s="1" t="s">
        <v>12</v>
      </c>
      <c r="E31" s="1" t="s">
        <v>13</v>
      </c>
      <c r="F31" s="1" t="s">
        <v>8</v>
      </c>
      <c r="G31" s="4"/>
    </row>
    <row r="32" spans="1:8" x14ac:dyDescent="0.35">
      <c r="A32" s="13" t="s">
        <v>14</v>
      </c>
      <c r="D32" s="4">
        <v>0</v>
      </c>
      <c r="E32" s="4">
        <f>D32*0.16</f>
        <v>0</v>
      </c>
      <c r="F32" s="4">
        <f t="shared" ref="F32:F45" si="4">SUM(+D32+E32)</f>
        <v>0</v>
      </c>
      <c r="G32" s="4"/>
    </row>
    <row r="33" spans="1:7" x14ac:dyDescent="0.35">
      <c r="A33" s="14" t="s">
        <v>15</v>
      </c>
      <c r="B33" s="4"/>
      <c r="C33" s="4"/>
      <c r="D33" s="4">
        <v>0</v>
      </c>
      <c r="E33" s="4">
        <v>0</v>
      </c>
      <c r="F33" s="4">
        <f t="shared" si="4"/>
        <v>0</v>
      </c>
      <c r="G33" s="4"/>
    </row>
    <row r="34" spans="1:7" x14ac:dyDescent="0.35">
      <c r="A34" s="14" t="s">
        <v>16</v>
      </c>
      <c r="B34" s="4"/>
      <c r="C34" s="4"/>
      <c r="D34" s="4">
        <v>0</v>
      </c>
      <c r="E34" s="4">
        <v>0</v>
      </c>
      <c r="F34" s="4">
        <f t="shared" si="4"/>
        <v>0</v>
      </c>
      <c r="G34" s="4"/>
    </row>
    <row r="35" spans="1:7" x14ac:dyDescent="0.35">
      <c r="A35" s="14" t="s">
        <v>17</v>
      </c>
      <c r="B35" s="4"/>
      <c r="C35" s="4"/>
      <c r="D35" s="4">
        <v>0</v>
      </c>
      <c r="E35" s="4">
        <v>0</v>
      </c>
      <c r="F35" s="4">
        <f t="shared" si="4"/>
        <v>0</v>
      </c>
      <c r="G35" s="4"/>
    </row>
    <row r="36" spans="1:7" x14ac:dyDescent="0.35">
      <c r="A36" s="14" t="s">
        <v>18</v>
      </c>
      <c r="D36" s="4">
        <v>0</v>
      </c>
      <c r="E36" s="4">
        <f t="shared" ref="E36:E47" si="5">D36*0.16</f>
        <v>0</v>
      </c>
      <c r="F36" s="4">
        <f t="shared" si="4"/>
        <v>0</v>
      </c>
    </row>
    <row r="37" spans="1:7" x14ac:dyDescent="0.35">
      <c r="A37" s="14" t="s">
        <v>19</v>
      </c>
      <c r="D37" s="4">
        <v>0</v>
      </c>
      <c r="E37" s="4">
        <f t="shared" si="5"/>
        <v>0</v>
      </c>
      <c r="F37" s="4">
        <f t="shared" si="4"/>
        <v>0</v>
      </c>
    </row>
    <row r="38" spans="1:7" x14ac:dyDescent="0.35">
      <c r="A38" s="14" t="s">
        <v>20</v>
      </c>
      <c r="D38" s="4">
        <v>0</v>
      </c>
      <c r="E38" s="4">
        <f t="shared" si="5"/>
        <v>0</v>
      </c>
      <c r="F38" s="4">
        <f t="shared" si="4"/>
        <v>0</v>
      </c>
    </row>
    <row r="39" spans="1:7" x14ac:dyDescent="0.35">
      <c r="A39" s="14" t="s">
        <v>21</v>
      </c>
      <c r="D39" s="4">
        <v>0</v>
      </c>
      <c r="E39" s="4">
        <f t="shared" si="5"/>
        <v>0</v>
      </c>
      <c r="F39" s="4">
        <f t="shared" si="4"/>
        <v>0</v>
      </c>
    </row>
    <row r="40" spans="1:7" x14ac:dyDescent="0.35">
      <c r="A40" s="14" t="s">
        <v>22</v>
      </c>
      <c r="D40" s="4">
        <v>0</v>
      </c>
      <c r="E40" s="4">
        <f t="shared" si="5"/>
        <v>0</v>
      </c>
      <c r="F40" s="4">
        <f t="shared" si="4"/>
        <v>0</v>
      </c>
    </row>
    <row r="41" spans="1:7" x14ac:dyDescent="0.35">
      <c r="A41" s="14" t="s">
        <v>23</v>
      </c>
      <c r="C41" t="s">
        <v>24</v>
      </c>
      <c r="D41" s="4">
        <v>0</v>
      </c>
      <c r="E41" s="4">
        <f t="shared" si="5"/>
        <v>0</v>
      </c>
      <c r="F41" s="4">
        <f t="shared" si="4"/>
        <v>0</v>
      </c>
    </row>
    <row r="42" spans="1:7" x14ac:dyDescent="0.35">
      <c r="A42" s="14" t="s">
        <v>25</v>
      </c>
      <c r="D42" s="4">
        <v>0</v>
      </c>
      <c r="E42" s="4">
        <f t="shared" si="5"/>
        <v>0</v>
      </c>
      <c r="F42" s="4">
        <f t="shared" si="4"/>
        <v>0</v>
      </c>
    </row>
    <row r="43" spans="1:7" x14ac:dyDescent="0.35">
      <c r="A43" s="14" t="s">
        <v>26</v>
      </c>
      <c r="D43" s="4">
        <v>0</v>
      </c>
      <c r="E43" s="4">
        <f t="shared" si="5"/>
        <v>0</v>
      </c>
      <c r="F43" s="4">
        <f t="shared" si="4"/>
        <v>0</v>
      </c>
    </row>
    <row r="44" spans="1:7" x14ac:dyDescent="0.35">
      <c r="A44" s="14" t="s">
        <v>27</v>
      </c>
      <c r="D44" s="4">
        <v>0</v>
      </c>
      <c r="E44" s="4">
        <f t="shared" si="5"/>
        <v>0</v>
      </c>
      <c r="F44" s="4">
        <f t="shared" si="4"/>
        <v>0</v>
      </c>
    </row>
    <row r="45" spans="1:7" x14ac:dyDescent="0.35">
      <c r="A45" s="14" t="s">
        <v>28</v>
      </c>
      <c r="D45" s="4">
        <v>0</v>
      </c>
      <c r="E45" s="4">
        <f t="shared" si="5"/>
        <v>0</v>
      </c>
      <c r="F45" s="4">
        <f t="shared" si="4"/>
        <v>0</v>
      </c>
    </row>
    <row r="46" spans="1:7" x14ac:dyDescent="0.35">
      <c r="A46" s="13" t="s">
        <v>29</v>
      </c>
      <c r="D46" s="4">
        <v>0</v>
      </c>
      <c r="E46" s="4">
        <f t="shared" si="5"/>
        <v>0</v>
      </c>
      <c r="F46" s="4">
        <f>SUM(D46:E46)</f>
        <v>0</v>
      </c>
    </row>
    <row r="47" spans="1:7" x14ac:dyDescent="0.35">
      <c r="A47" s="13" t="s">
        <v>30</v>
      </c>
      <c r="D47" s="4">
        <v>0</v>
      </c>
      <c r="E47" s="4">
        <f t="shared" si="5"/>
        <v>0</v>
      </c>
      <c r="F47" s="4">
        <f>SUM(D47:E47)</f>
        <v>0</v>
      </c>
    </row>
    <row r="48" spans="1:7" x14ac:dyDescent="0.35">
      <c r="A48" s="13" t="s">
        <v>31</v>
      </c>
      <c r="D48" s="8">
        <v>0</v>
      </c>
      <c r="E48" s="8">
        <v>0</v>
      </c>
      <c r="F48" s="8">
        <f>SUM(D48:E48)</f>
        <v>0</v>
      </c>
    </row>
    <row r="49" spans="1:9" x14ac:dyDescent="0.35">
      <c r="A49" s="1" t="s">
        <v>9</v>
      </c>
      <c r="B49" s="2"/>
      <c r="C49" s="2"/>
      <c r="D49" s="10">
        <f>SUM(D32:D48)</f>
        <v>0</v>
      </c>
      <c r="E49" s="10">
        <f>SUM(E32:E48)</f>
        <v>0</v>
      </c>
      <c r="F49" s="10">
        <f>SUM(D49:E49)</f>
        <v>0</v>
      </c>
    </row>
    <row r="52" spans="1:9" ht="15.5" x14ac:dyDescent="0.35">
      <c r="A52" s="49" t="s">
        <v>32</v>
      </c>
      <c r="B52" s="50"/>
      <c r="C52" s="50"/>
      <c r="D52" s="50"/>
      <c r="E52" s="50"/>
      <c r="F52" s="51"/>
      <c r="G52" s="49">
        <v>0.1</v>
      </c>
      <c r="H52" s="50"/>
      <c r="I52" s="50"/>
    </row>
    <row r="56" spans="1:9" ht="16" thickBot="1" x14ac:dyDescent="0.4">
      <c r="A56" s="15" t="s">
        <v>33</v>
      </c>
      <c r="B56" s="52">
        <f>C17+C26</f>
        <v>0</v>
      </c>
      <c r="C56" s="53"/>
    </row>
    <row r="57" spans="1:9" ht="16.5" thickTop="1" thickBot="1" x14ac:dyDescent="0.4">
      <c r="A57" s="15" t="s">
        <v>34</v>
      </c>
      <c r="B57" s="54">
        <f>D49</f>
        <v>0</v>
      </c>
      <c r="C57" s="55"/>
    </row>
    <row r="58" spans="1:9" ht="16.5" thickTop="1" thickBot="1" x14ac:dyDescent="0.4">
      <c r="A58" s="15" t="s">
        <v>35</v>
      </c>
      <c r="B58" s="56"/>
      <c r="C58" s="57"/>
    </row>
    <row r="59" spans="1:9" ht="45" customHeight="1" thickTop="1" thickBot="1" x14ac:dyDescent="0.4">
      <c r="A59" s="16" t="s">
        <v>36</v>
      </c>
      <c r="B59" s="47">
        <f>B56-B57-B58</f>
        <v>0</v>
      </c>
      <c r="C59" s="48"/>
    </row>
    <row r="60" spans="1:9" ht="16" thickTop="1" x14ac:dyDescent="0.35">
      <c r="A60" s="15"/>
      <c r="B60" s="17"/>
      <c r="C60" s="17"/>
    </row>
    <row r="61" spans="1:9" ht="40.5" customHeight="1" thickBot="1" x14ac:dyDescent="0.4">
      <c r="A61" s="16" t="s">
        <v>37</v>
      </c>
      <c r="B61" s="60">
        <v>0</v>
      </c>
      <c r="C61" s="61"/>
    </row>
    <row r="62" spans="1:9" ht="16" thickTop="1" x14ac:dyDescent="0.35">
      <c r="A62" s="18"/>
      <c r="B62" s="19"/>
      <c r="C62" s="20"/>
    </row>
    <row r="63" spans="1:9" ht="16" thickBot="1" x14ac:dyDescent="0.4">
      <c r="A63" s="15" t="s">
        <v>38</v>
      </c>
      <c r="B63" s="62">
        <f>B59-B61</f>
        <v>0</v>
      </c>
      <c r="C63" s="63"/>
    </row>
    <row r="64" spans="1:9" ht="16.5" thickTop="1" thickBot="1" x14ac:dyDescent="0.4">
      <c r="A64" s="15" t="s">
        <v>39</v>
      </c>
      <c r="B64" s="52">
        <f>IF(B63&lt;=0,0,VLOOKUP(B63,'TARIFAS RIF 2024'!A5:D15,1))</f>
        <v>0</v>
      </c>
      <c r="C64" s="53"/>
    </row>
    <row r="65" spans="1:9" ht="16.5" thickTop="1" thickBot="1" x14ac:dyDescent="0.4">
      <c r="A65" s="15" t="s">
        <v>40</v>
      </c>
      <c r="B65" s="52">
        <f>B63-B64</f>
        <v>0</v>
      </c>
      <c r="C65" s="53"/>
    </row>
    <row r="66" spans="1:9" ht="16.5" thickTop="1" thickBot="1" x14ac:dyDescent="0.4">
      <c r="A66" s="15" t="s">
        <v>41</v>
      </c>
      <c r="B66" s="64">
        <f>IF(B63&lt;=0,0,VLOOKUP(B63,'TARIFAS RIF 2024'!A5:D15,4))</f>
        <v>0</v>
      </c>
      <c r="C66" s="65"/>
    </row>
    <row r="67" spans="1:9" ht="16.5" thickTop="1" thickBot="1" x14ac:dyDescent="0.4">
      <c r="A67" s="15" t="s">
        <v>42</v>
      </c>
      <c r="B67" s="66">
        <f>B65*B66</f>
        <v>0</v>
      </c>
      <c r="C67" s="53"/>
    </row>
    <row r="68" spans="1:9" ht="16.5" thickTop="1" thickBot="1" x14ac:dyDescent="0.4">
      <c r="A68" s="15" t="s">
        <v>43</v>
      </c>
      <c r="B68" s="52">
        <f>IF(B63&lt;=0,0,VLOOKUP(B63,'TARIFAS RIF 2024'!A5:D15,3))</f>
        <v>0</v>
      </c>
      <c r="C68" s="53"/>
    </row>
    <row r="69" spans="1:9" ht="16.5" thickTop="1" thickBot="1" x14ac:dyDescent="0.4">
      <c r="A69" s="15" t="s">
        <v>44</v>
      </c>
      <c r="B69" s="62">
        <f>B67+B68</f>
        <v>0</v>
      </c>
      <c r="C69" s="63"/>
    </row>
    <row r="70" spans="1:9" ht="16.5" thickTop="1" thickBot="1" x14ac:dyDescent="0.4">
      <c r="A70" s="15" t="s">
        <v>45</v>
      </c>
      <c r="B70" s="67">
        <f>G52</f>
        <v>0.1</v>
      </c>
      <c r="C70" s="68"/>
    </row>
    <row r="71" spans="1:9" ht="16.5" thickTop="1" thickBot="1" x14ac:dyDescent="0.4">
      <c r="A71" s="15" t="s">
        <v>46</v>
      </c>
      <c r="B71" s="69">
        <f>B69*B70</f>
        <v>0</v>
      </c>
      <c r="C71" s="70"/>
    </row>
    <row r="72" spans="1:9" ht="16.5" thickTop="1" thickBot="1" x14ac:dyDescent="0.4">
      <c r="A72" s="15" t="s">
        <v>47</v>
      </c>
      <c r="B72" s="71">
        <f>F17</f>
        <v>0</v>
      </c>
      <c r="C72" s="72"/>
    </row>
    <row r="73" spans="1:9" ht="16.5" thickTop="1" thickBot="1" x14ac:dyDescent="0.4">
      <c r="A73" s="21" t="s">
        <v>48</v>
      </c>
      <c r="B73" s="58">
        <f>IF(B69-B71-B72&lt;0,0,B69-B71-B72)</f>
        <v>0</v>
      </c>
      <c r="C73" s="59"/>
    </row>
    <row r="74" spans="1:9" ht="15" thickTop="1" x14ac:dyDescent="0.35"/>
    <row r="75" spans="1:9" ht="15.5" x14ac:dyDescent="0.35">
      <c r="A75" s="49" t="s">
        <v>49</v>
      </c>
      <c r="B75" s="50"/>
      <c r="C75" s="50"/>
      <c r="D75" s="50"/>
      <c r="E75" s="50"/>
      <c r="F75" s="51"/>
      <c r="G75" s="49">
        <v>0.1</v>
      </c>
      <c r="H75" s="50"/>
      <c r="I75" s="50"/>
    </row>
    <row r="77" spans="1:9" ht="16" thickBot="1" x14ac:dyDescent="0.4">
      <c r="A77" s="73" t="s">
        <v>50</v>
      </c>
      <c r="B77" s="73"/>
      <c r="C77" s="73"/>
      <c r="D77" s="52">
        <f>C26</f>
        <v>0</v>
      </c>
      <c r="E77" s="74"/>
    </row>
    <row r="78" spans="1:9" ht="16.5" thickTop="1" thickBot="1" x14ac:dyDescent="0.4">
      <c r="A78" s="73" t="s">
        <v>51</v>
      </c>
      <c r="B78" s="73"/>
      <c r="C78" s="73"/>
      <c r="D78" s="75">
        <f>C17</f>
        <v>0</v>
      </c>
      <c r="E78" s="76"/>
    </row>
    <row r="79" spans="1:9" ht="16" thickTop="1" x14ac:dyDescent="0.35">
      <c r="A79" s="22"/>
      <c r="B79" s="22"/>
      <c r="C79" s="22"/>
      <c r="D79" s="78"/>
      <c r="E79" s="78"/>
    </row>
    <row r="80" spans="1:9" ht="16" thickBot="1" x14ac:dyDescent="0.4">
      <c r="A80" s="73" t="s">
        <v>52</v>
      </c>
      <c r="B80" s="73"/>
      <c r="C80" s="73"/>
      <c r="D80" s="52">
        <f>E49*6.25</f>
        <v>0</v>
      </c>
      <c r="E80" s="79"/>
    </row>
    <row r="81" spans="1:5" ht="16.5" thickTop="1" thickBot="1" x14ac:dyDescent="0.4">
      <c r="A81" s="73" t="s">
        <v>53</v>
      </c>
      <c r="B81" s="73"/>
      <c r="C81" s="73"/>
      <c r="D81" s="54">
        <v>0</v>
      </c>
      <c r="E81" s="80"/>
    </row>
    <row r="82" spans="1:5" ht="16.5" thickTop="1" thickBot="1" x14ac:dyDescent="0.4">
      <c r="A82" s="73" t="s">
        <v>54</v>
      </c>
      <c r="B82" s="73"/>
      <c r="C82" s="73"/>
      <c r="D82" s="81">
        <v>1</v>
      </c>
      <c r="E82" s="81"/>
    </row>
    <row r="83" spans="1:5" ht="16.5" thickTop="1" thickBot="1" x14ac:dyDescent="0.4">
      <c r="A83" s="73" t="s">
        <v>55</v>
      </c>
      <c r="B83" s="73"/>
      <c r="C83" s="73"/>
      <c r="D83" s="82">
        <f>E17</f>
        <v>0</v>
      </c>
      <c r="E83" s="83"/>
    </row>
    <row r="84" spans="1:5" ht="15" thickTop="1" x14ac:dyDescent="0.35">
      <c r="A84" t="s">
        <v>56</v>
      </c>
      <c r="B84" t="s">
        <v>57</v>
      </c>
      <c r="D84" s="84">
        <v>0.02</v>
      </c>
      <c r="E84" s="85"/>
    </row>
    <row r="85" spans="1:5" ht="16" thickBot="1" x14ac:dyDescent="0.4">
      <c r="A85" s="73" t="s">
        <v>58</v>
      </c>
      <c r="B85" s="73"/>
      <c r="C85" s="73"/>
      <c r="D85" s="52">
        <f>D77*D84</f>
        <v>0</v>
      </c>
      <c r="E85" s="53"/>
    </row>
    <row r="86" spans="1:5" ht="16.5" thickTop="1" thickBot="1" x14ac:dyDescent="0.4">
      <c r="A86" s="77" t="s">
        <v>59</v>
      </c>
      <c r="B86" s="77"/>
      <c r="C86" s="77"/>
      <c r="D86" s="67">
        <f>G75</f>
        <v>0.1</v>
      </c>
      <c r="E86" s="68"/>
    </row>
    <row r="87" spans="1:5" ht="16.5" thickTop="1" thickBot="1" x14ac:dyDescent="0.4">
      <c r="A87" s="73" t="s">
        <v>46</v>
      </c>
      <c r="B87" s="73"/>
      <c r="C87" s="73"/>
      <c r="D87" s="54">
        <f>D85*D86</f>
        <v>0</v>
      </c>
      <c r="E87" s="88"/>
    </row>
    <row r="88" spans="1:5" ht="16.5" thickTop="1" thickBot="1" x14ac:dyDescent="0.4">
      <c r="A88" s="73" t="s">
        <v>60</v>
      </c>
      <c r="B88" s="73"/>
      <c r="C88" s="73"/>
      <c r="D88" s="54">
        <f>D85-D87</f>
        <v>0</v>
      </c>
      <c r="E88" s="88"/>
    </row>
    <row r="89" spans="1:5" ht="16.5" thickTop="1" thickBot="1" x14ac:dyDescent="0.4">
      <c r="A89" s="23" t="s">
        <v>61</v>
      </c>
      <c r="B89" s="23"/>
      <c r="C89" s="23"/>
      <c r="D89" s="54">
        <f>D88+D17-E17</f>
        <v>0</v>
      </c>
      <c r="E89" s="88"/>
    </row>
    <row r="90" spans="1:5" ht="16.5" thickTop="1" thickBot="1" x14ac:dyDescent="0.4">
      <c r="A90" s="73" t="s">
        <v>62</v>
      </c>
      <c r="B90" s="73"/>
      <c r="C90" s="73"/>
      <c r="D90" s="54">
        <f>E49</f>
        <v>0</v>
      </c>
      <c r="E90" s="88"/>
    </row>
    <row r="91" spans="1:5" ht="16.5" thickTop="1" thickBot="1" x14ac:dyDescent="0.4">
      <c r="A91" s="23" t="s">
        <v>63</v>
      </c>
      <c r="B91" s="23"/>
      <c r="C91" s="23"/>
      <c r="D91" s="89" t="e">
        <f>C17/B56</f>
        <v>#DIV/0!</v>
      </c>
      <c r="E91" s="90"/>
    </row>
    <row r="92" spans="1:5" ht="16.5" thickTop="1" thickBot="1" x14ac:dyDescent="0.4">
      <c r="A92" s="23" t="s">
        <v>64</v>
      </c>
      <c r="B92" s="23"/>
      <c r="C92" s="23"/>
      <c r="D92" s="54" t="e">
        <f>D90*D91</f>
        <v>#DIV/0!</v>
      </c>
      <c r="E92" s="88"/>
    </row>
    <row r="93" spans="1:5" ht="16.5" thickTop="1" thickBot="1" x14ac:dyDescent="0.4">
      <c r="A93" s="73" t="s">
        <v>65</v>
      </c>
      <c r="B93" s="73"/>
      <c r="C93" s="73"/>
      <c r="D93" s="86" t="e">
        <f>D89-D92</f>
        <v>#DIV/0!</v>
      </c>
      <c r="E93" s="87"/>
    </row>
    <row r="94" spans="1:5" ht="16.5" thickTop="1" thickBot="1" x14ac:dyDescent="0.4">
      <c r="A94" s="22" t="s">
        <v>66</v>
      </c>
      <c r="B94" s="22"/>
      <c r="C94" s="22"/>
      <c r="D94" s="91">
        <v>0</v>
      </c>
      <c r="E94" s="92"/>
    </row>
    <row r="95" spans="1:5" ht="16.5" thickTop="1" thickBot="1" x14ac:dyDescent="0.4">
      <c r="A95" s="24" t="s">
        <v>67</v>
      </c>
      <c r="B95" s="22"/>
      <c r="C95" s="22"/>
      <c r="D95" s="86" t="e">
        <f>D93-D94</f>
        <v>#DIV/0!</v>
      </c>
      <c r="E95" s="87"/>
    </row>
    <row r="96" spans="1:5" ht="15" thickTop="1" x14ac:dyDescent="0.35"/>
  </sheetData>
  <mergeCells count="51">
    <mergeCell ref="D95:E95"/>
    <mergeCell ref="A87:C87"/>
    <mergeCell ref="D87:E87"/>
    <mergeCell ref="A88:C88"/>
    <mergeCell ref="D88:E88"/>
    <mergeCell ref="D89:E89"/>
    <mergeCell ref="A90:C90"/>
    <mergeCell ref="D90:E90"/>
    <mergeCell ref="D91:E91"/>
    <mergeCell ref="D92:E92"/>
    <mergeCell ref="A93:C93"/>
    <mergeCell ref="D93:E93"/>
    <mergeCell ref="D94:E94"/>
    <mergeCell ref="A86:C86"/>
    <mergeCell ref="D86:E86"/>
    <mergeCell ref="D79:E79"/>
    <mergeCell ref="A80:C80"/>
    <mergeCell ref="D80:E80"/>
    <mergeCell ref="A81:C81"/>
    <mergeCell ref="D81:E81"/>
    <mergeCell ref="A82:C82"/>
    <mergeCell ref="D82:E82"/>
    <mergeCell ref="A83:C83"/>
    <mergeCell ref="D83:E83"/>
    <mergeCell ref="D84:E84"/>
    <mergeCell ref="A85:C85"/>
    <mergeCell ref="D85:E85"/>
    <mergeCell ref="A75:F75"/>
    <mergeCell ref="G75:I75"/>
    <mergeCell ref="A77:C77"/>
    <mergeCell ref="D77:E77"/>
    <mergeCell ref="A78:C78"/>
    <mergeCell ref="D78:E78"/>
    <mergeCell ref="B73:C73"/>
    <mergeCell ref="B61:C61"/>
    <mergeCell ref="B63:C63"/>
    <mergeCell ref="B64:C64"/>
    <mergeCell ref="B65:C65"/>
    <mergeCell ref="B66:C66"/>
    <mergeCell ref="B67:C67"/>
    <mergeCell ref="B68:C68"/>
    <mergeCell ref="B69:C69"/>
    <mergeCell ref="B70:C70"/>
    <mergeCell ref="B71:C71"/>
    <mergeCell ref="B72:C72"/>
    <mergeCell ref="B59:C59"/>
    <mergeCell ref="A52:F52"/>
    <mergeCell ref="G52:I52"/>
    <mergeCell ref="B56:C56"/>
    <mergeCell ref="B57:C57"/>
    <mergeCell ref="B58:C58"/>
  </mergeCells>
  <conditionalFormatting sqref="B59:C59">
    <cfRule type="cellIs" dxfId="11" priority="2" operator="lessThan">
      <formula>1</formula>
    </cfRule>
  </conditionalFormatting>
  <conditionalFormatting sqref="B73:C73">
    <cfRule type="containsText" dxfId="10" priority="1" operator="containsText" text="#N/A">
      <formula>NOT(ISERROR(SEARCH("#N/A",B73)))</formula>
    </cfRule>
  </conditionalFormatting>
  <dataValidations count="14">
    <dataValidation allowBlank="1" showInputMessage="1" showErrorMessage="1" promptTitle="Ingresos cobrados" prompt="La suma de todos sus ingresos acumulados en un bimestre" sqref="A56" xr:uid="{00000000-0002-0000-0000-000000000000}"/>
    <dataValidation allowBlank="1" showInputMessage="1" showErrorMessage="1" promptTitle="Total de ingresos bimestrales" prompt="La suma de todos sus ingresos acumulados en un bimestre" sqref="B56:C56" xr:uid="{00000000-0002-0000-0000-000001000000}"/>
    <dataValidation allowBlank="1" showInputMessage="1" showErrorMessage="1" promptTitle="PTU" prompt="*Opcional: Solo si se cuenta con trabajadores" sqref="A58" xr:uid="{00000000-0002-0000-0000-000002000000}"/>
    <dataValidation allowBlank="1" showInputMessage="1" showErrorMessage="1" promptTitle="Perdidas de periodos anteriores" prompt="*Opcional: Solo si se tiene perdidas de meses anteriores" sqref="A61" xr:uid="{00000000-0002-0000-0000-000003000000}"/>
    <dataValidation allowBlank="1" showInputMessage="1" showErrorMessage="1" promptTitle="Deducciones" prompt="Gastos indispensables " sqref="A57" xr:uid="{00000000-0002-0000-0000-000004000000}"/>
    <dataValidation allowBlank="1" showInputMessage="1" showErrorMessage="1" promptTitle="Total de deducciones" prompt="La sumas de todos sus gastos acumulados en un bimestre" sqref="B57:C57" xr:uid="{00000000-0002-0000-0000-000005000000}"/>
    <dataValidation allowBlank="1" showInputMessage="1" showErrorMessage="1" promptTitle="PTU" prompt="*Opcional:Solo si se cuenta con trabajadores" sqref="B58:C58" xr:uid="{00000000-0002-0000-0000-000006000000}"/>
    <dataValidation allowBlank="1" showInputMessage="1" showErrorMessage="1" promptTitle="Porcentaje de reduccion" prompt="Ver tabla de reduccion_x000a_" sqref="A70" xr:uid="{00000000-0002-0000-0000-000007000000}"/>
    <dataValidation type="whole" operator="greaterThanOrEqual" allowBlank="1" showInputMessage="1" showErrorMessage="1" sqref="B73:C73" xr:uid="{00000000-0002-0000-0000-000008000000}">
      <formula1>0</formula1>
    </dataValidation>
    <dataValidation allowBlank="1" showInputMessage="1" showErrorMessage="1" promptTitle="Ingresos por Ventas al Publico " prompt="Suma bimestral de los ingresos de venta al publico en general" sqref="A77:C77" xr:uid="{00000000-0002-0000-0000-000009000000}"/>
    <dataValidation allowBlank="1" showInputMessage="1" showErrorMessage="1" promptTitle="Ingresos facturados" prompt="Suma de los ingresos facturados (con RFC)  acumulados en un bimestres" sqref="A78:C78" xr:uid="{00000000-0002-0000-0000-00000A000000}"/>
    <dataValidation allowBlank="1" showInputMessage="1" showErrorMessage="1" promptTitle="Deduciones" prompt="Gastos con IVA del 16%  acumulados en un bimestre" sqref="A80:C80" xr:uid="{00000000-0002-0000-0000-00000B000000}"/>
    <dataValidation allowBlank="1" showInputMessage="1" showErrorMessage="1" promptTitle="Deduciones" prompt="Gastos de tasa 0% acumulados en un bimestre" sqref="A81:C81" xr:uid="{00000000-0002-0000-0000-00000C000000}"/>
    <dataValidation allowBlank="1" showInputMessage="1" showErrorMessage="1" promptTitle="Porcentage de reduccion" prompt="Ver tabla de reduccion" sqref="A86:C86" xr:uid="{00000000-0002-0000-0000-00000D000000}"/>
  </dataValidations>
  <pageMargins left="0.7" right="0.7" top="0.75" bottom="0.75" header="0.3" footer="0.3"/>
  <pageSetup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6"/>
  <sheetViews>
    <sheetView workbookViewId="0">
      <selection activeCell="A8" sqref="A8"/>
    </sheetView>
  </sheetViews>
  <sheetFormatPr baseColWidth="10" defaultRowHeight="14.5" x14ac:dyDescent="0.35"/>
  <cols>
    <col min="1" max="1" width="39.1796875" customWidth="1"/>
  </cols>
  <sheetData>
    <row r="1" spans="1:9" x14ac:dyDescent="0.35">
      <c r="A1" s="1" t="str">
        <f>'ENE-FEB24'!A1</f>
        <v>NOMBRE DEL CONTRIBUYENTE</v>
      </c>
      <c r="B1" s="2"/>
      <c r="C1" s="2"/>
      <c r="D1" s="2"/>
      <c r="E1" s="2"/>
    </row>
    <row r="2" spans="1:9" x14ac:dyDescent="0.35">
      <c r="A2" s="1" t="s">
        <v>89</v>
      </c>
      <c r="B2" s="2"/>
      <c r="C2" s="2"/>
      <c r="D2" s="2"/>
      <c r="E2" s="2"/>
    </row>
    <row r="5" spans="1:9" x14ac:dyDescent="0.35">
      <c r="A5" s="2"/>
      <c r="B5" s="2"/>
      <c r="C5" s="2"/>
      <c r="D5" s="2"/>
      <c r="E5" s="1" t="s">
        <v>1</v>
      </c>
      <c r="F5" s="1" t="s">
        <v>1</v>
      </c>
      <c r="G5" s="2"/>
    </row>
    <row r="6" spans="1:9" x14ac:dyDescent="0.35">
      <c r="A6" s="1" t="s">
        <v>2</v>
      </c>
      <c r="B6" s="1" t="s">
        <v>3</v>
      </c>
      <c r="C6" s="1" t="s">
        <v>4</v>
      </c>
      <c r="D6" s="1" t="s">
        <v>5</v>
      </c>
      <c r="E6" s="1" t="s">
        <v>6</v>
      </c>
      <c r="F6" s="1" t="s">
        <v>7</v>
      </c>
      <c r="G6" s="1" t="s">
        <v>8</v>
      </c>
    </row>
    <row r="7" spans="1:9" x14ac:dyDescent="0.35">
      <c r="A7" s="3"/>
      <c r="C7" s="4"/>
      <c r="D7" s="4"/>
      <c r="E7" s="4"/>
      <c r="F7" s="4"/>
      <c r="G7" s="4"/>
    </row>
    <row r="8" spans="1:9" x14ac:dyDescent="0.35">
      <c r="A8" s="5">
        <v>0</v>
      </c>
      <c r="B8" s="6">
        <v>0</v>
      </c>
      <c r="C8" s="4">
        <v>0</v>
      </c>
      <c r="D8" s="4">
        <f>C8*0.16</f>
        <v>0</v>
      </c>
      <c r="E8" s="4">
        <f>C8*0.106667</f>
        <v>0</v>
      </c>
      <c r="F8" s="4">
        <f>C8*0.1</f>
        <v>0</v>
      </c>
      <c r="G8" s="4">
        <f>+C8+D8-E8-F8</f>
        <v>0</v>
      </c>
      <c r="H8" s="4"/>
    </row>
    <row r="9" spans="1:9" x14ac:dyDescent="0.35">
      <c r="A9" s="5">
        <v>0</v>
      </c>
      <c r="B9" s="6">
        <v>0</v>
      </c>
      <c r="C9" s="4">
        <v>0</v>
      </c>
      <c r="D9" s="4">
        <f t="shared" ref="D9:D16" si="0">C9*0.16</f>
        <v>0</v>
      </c>
      <c r="E9" s="4">
        <f t="shared" ref="E9:E16" si="1">C9*0.106667</f>
        <v>0</v>
      </c>
      <c r="F9" s="4">
        <f t="shared" ref="F9:F16" si="2">C9*0.1</f>
        <v>0</v>
      </c>
      <c r="G9" s="4">
        <f t="shared" ref="G9:G16" si="3">+C9+D9-E9-F9</f>
        <v>0</v>
      </c>
      <c r="H9" s="4"/>
      <c r="I9" s="4"/>
    </row>
    <row r="10" spans="1:9" x14ac:dyDescent="0.35">
      <c r="A10" s="5">
        <v>0</v>
      </c>
      <c r="B10" s="6">
        <v>0</v>
      </c>
      <c r="C10" s="4">
        <v>0</v>
      </c>
      <c r="D10" s="4">
        <f t="shared" si="0"/>
        <v>0</v>
      </c>
      <c r="E10" s="4">
        <f t="shared" si="1"/>
        <v>0</v>
      </c>
      <c r="F10" s="4">
        <f t="shared" si="2"/>
        <v>0</v>
      </c>
      <c r="G10" s="4">
        <f t="shared" si="3"/>
        <v>0</v>
      </c>
      <c r="H10" s="4"/>
      <c r="I10" s="4"/>
    </row>
    <row r="11" spans="1:9" x14ac:dyDescent="0.35">
      <c r="A11" s="5">
        <v>0</v>
      </c>
      <c r="B11" s="6">
        <v>0</v>
      </c>
      <c r="C11" s="4">
        <v>0</v>
      </c>
      <c r="D11" s="4">
        <f t="shared" si="0"/>
        <v>0</v>
      </c>
      <c r="E11" s="4">
        <f t="shared" si="1"/>
        <v>0</v>
      </c>
      <c r="F11" s="4">
        <f t="shared" si="2"/>
        <v>0</v>
      </c>
      <c r="G11" s="4">
        <f t="shared" si="3"/>
        <v>0</v>
      </c>
      <c r="H11" s="4"/>
      <c r="I11" s="4"/>
    </row>
    <row r="12" spans="1:9" x14ac:dyDescent="0.35">
      <c r="A12" s="7">
        <v>0</v>
      </c>
      <c r="B12" s="6">
        <v>0</v>
      </c>
      <c r="C12" s="4">
        <v>0</v>
      </c>
      <c r="D12" s="4">
        <f t="shared" si="0"/>
        <v>0</v>
      </c>
      <c r="E12" s="4">
        <f t="shared" si="1"/>
        <v>0</v>
      </c>
      <c r="F12" s="4">
        <f t="shared" si="2"/>
        <v>0</v>
      </c>
      <c r="G12" s="4">
        <f t="shared" si="3"/>
        <v>0</v>
      </c>
      <c r="H12" s="4"/>
      <c r="I12" s="4"/>
    </row>
    <row r="13" spans="1:9" x14ac:dyDescent="0.35">
      <c r="A13" s="5">
        <v>0</v>
      </c>
      <c r="B13" s="6">
        <v>0</v>
      </c>
      <c r="C13" s="4">
        <v>0</v>
      </c>
      <c r="D13" s="4">
        <f t="shared" si="0"/>
        <v>0</v>
      </c>
      <c r="E13" s="4">
        <f t="shared" si="1"/>
        <v>0</v>
      </c>
      <c r="F13" s="4">
        <f t="shared" si="2"/>
        <v>0</v>
      </c>
      <c r="G13" s="4">
        <f t="shared" si="3"/>
        <v>0</v>
      </c>
      <c r="H13" s="4"/>
      <c r="I13" s="4"/>
    </row>
    <row r="14" spans="1:9" x14ac:dyDescent="0.35">
      <c r="A14" s="5">
        <v>0</v>
      </c>
      <c r="B14" s="6">
        <v>0</v>
      </c>
      <c r="C14" s="4">
        <v>0</v>
      </c>
      <c r="D14" s="4">
        <f t="shared" si="0"/>
        <v>0</v>
      </c>
      <c r="E14" s="4">
        <f t="shared" si="1"/>
        <v>0</v>
      </c>
      <c r="F14" s="4">
        <f t="shared" si="2"/>
        <v>0</v>
      </c>
      <c r="G14" s="4">
        <f t="shared" si="3"/>
        <v>0</v>
      </c>
      <c r="H14" s="4"/>
    </row>
    <row r="15" spans="1:9" x14ac:dyDescent="0.35">
      <c r="A15" s="7">
        <v>0</v>
      </c>
      <c r="B15" s="6">
        <v>0</v>
      </c>
      <c r="C15" s="4">
        <v>0</v>
      </c>
      <c r="D15" s="4">
        <f t="shared" si="0"/>
        <v>0</v>
      </c>
      <c r="E15" s="4">
        <f t="shared" si="1"/>
        <v>0</v>
      </c>
      <c r="F15" s="4">
        <f t="shared" si="2"/>
        <v>0</v>
      </c>
      <c r="G15" s="4">
        <f t="shared" si="3"/>
        <v>0</v>
      </c>
      <c r="H15" s="4"/>
    </row>
    <row r="16" spans="1:9" x14ac:dyDescent="0.35">
      <c r="A16" s="5">
        <v>0</v>
      </c>
      <c r="B16" s="6"/>
      <c r="C16" s="8">
        <v>0</v>
      </c>
      <c r="D16" s="8">
        <f t="shared" si="0"/>
        <v>0</v>
      </c>
      <c r="E16" s="8">
        <f t="shared" si="1"/>
        <v>0</v>
      </c>
      <c r="F16" s="8">
        <f t="shared" si="2"/>
        <v>0</v>
      </c>
      <c r="G16" s="8">
        <f t="shared" si="3"/>
        <v>0</v>
      </c>
      <c r="H16" s="4"/>
    </row>
    <row r="17" spans="1:8" x14ac:dyDescent="0.35">
      <c r="A17" s="9" t="s">
        <v>76</v>
      </c>
      <c r="B17" s="2"/>
      <c r="C17" s="10">
        <f>SUM(C8:C16)</f>
        <v>0</v>
      </c>
      <c r="D17" s="10">
        <f>SUM(D8:D16)</f>
        <v>0</v>
      </c>
      <c r="E17" s="10">
        <f>SUM(E8:E16)</f>
        <v>0</v>
      </c>
      <c r="F17" s="10">
        <f>SUM(F8:F16)</f>
        <v>0</v>
      </c>
      <c r="G17" s="10">
        <f>SUM(G8:G16)</f>
        <v>0</v>
      </c>
      <c r="H17" s="4"/>
    </row>
    <row r="18" spans="1:8" x14ac:dyDescent="0.35">
      <c r="A18" t="s">
        <v>10</v>
      </c>
    </row>
    <row r="19" spans="1:8" x14ac:dyDescent="0.35">
      <c r="A19" s="11"/>
    </row>
    <row r="22" spans="1:8" x14ac:dyDescent="0.35">
      <c r="C22" s="4"/>
      <c r="D22" s="4"/>
      <c r="E22" s="4"/>
      <c r="F22" s="4"/>
      <c r="G22" s="4"/>
    </row>
    <row r="23" spans="1:8" x14ac:dyDescent="0.35">
      <c r="C23" s="4"/>
      <c r="D23" s="4"/>
      <c r="E23" s="4"/>
      <c r="F23" s="4"/>
      <c r="G23" s="4"/>
    </row>
    <row r="24" spans="1:8" x14ac:dyDescent="0.35">
      <c r="A24" s="2" t="s">
        <v>90</v>
      </c>
      <c r="C24" s="4"/>
      <c r="D24" s="4"/>
      <c r="E24" s="4"/>
      <c r="F24" s="4"/>
      <c r="G24" s="4"/>
    </row>
    <row r="25" spans="1:8" x14ac:dyDescent="0.35">
      <c r="A25" s="1" t="s">
        <v>2</v>
      </c>
      <c r="B25" s="1" t="s">
        <v>3</v>
      </c>
      <c r="C25" s="1" t="s">
        <v>4</v>
      </c>
      <c r="D25" s="1"/>
      <c r="E25" s="4"/>
      <c r="F25" s="4"/>
      <c r="G25" s="4"/>
    </row>
    <row r="26" spans="1:8" x14ac:dyDescent="0.35">
      <c r="A26" s="5">
        <v>0</v>
      </c>
      <c r="B26" s="6">
        <v>0</v>
      </c>
      <c r="C26" s="41">
        <v>0</v>
      </c>
      <c r="D26" s="1"/>
      <c r="E26" s="4"/>
      <c r="F26" s="4"/>
      <c r="G26" s="4"/>
    </row>
    <row r="27" spans="1:8" x14ac:dyDescent="0.35">
      <c r="A27" s="5"/>
      <c r="B27" s="6"/>
      <c r="C27" s="4"/>
      <c r="D27" s="1"/>
      <c r="E27" s="4"/>
      <c r="F27" s="4"/>
      <c r="G27" s="4"/>
    </row>
    <row r="28" spans="1:8" x14ac:dyDescent="0.35">
      <c r="B28" s="3"/>
      <c r="D28" s="4"/>
      <c r="E28" s="4"/>
      <c r="F28" s="4"/>
      <c r="G28" s="4"/>
    </row>
    <row r="29" spans="1:8" x14ac:dyDescent="0.35">
      <c r="A29" s="1" t="s">
        <v>91</v>
      </c>
      <c r="B29" s="12"/>
      <c r="C29" s="2"/>
      <c r="D29" s="10"/>
      <c r="E29" s="10"/>
      <c r="F29" s="10"/>
      <c r="G29" s="4"/>
    </row>
    <row r="30" spans="1:8" x14ac:dyDescent="0.35">
      <c r="A30" s="2"/>
      <c r="B30" s="12"/>
      <c r="C30" s="2"/>
      <c r="D30" s="10"/>
      <c r="E30" s="10"/>
      <c r="F30" s="10"/>
      <c r="G30" s="4"/>
    </row>
    <row r="31" spans="1:8" x14ac:dyDescent="0.35">
      <c r="A31" s="1" t="s">
        <v>11</v>
      </c>
      <c r="B31" s="2"/>
      <c r="C31" s="2"/>
      <c r="D31" s="1" t="s">
        <v>12</v>
      </c>
      <c r="E31" s="1" t="s">
        <v>13</v>
      </c>
      <c r="F31" s="1" t="s">
        <v>8</v>
      </c>
      <c r="G31" s="4"/>
    </row>
    <row r="32" spans="1:8" x14ac:dyDescent="0.35">
      <c r="A32" s="13" t="s">
        <v>14</v>
      </c>
      <c r="D32" s="4">
        <v>0</v>
      </c>
      <c r="E32" s="4">
        <f>D32*0.16</f>
        <v>0</v>
      </c>
      <c r="F32" s="4">
        <f t="shared" ref="F32:F45" si="4">SUM(+D32+E32)</f>
        <v>0</v>
      </c>
      <c r="G32" s="4"/>
    </row>
    <row r="33" spans="1:7" x14ac:dyDescent="0.35">
      <c r="A33" s="14" t="s">
        <v>15</v>
      </c>
      <c r="B33" s="4"/>
      <c r="C33" s="4"/>
      <c r="D33" s="4">
        <v>0</v>
      </c>
      <c r="E33" s="4">
        <v>0</v>
      </c>
      <c r="F33" s="4">
        <f t="shared" si="4"/>
        <v>0</v>
      </c>
      <c r="G33" s="4"/>
    </row>
    <row r="34" spans="1:7" x14ac:dyDescent="0.35">
      <c r="A34" s="14" t="s">
        <v>16</v>
      </c>
      <c r="B34" s="4"/>
      <c r="C34" s="4"/>
      <c r="D34" s="4">
        <v>0</v>
      </c>
      <c r="E34" s="4">
        <v>0</v>
      </c>
      <c r="F34" s="4">
        <f t="shared" si="4"/>
        <v>0</v>
      </c>
      <c r="G34" s="4"/>
    </row>
    <row r="35" spans="1:7" x14ac:dyDescent="0.35">
      <c r="A35" s="14" t="s">
        <v>17</v>
      </c>
      <c r="B35" s="4"/>
      <c r="C35" s="4"/>
      <c r="D35" s="4">
        <v>0</v>
      </c>
      <c r="E35" s="4">
        <v>0</v>
      </c>
      <c r="F35" s="4">
        <f t="shared" si="4"/>
        <v>0</v>
      </c>
      <c r="G35" s="4"/>
    </row>
    <row r="36" spans="1:7" x14ac:dyDescent="0.35">
      <c r="A36" s="14" t="s">
        <v>18</v>
      </c>
      <c r="D36" s="4">
        <v>0</v>
      </c>
      <c r="E36" s="4">
        <f t="shared" ref="E36:E47" si="5">D36*0.16</f>
        <v>0</v>
      </c>
      <c r="F36" s="4">
        <f t="shared" si="4"/>
        <v>0</v>
      </c>
    </row>
    <row r="37" spans="1:7" x14ac:dyDescent="0.35">
      <c r="A37" s="14" t="s">
        <v>19</v>
      </c>
      <c r="D37" s="4">
        <v>0</v>
      </c>
      <c r="E37" s="4">
        <f t="shared" si="5"/>
        <v>0</v>
      </c>
      <c r="F37" s="4">
        <f t="shared" si="4"/>
        <v>0</v>
      </c>
    </row>
    <row r="38" spans="1:7" x14ac:dyDescent="0.35">
      <c r="A38" s="14" t="s">
        <v>20</v>
      </c>
      <c r="D38" s="4">
        <v>0</v>
      </c>
      <c r="E38" s="4">
        <f t="shared" si="5"/>
        <v>0</v>
      </c>
      <c r="F38" s="4">
        <f t="shared" si="4"/>
        <v>0</v>
      </c>
    </row>
    <row r="39" spans="1:7" x14ac:dyDescent="0.35">
      <c r="A39" s="14" t="s">
        <v>21</v>
      </c>
      <c r="D39" s="4">
        <v>0</v>
      </c>
      <c r="E39" s="4">
        <f t="shared" si="5"/>
        <v>0</v>
      </c>
      <c r="F39" s="4">
        <f t="shared" si="4"/>
        <v>0</v>
      </c>
    </row>
    <row r="40" spans="1:7" x14ac:dyDescent="0.35">
      <c r="A40" s="14" t="s">
        <v>22</v>
      </c>
      <c r="D40" s="4">
        <v>0</v>
      </c>
      <c r="E40" s="4">
        <f t="shared" si="5"/>
        <v>0</v>
      </c>
      <c r="F40" s="4">
        <f t="shared" si="4"/>
        <v>0</v>
      </c>
    </row>
    <row r="41" spans="1:7" x14ac:dyDescent="0.35">
      <c r="A41" s="14" t="s">
        <v>23</v>
      </c>
      <c r="C41" t="s">
        <v>24</v>
      </c>
      <c r="D41" s="4">
        <v>0</v>
      </c>
      <c r="E41" s="4">
        <f t="shared" si="5"/>
        <v>0</v>
      </c>
      <c r="F41" s="4">
        <f t="shared" si="4"/>
        <v>0</v>
      </c>
    </row>
    <row r="42" spans="1:7" x14ac:dyDescent="0.35">
      <c r="A42" s="14" t="s">
        <v>25</v>
      </c>
      <c r="D42" s="4">
        <v>0</v>
      </c>
      <c r="E42" s="4">
        <f t="shared" si="5"/>
        <v>0</v>
      </c>
      <c r="F42" s="4">
        <f t="shared" si="4"/>
        <v>0</v>
      </c>
    </row>
    <row r="43" spans="1:7" x14ac:dyDescent="0.35">
      <c r="A43" s="14" t="s">
        <v>26</v>
      </c>
      <c r="D43" s="4">
        <v>0</v>
      </c>
      <c r="E43" s="4">
        <f t="shared" si="5"/>
        <v>0</v>
      </c>
      <c r="F43" s="4">
        <f t="shared" si="4"/>
        <v>0</v>
      </c>
    </row>
    <row r="44" spans="1:7" x14ac:dyDescent="0.35">
      <c r="A44" s="14" t="s">
        <v>27</v>
      </c>
      <c r="D44" s="4">
        <v>0</v>
      </c>
      <c r="E44" s="4">
        <f t="shared" si="5"/>
        <v>0</v>
      </c>
      <c r="F44" s="4">
        <f t="shared" si="4"/>
        <v>0</v>
      </c>
    </row>
    <row r="45" spans="1:7" x14ac:dyDescent="0.35">
      <c r="A45" s="14" t="s">
        <v>28</v>
      </c>
      <c r="D45" s="4">
        <v>0</v>
      </c>
      <c r="E45" s="4">
        <f t="shared" si="5"/>
        <v>0</v>
      </c>
      <c r="F45" s="4">
        <f t="shared" si="4"/>
        <v>0</v>
      </c>
    </row>
    <row r="46" spans="1:7" x14ac:dyDescent="0.35">
      <c r="A46" s="13" t="s">
        <v>29</v>
      </c>
      <c r="D46" s="4">
        <v>0</v>
      </c>
      <c r="E46" s="4">
        <f t="shared" si="5"/>
        <v>0</v>
      </c>
      <c r="F46" s="4">
        <f>SUM(D46:E46)</f>
        <v>0</v>
      </c>
    </row>
    <row r="47" spans="1:7" x14ac:dyDescent="0.35">
      <c r="A47" s="13" t="s">
        <v>30</v>
      </c>
      <c r="D47" s="4">
        <v>0</v>
      </c>
      <c r="E47" s="4">
        <f t="shared" si="5"/>
        <v>0</v>
      </c>
      <c r="F47" s="4">
        <f>SUM(D47:E47)</f>
        <v>0</v>
      </c>
    </row>
    <row r="48" spans="1:7" x14ac:dyDescent="0.35">
      <c r="A48" s="13" t="s">
        <v>31</v>
      </c>
      <c r="D48" s="8">
        <v>0</v>
      </c>
      <c r="E48" s="8">
        <v>0</v>
      </c>
      <c r="F48" s="8">
        <f>SUM(D48:E48)</f>
        <v>0</v>
      </c>
    </row>
    <row r="49" spans="1:9" x14ac:dyDescent="0.35">
      <c r="A49" s="1" t="s">
        <v>76</v>
      </c>
      <c r="B49" s="2"/>
      <c r="C49" s="2"/>
      <c r="D49" s="10">
        <f>SUM(D32:D48)</f>
        <v>0</v>
      </c>
      <c r="E49" s="10">
        <f>SUM(E32:E48)</f>
        <v>0</v>
      </c>
      <c r="F49" s="10">
        <f>SUM(D49:E49)</f>
        <v>0</v>
      </c>
    </row>
    <row r="52" spans="1:9" ht="15.5" x14ac:dyDescent="0.35">
      <c r="A52" s="49" t="s">
        <v>32</v>
      </c>
      <c r="B52" s="50"/>
      <c r="C52" s="50"/>
      <c r="D52" s="50"/>
      <c r="E52" s="50"/>
      <c r="F52" s="51"/>
      <c r="G52" s="49">
        <v>0.1</v>
      </c>
      <c r="H52" s="50"/>
      <c r="I52" s="50"/>
    </row>
    <row r="56" spans="1:9" ht="16" thickBot="1" x14ac:dyDescent="0.4">
      <c r="A56" s="15" t="s">
        <v>33</v>
      </c>
      <c r="B56" s="52">
        <f>C17+C26</f>
        <v>0</v>
      </c>
      <c r="C56" s="53"/>
    </row>
    <row r="57" spans="1:9" ht="16.5" thickTop="1" thickBot="1" x14ac:dyDescent="0.4">
      <c r="A57" s="15" t="s">
        <v>34</v>
      </c>
      <c r="B57" s="54">
        <f>D49</f>
        <v>0</v>
      </c>
      <c r="C57" s="55"/>
    </row>
    <row r="58" spans="1:9" ht="16.5" thickTop="1" thickBot="1" x14ac:dyDescent="0.4">
      <c r="A58" s="15" t="s">
        <v>35</v>
      </c>
      <c r="B58" s="56"/>
      <c r="C58" s="57"/>
    </row>
    <row r="59" spans="1:9" ht="45" customHeight="1" thickTop="1" thickBot="1" x14ac:dyDescent="0.4">
      <c r="A59" s="16" t="s">
        <v>36</v>
      </c>
      <c r="B59" s="47">
        <f>B56-B57-B58</f>
        <v>0</v>
      </c>
      <c r="C59" s="48"/>
    </row>
    <row r="60" spans="1:9" ht="16" thickTop="1" x14ac:dyDescent="0.35">
      <c r="A60" s="15"/>
      <c r="B60" s="17"/>
      <c r="C60" s="17"/>
    </row>
    <row r="61" spans="1:9" ht="40.5" customHeight="1" thickBot="1" x14ac:dyDescent="0.4">
      <c r="A61" s="16" t="s">
        <v>37</v>
      </c>
      <c r="B61" s="60">
        <v>0</v>
      </c>
      <c r="C61" s="61"/>
    </row>
    <row r="62" spans="1:9" ht="16" thickTop="1" x14ac:dyDescent="0.35">
      <c r="A62" s="18"/>
      <c r="B62" s="19"/>
      <c r="C62" s="20"/>
    </row>
    <row r="63" spans="1:9" ht="16" thickBot="1" x14ac:dyDescent="0.4">
      <c r="A63" s="15" t="s">
        <v>38</v>
      </c>
      <c r="B63" s="62">
        <f>B59-B61</f>
        <v>0</v>
      </c>
      <c r="C63" s="63"/>
    </row>
    <row r="64" spans="1:9" ht="16.5" thickTop="1" thickBot="1" x14ac:dyDescent="0.4">
      <c r="A64" s="15" t="s">
        <v>39</v>
      </c>
      <c r="B64" s="52">
        <f>IF(B63&lt;=0,0,VLOOKUP(B63,'TARIFAS RIF 2024'!A5:D15,1))</f>
        <v>0</v>
      </c>
      <c r="C64" s="53"/>
    </row>
    <row r="65" spans="1:9" ht="16.5" thickTop="1" thickBot="1" x14ac:dyDescent="0.4">
      <c r="A65" s="15" t="s">
        <v>40</v>
      </c>
      <c r="B65" s="52">
        <f>B63-B64</f>
        <v>0</v>
      </c>
      <c r="C65" s="53"/>
    </row>
    <row r="66" spans="1:9" ht="16.5" thickTop="1" thickBot="1" x14ac:dyDescent="0.4">
      <c r="A66" s="15" t="s">
        <v>41</v>
      </c>
      <c r="B66" s="64">
        <f>IF(B63&lt;=0,0,VLOOKUP(B63,'TARIFAS RIF 2024'!A5:D15,4))</f>
        <v>0</v>
      </c>
      <c r="C66" s="65"/>
    </row>
    <row r="67" spans="1:9" ht="16.5" thickTop="1" thickBot="1" x14ac:dyDescent="0.4">
      <c r="A67" s="15" t="s">
        <v>42</v>
      </c>
      <c r="B67" s="66">
        <f>B65*B66</f>
        <v>0</v>
      </c>
      <c r="C67" s="53"/>
    </row>
    <row r="68" spans="1:9" ht="16.5" thickTop="1" thickBot="1" x14ac:dyDescent="0.4">
      <c r="A68" s="15" t="s">
        <v>43</v>
      </c>
      <c r="B68" s="52">
        <f>IF(B63&lt;=0,0,VLOOKUP(B63,'TARIFAS RIF 2024'!A5:D15,3))</f>
        <v>0</v>
      </c>
      <c r="C68" s="53"/>
    </row>
    <row r="69" spans="1:9" ht="16.5" thickTop="1" thickBot="1" x14ac:dyDescent="0.4">
      <c r="A69" s="15" t="s">
        <v>44</v>
      </c>
      <c r="B69" s="62">
        <f>B67+B68</f>
        <v>0</v>
      </c>
      <c r="C69" s="63"/>
    </row>
    <row r="70" spans="1:9" ht="16.5" thickTop="1" thickBot="1" x14ac:dyDescent="0.4">
      <c r="A70" s="15" t="s">
        <v>45</v>
      </c>
      <c r="B70" s="67">
        <f>G52</f>
        <v>0.1</v>
      </c>
      <c r="C70" s="68"/>
    </row>
    <row r="71" spans="1:9" ht="16.5" thickTop="1" thickBot="1" x14ac:dyDescent="0.4">
      <c r="A71" s="15" t="s">
        <v>46</v>
      </c>
      <c r="B71" s="69">
        <f>B69*B70</f>
        <v>0</v>
      </c>
      <c r="C71" s="70"/>
    </row>
    <row r="72" spans="1:9" ht="16.5" thickTop="1" thickBot="1" x14ac:dyDescent="0.4">
      <c r="A72" s="15" t="s">
        <v>47</v>
      </c>
      <c r="B72" s="71">
        <f>F17</f>
        <v>0</v>
      </c>
      <c r="C72" s="72"/>
    </row>
    <row r="73" spans="1:9" ht="16.5" thickTop="1" thickBot="1" x14ac:dyDescent="0.4">
      <c r="A73" s="21" t="s">
        <v>48</v>
      </c>
      <c r="B73" s="58">
        <f>IF(B69-B71-B72&lt;0,0,B69-B71-B72)</f>
        <v>0</v>
      </c>
      <c r="C73" s="59"/>
    </row>
    <row r="74" spans="1:9" ht="15" thickTop="1" x14ac:dyDescent="0.35"/>
    <row r="75" spans="1:9" ht="15.5" x14ac:dyDescent="0.35">
      <c r="A75" s="49" t="s">
        <v>49</v>
      </c>
      <c r="B75" s="50"/>
      <c r="C75" s="50"/>
      <c r="D75" s="50"/>
      <c r="E75" s="50"/>
      <c r="F75" s="51"/>
      <c r="G75" s="49">
        <v>0.1</v>
      </c>
      <c r="H75" s="50"/>
      <c r="I75" s="50"/>
    </row>
    <row r="77" spans="1:9" ht="16" thickBot="1" x14ac:dyDescent="0.4">
      <c r="A77" s="73" t="s">
        <v>50</v>
      </c>
      <c r="B77" s="73"/>
      <c r="C77" s="73"/>
      <c r="D77" s="52">
        <f>C26</f>
        <v>0</v>
      </c>
      <c r="E77" s="74"/>
    </row>
    <row r="78" spans="1:9" ht="16.5" thickTop="1" thickBot="1" x14ac:dyDescent="0.4">
      <c r="A78" s="73" t="s">
        <v>51</v>
      </c>
      <c r="B78" s="73"/>
      <c r="C78" s="73"/>
      <c r="D78" s="75">
        <f>C17</f>
        <v>0</v>
      </c>
      <c r="E78" s="76"/>
    </row>
    <row r="79" spans="1:9" ht="16" thickTop="1" x14ac:dyDescent="0.35">
      <c r="A79" s="22"/>
      <c r="B79" s="22"/>
      <c r="C79" s="22"/>
      <c r="D79" s="78"/>
      <c r="E79" s="78"/>
    </row>
    <row r="80" spans="1:9" ht="16" thickBot="1" x14ac:dyDescent="0.4">
      <c r="A80" s="73" t="s">
        <v>52</v>
      </c>
      <c r="B80" s="73"/>
      <c r="C80" s="73"/>
      <c r="D80" s="52">
        <f>E49*6.25</f>
        <v>0</v>
      </c>
      <c r="E80" s="79"/>
    </row>
    <row r="81" spans="1:5" ht="16.5" thickTop="1" thickBot="1" x14ac:dyDescent="0.4">
      <c r="A81" s="73" t="s">
        <v>53</v>
      </c>
      <c r="B81" s="73"/>
      <c r="C81" s="73"/>
      <c r="D81" s="54">
        <v>0</v>
      </c>
      <c r="E81" s="80"/>
    </row>
    <row r="82" spans="1:5" ht="16.5" thickTop="1" thickBot="1" x14ac:dyDescent="0.4">
      <c r="A82" s="73" t="s">
        <v>54</v>
      </c>
      <c r="B82" s="73"/>
      <c r="C82" s="73"/>
      <c r="D82" s="81">
        <v>1</v>
      </c>
      <c r="E82" s="81"/>
    </row>
    <row r="83" spans="1:5" ht="16.5" thickTop="1" thickBot="1" x14ac:dyDescent="0.4">
      <c r="A83" s="73" t="s">
        <v>55</v>
      </c>
      <c r="B83" s="73"/>
      <c r="C83" s="73"/>
      <c r="D83" s="82">
        <f>E17</f>
        <v>0</v>
      </c>
      <c r="E83" s="83"/>
    </row>
    <row r="84" spans="1:5" ht="15" thickTop="1" x14ac:dyDescent="0.35">
      <c r="A84" t="s">
        <v>56</v>
      </c>
      <c r="B84" t="s">
        <v>57</v>
      </c>
      <c r="D84" s="84">
        <v>0.02</v>
      </c>
      <c r="E84" s="85"/>
    </row>
    <row r="85" spans="1:5" ht="16" thickBot="1" x14ac:dyDescent="0.4">
      <c r="A85" s="73" t="s">
        <v>58</v>
      </c>
      <c r="B85" s="73"/>
      <c r="C85" s="73"/>
      <c r="D85" s="52">
        <f>D77*D84</f>
        <v>0</v>
      </c>
      <c r="E85" s="53"/>
    </row>
    <row r="86" spans="1:5" ht="16.5" thickTop="1" thickBot="1" x14ac:dyDescent="0.4">
      <c r="A86" s="77" t="s">
        <v>59</v>
      </c>
      <c r="B86" s="77"/>
      <c r="C86" s="77"/>
      <c r="D86" s="67">
        <f>G75</f>
        <v>0.1</v>
      </c>
      <c r="E86" s="68"/>
    </row>
    <row r="87" spans="1:5" ht="16.5" thickTop="1" thickBot="1" x14ac:dyDescent="0.4">
      <c r="A87" s="73" t="s">
        <v>46</v>
      </c>
      <c r="B87" s="73"/>
      <c r="C87" s="73"/>
      <c r="D87" s="54">
        <f>D85*D86</f>
        <v>0</v>
      </c>
      <c r="E87" s="88"/>
    </row>
    <row r="88" spans="1:5" ht="16.5" thickTop="1" thickBot="1" x14ac:dyDescent="0.4">
      <c r="A88" s="73" t="s">
        <v>60</v>
      </c>
      <c r="B88" s="73"/>
      <c r="C88" s="73"/>
      <c r="D88" s="54">
        <f>D85-D87</f>
        <v>0</v>
      </c>
      <c r="E88" s="88"/>
    </row>
    <row r="89" spans="1:5" ht="16.5" thickTop="1" thickBot="1" x14ac:dyDescent="0.4">
      <c r="A89" s="23" t="s">
        <v>61</v>
      </c>
      <c r="B89" s="23"/>
      <c r="C89" s="23"/>
      <c r="D89" s="54">
        <f>D88+D17-E17</f>
        <v>0</v>
      </c>
      <c r="E89" s="88"/>
    </row>
    <row r="90" spans="1:5" ht="16.5" thickTop="1" thickBot="1" x14ac:dyDescent="0.4">
      <c r="A90" s="73" t="s">
        <v>62</v>
      </c>
      <c r="B90" s="73"/>
      <c r="C90" s="73"/>
      <c r="D90" s="54">
        <f>E49</f>
        <v>0</v>
      </c>
      <c r="E90" s="88"/>
    </row>
    <row r="91" spans="1:5" ht="16.5" thickTop="1" thickBot="1" x14ac:dyDescent="0.4">
      <c r="A91" s="23" t="s">
        <v>63</v>
      </c>
      <c r="B91" s="23"/>
      <c r="C91" s="23"/>
      <c r="D91" s="93" t="e">
        <f>C17/B56</f>
        <v>#DIV/0!</v>
      </c>
      <c r="E91" s="90"/>
    </row>
    <row r="92" spans="1:5" ht="16.5" thickTop="1" thickBot="1" x14ac:dyDescent="0.4">
      <c r="A92" s="23" t="s">
        <v>64</v>
      </c>
      <c r="B92" s="23"/>
      <c r="C92" s="23"/>
      <c r="D92" s="54" t="e">
        <f>D90*D91</f>
        <v>#DIV/0!</v>
      </c>
      <c r="E92" s="88"/>
    </row>
    <row r="93" spans="1:5" ht="16.5" thickTop="1" thickBot="1" x14ac:dyDescent="0.4">
      <c r="A93" s="73" t="s">
        <v>65</v>
      </c>
      <c r="B93" s="73"/>
      <c r="C93" s="73"/>
      <c r="D93" s="86" t="e">
        <f>D89-D92</f>
        <v>#DIV/0!</v>
      </c>
      <c r="E93" s="87"/>
    </row>
    <row r="94" spans="1:5" ht="16.5" thickTop="1" thickBot="1" x14ac:dyDescent="0.4">
      <c r="A94" s="22" t="s">
        <v>66</v>
      </c>
      <c r="B94" s="22"/>
      <c r="C94" s="22"/>
      <c r="D94" s="91"/>
      <c r="E94" s="92"/>
    </row>
    <row r="95" spans="1:5" ht="16.5" thickTop="1" thickBot="1" x14ac:dyDescent="0.4">
      <c r="A95" s="24" t="s">
        <v>67</v>
      </c>
      <c r="B95" s="22"/>
      <c r="C95" s="22"/>
      <c r="D95" s="86" t="e">
        <f>D93-D94</f>
        <v>#DIV/0!</v>
      </c>
      <c r="E95" s="87"/>
    </row>
    <row r="96" spans="1:5" ht="15" thickTop="1" x14ac:dyDescent="0.35"/>
  </sheetData>
  <mergeCells count="51">
    <mergeCell ref="B59:C59"/>
    <mergeCell ref="A52:F52"/>
    <mergeCell ref="G52:I52"/>
    <mergeCell ref="B56:C56"/>
    <mergeCell ref="B57:C57"/>
    <mergeCell ref="B58:C58"/>
    <mergeCell ref="B73:C73"/>
    <mergeCell ref="B61:C61"/>
    <mergeCell ref="B63:C63"/>
    <mergeCell ref="B64:C64"/>
    <mergeCell ref="B65:C65"/>
    <mergeCell ref="B66:C66"/>
    <mergeCell ref="B67:C67"/>
    <mergeCell ref="B68:C68"/>
    <mergeCell ref="B69:C69"/>
    <mergeCell ref="B70:C70"/>
    <mergeCell ref="B71:C71"/>
    <mergeCell ref="B72:C72"/>
    <mergeCell ref="A75:F75"/>
    <mergeCell ref="G75:I75"/>
    <mergeCell ref="A77:C77"/>
    <mergeCell ref="D77:E77"/>
    <mergeCell ref="A78:C78"/>
    <mergeCell ref="D78:E78"/>
    <mergeCell ref="A86:C86"/>
    <mergeCell ref="D86:E86"/>
    <mergeCell ref="D79:E79"/>
    <mergeCell ref="A80:C80"/>
    <mergeCell ref="D80:E80"/>
    <mergeCell ref="A81:C81"/>
    <mergeCell ref="D81:E81"/>
    <mergeCell ref="A82:C82"/>
    <mergeCell ref="D82:E82"/>
    <mergeCell ref="A83:C83"/>
    <mergeCell ref="D83:E83"/>
    <mergeCell ref="D84:E84"/>
    <mergeCell ref="A85:C85"/>
    <mergeCell ref="D85:E85"/>
    <mergeCell ref="D95:E95"/>
    <mergeCell ref="A87:C87"/>
    <mergeCell ref="D87:E87"/>
    <mergeCell ref="A88:C88"/>
    <mergeCell ref="D88:E88"/>
    <mergeCell ref="D89:E89"/>
    <mergeCell ref="A90:C90"/>
    <mergeCell ref="D90:E90"/>
    <mergeCell ref="D91:E91"/>
    <mergeCell ref="D92:E92"/>
    <mergeCell ref="A93:C93"/>
    <mergeCell ref="D93:E93"/>
    <mergeCell ref="D94:E94"/>
  </mergeCells>
  <conditionalFormatting sqref="B59:C59">
    <cfRule type="cellIs" dxfId="9" priority="4" operator="lessThan">
      <formula>1</formula>
    </cfRule>
  </conditionalFormatting>
  <conditionalFormatting sqref="B73:C73">
    <cfRule type="containsText" dxfId="8" priority="1" operator="containsText" text="#N/A">
      <formula>NOT(ISERROR(SEARCH("#N/A",B73)))</formula>
    </cfRule>
  </conditionalFormatting>
  <dataValidations count="14">
    <dataValidation allowBlank="1" showInputMessage="1" showErrorMessage="1" promptTitle="Porcentage de reduccion" prompt="Ver tabla de reduccion" sqref="A86:C86" xr:uid="{00000000-0002-0000-0100-000000000000}"/>
    <dataValidation allowBlank="1" showInputMessage="1" showErrorMessage="1" promptTitle="Deduciones" prompt="Gastos de tasa 0% acumulados en un bimestre" sqref="A81:C81" xr:uid="{00000000-0002-0000-0100-000001000000}"/>
    <dataValidation allowBlank="1" showInputMessage="1" showErrorMessage="1" promptTitle="Deduciones" prompt="Gastos con IVA del 16%  acumulados en un bimestre" sqref="A80:C80" xr:uid="{00000000-0002-0000-0100-000002000000}"/>
    <dataValidation allowBlank="1" showInputMessage="1" showErrorMessage="1" promptTitle="Ingresos facturados" prompt="Suma de los ingresos facturados (con RFC)  acumulados en un bimestres" sqref="A78:C78" xr:uid="{00000000-0002-0000-0100-000003000000}"/>
    <dataValidation allowBlank="1" showInputMessage="1" showErrorMessage="1" promptTitle="Ingresos por Ventas al Publico " prompt="Suma bimestral de los ingresos de venta al publico en general" sqref="A77:C77" xr:uid="{00000000-0002-0000-0100-000004000000}"/>
    <dataValidation type="whole" operator="greaterThanOrEqual" allowBlank="1" showInputMessage="1" showErrorMessage="1" sqref="B73:C73" xr:uid="{FA8184BE-A6D6-4613-A99B-17DFDF97E5D1}">
      <formula1>0</formula1>
    </dataValidation>
    <dataValidation allowBlank="1" showInputMessage="1" showErrorMessage="1" promptTitle="Porcentaje de reduccion" prompt="Ver tabla de reduccion_x000a_" sqref="A70" xr:uid="{00000000-0002-0000-0100-000006000000}"/>
    <dataValidation allowBlank="1" showInputMessage="1" showErrorMessage="1" promptTitle="PTU" prompt="*Opcional:Solo si se cuenta con trabajadores" sqref="B58:C58" xr:uid="{00000000-0002-0000-0100-000007000000}"/>
    <dataValidation allowBlank="1" showInputMessage="1" showErrorMessage="1" promptTitle="Total de deducciones" prompt="La sumas de todos sus gastos acumulados en un bimestre" sqref="B57:C57" xr:uid="{00000000-0002-0000-0100-000008000000}"/>
    <dataValidation allowBlank="1" showInputMessage="1" showErrorMessage="1" promptTitle="Deducciones" prompt="Gastos indispensables " sqref="A57" xr:uid="{00000000-0002-0000-0100-000009000000}"/>
    <dataValidation allowBlank="1" showInputMessage="1" showErrorMessage="1" promptTitle="Perdidas de periodos anteriores" prompt="*Opcional: Solo si se tiene perdidas de meses anteriores" sqref="A61" xr:uid="{00000000-0002-0000-0100-00000A000000}"/>
    <dataValidation allowBlank="1" showInputMessage="1" showErrorMessage="1" promptTitle="PTU" prompt="*Opcional: Solo si se cuenta con trabajadores" sqref="A58" xr:uid="{00000000-0002-0000-0100-00000B000000}"/>
    <dataValidation allowBlank="1" showInputMessage="1" showErrorMessage="1" promptTitle="Total de ingresos bimestrales" prompt="La suma de todos sus ingresos acumulados en un bimestre" sqref="B56:C56" xr:uid="{00000000-0002-0000-0100-00000C000000}"/>
    <dataValidation allowBlank="1" showInputMessage="1" showErrorMessage="1" promptTitle="Ingresos cobrados" prompt="La suma de todos sus ingresos acumulados en un bimestre" sqref="A56" xr:uid="{00000000-0002-0000-0100-00000D000000}"/>
  </dataValidations>
  <pageMargins left="0.7" right="0.7" top="0.75" bottom="0.75" header="0.3" footer="0.3"/>
  <pageSetup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6"/>
  <sheetViews>
    <sheetView workbookViewId="0">
      <selection activeCell="A8" sqref="A8"/>
    </sheetView>
  </sheetViews>
  <sheetFormatPr baseColWidth="10" defaultRowHeight="14.5" x14ac:dyDescent="0.35"/>
  <cols>
    <col min="1" max="1" width="39.1796875" customWidth="1"/>
  </cols>
  <sheetData>
    <row r="1" spans="1:9" x14ac:dyDescent="0.35">
      <c r="A1" s="1" t="str">
        <f>'ENE-FEB24'!A1</f>
        <v>NOMBRE DEL CONTRIBUYENTE</v>
      </c>
      <c r="B1" s="2"/>
      <c r="C1" s="2"/>
      <c r="D1" s="2"/>
      <c r="E1" s="2"/>
    </row>
    <row r="2" spans="1:9" x14ac:dyDescent="0.35">
      <c r="A2" s="1" t="s">
        <v>92</v>
      </c>
      <c r="B2" s="2"/>
      <c r="C2" s="2"/>
      <c r="D2" s="2"/>
      <c r="E2" s="2"/>
    </row>
    <row r="5" spans="1:9" x14ac:dyDescent="0.35">
      <c r="A5" s="2"/>
      <c r="B5" s="2"/>
      <c r="C5" s="2"/>
      <c r="D5" s="2"/>
      <c r="E5" s="1" t="s">
        <v>1</v>
      </c>
      <c r="F5" s="1" t="s">
        <v>1</v>
      </c>
      <c r="G5" s="2"/>
    </row>
    <row r="6" spans="1:9" x14ac:dyDescent="0.35">
      <c r="A6" s="1" t="s">
        <v>2</v>
      </c>
      <c r="B6" s="1" t="s">
        <v>3</v>
      </c>
      <c r="C6" s="1" t="s">
        <v>4</v>
      </c>
      <c r="D6" s="1" t="s">
        <v>5</v>
      </c>
      <c r="E6" s="1" t="s">
        <v>6</v>
      </c>
      <c r="F6" s="1" t="s">
        <v>7</v>
      </c>
      <c r="G6" s="1" t="s">
        <v>8</v>
      </c>
    </row>
    <row r="7" spans="1:9" x14ac:dyDescent="0.35">
      <c r="A7" s="3"/>
      <c r="C7" s="4"/>
      <c r="D7" s="4"/>
      <c r="E7" s="4"/>
      <c r="F7" s="4"/>
      <c r="G7" s="4"/>
    </row>
    <row r="8" spans="1:9" x14ac:dyDescent="0.35">
      <c r="A8" s="5">
        <v>0</v>
      </c>
      <c r="B8" s="6">
        <v>0</v>
      </c>
      <c r="C8" s="4">
        <v>0</v>
      </c>
      <c r="D8" s="4">
        <f>C8*0.16</f>
        <v>0</v>
      </c>
      <c r="E8" s="4">
        <f>C8*0.106667</f>
        <v>0</v>
      </c>
      <c r="F8" s="4">
        <f>C8*0.1</f>
        <v>0</v>
      </c>
      <c r="G8" s="4">
        <f>+C8+D8-E8-F8</f>
        <v>0</v>
      </c>
      <c r="H8" s="4"/>
    </row>
    <row r="9" spans="1:9" x14ac:dyDescent="0.35">
      <c r="A9" s="5">
        <v>0</v>
      </c>
      <c r="B9" s="6">
        <v>0</v>
      </c>
      <c r="C9" s="4">
        <v>0</v>
      </c>
      <c r="D9" s="4">
        <f t="shared" ref="D9:D16" si="0">C9*0.16</f>
        <v>0</v>
      </c>
      <c r="E9" s="4">
        <f t="shared" ref="E9:E16" si="1">C9*0.106667</f>
        <v>0</v>
      </c>
      <c r="F9" s="4">
        <f t="shared" ref="F9:F16" si="2">C9*0.1</f>
        <v>0</v>
      </c>
      <c r="G9" s="4">
        <f t="shared" ref="G9:G16" si="3">+C9+D9-E9-F9</f>
        <v>0</v>
      </c>
      <c r="H9" s="4"/>
      <c r="I9" s="4"/>
    </row>
    <row r="10" spans="1:9" x14ac:dyDescent="0.35">
      <c r="A10" s="5">
        <v>0</v>
      </c>
      <c r="B10" s="6">
        <v>0</v>
      </c>
      <c r="C10" s="4">
        <v>0</v>
      </c>
      <c r="D10" s="4">
        <f t="shared" si="0"/>
        <v>0</v>
      </c>
      <c r="E10" s="4">
        <f t="shared" si="1"/>
        <v>0</v>
      </c>
      <c r="F10" s="4">
        <f t="shared" si="2"/>
        <v>0</v>
      </c>
      <c r="G10" s="4">
        <f t="shared" si="3"/>
        <v>0</v>
      </c>
      <c r="H10" s="4"/>
      <c r="I10" s="4"/>
    </row>
    <row r="11" spans="1:9" x14ac:dyDescent="0.35">
      <c r="A11" s="5">
        <v>0</v>
      </c>
      <c r="B11" s="6">
        <v>0</v>
      </c>
      <c r="C11" s="4">
        <v>0</v>
      </c>
      <c r="D11" s="4">
        <f t="shared" si="0"/>
        <v>0</v>
      </c>
      <c r="E11" s="4">
        <f t="shared" si="1"/>
        <v>0</v>
      </c>
      <c r="F11" s="4">
        <f t="shared" si="2"/>
        <v>0</v>
      </c>
      <c r="G11" s="4">
        <f t="shared" si="3"/>
        <v>0</v>
      </c>
      <c r="H11" s="4"/>
      <c r="I11" s="4"/>
    </row>
    <row r="12" spans="1:9" x14ac:dyDescent="0.35">
      <c r="A12" s="7">
        <v>0</v>
      </c>
      <c r="B12" s="6">
        <v>0</v>
      </c>
      <c r="C12" s="4">
        <v>0</v>
      </c>
      <c r="D12" s="4">
        <f t="shared" si="0"/>
        <v>0</v>
      </c>
      <c r="E12" s="4">
        <f t="shared" si="1"/>
        <v>0</v>
      </c>
      <c r="F12" s="4">
        <f t="shared" si="2"/>
        <v>0</v>
      </c>
      <c r="G12" s="4">
        <f t="shared" si="3"/>
        <v>0</v>
      </c>
      <c r="H12" s="4"/>
      <c r="I12" s="4"/>
    </row>
    <row r="13" spans="1:9" x14ac:dyDescent="0.35">
      <c r="A13" s="5">
        <v>0</v>
      </c>
      <c r="B13" s="6">
        <v>0</v>
      </c>
      <c r="C13" s="4">
        <v>0</v>
      </c>
      <c r="D13" s="4">
        <f t="shared" si="0"/>
        <v>0</v>
      </c>
      <c r="E13" s="4">
        <f t="shared" si="1"/>
        <v>0</v>
      </c>
      <c r="F13" s="4">
        <f t="shared" si="2"/>
        <v>0</v>
      </c>
      <c r="G13" s="4">
        <f t="shared" si="3"/>
        <v>0</v>
      </c>
      <c r="H13" s="4"/>
      <c r="I13" s="4"/>
    </row>
    <row r="14" spans="1:9" x14ac:dyDescent="0.35">
      <c r="A14" s="5">
        <v>0</v>
      </c>
      <c r="B14" s="6">
        <v>0</v>
      </c>
      <c r="C14" s="4">
        <v>0</v>
      </c>
      <c r="D14" s="4">
        <f t="shared" si="0"/>
        <v>0</v>
      </c>
      <c r="E14" s="4">
        <f t="shared" si="1"/>
        <v>0</v>
      </c>
      <c r="F14" s="4">
        <f t="shared" si="2"/>
        <v>0</v>
      </c>
      <c r="G14" s="4">
        <f t="shared" si="3"/>
        <v>0</v>
      </c>
      <c r="H14" s="4"/>
    </row>
    <row r="15" spans="1:9" x14ac:dyDescent="0.35">
      <c r="A15" s="7">
        <v>0</v>
      </c>
      <c r="B15" s="6">
        <v>0</v>
      </c>
      <c r="C15" s="4">
        <v>0</v>
      </c>
      <c r="D15" s="4">
        <f t="shared" si="0"/>
        <v>0</v>
      </c>
      <c r="E15" s="4">
        <f t="shared" si="1"/>
        <v>0</v>
      </c>
      <c r="F15" s="4">
        <f t="shared" si="2"/>
        <v>0</v>
      </c>
      <c r="G15" s="4">
        <f t="shared" si="3"/>
        <v>0</v>
      </c>
      <c r="H15" s="4"/>
    </row>
    <row r="16" spans="1:9" x14ac:dyDescent="0.35">
      <c r="A16" s="5">
        <v>0</v>
      </c>
      <c r="B16" s="6"/>
      <c r="C16" s="8">
        <v>0</v>
      </c>
      <c r="D16" s="8">
        <f t="shared" si="0"/>
        <v>0</v>
      </c>
      <c r="E16" s="8">
        <f t="shared" si="1"/>
        <v>0</v>
      </c>
      <c r="F16" s="8">
        <f t="shared" si="2"/>
        <v>0</v>
      </c>
      <c r="G16" s="8">
        <f t="shared" si="3"/>
        <v>0</v>
      </c>
      <c r="H16" s="4"/>
    </row>
    <row r="17" spans="1:8" x14ac:dyDescent="0.35">
      <c r="A17" s="9" t="s">
        <v>77</v>
      </c>
      <c r="B17" s="2"/>
      <c r="C17" s="10">
        <f>SUM(C8:C16)</f>
        <v>0</v>
      </c>
      <c r="D17" s="10">
        <f>SUM(D8:D16)</f>
        <v>0</v>
      </c>
      <c r="E17" s="10">
        <f>SUM(E8:E16)</f>
        <v>0</v>
      </c>
      <c r="F17" s="10">
        <f>SUM(F8:F16)</f>
        <v>0</v>
      </c>
      <c r="G17" s="10">
        <f>SUM(G8:G16)</f>
        <v>0</v>
      </c>
      <c r="H17" s="4"/>
    </row>
    <row r="18" spans="1:8" x14ac:dyDescent="0.35">
      <c r="A18" t="s">
        <v>10</v>
      </c>
    </row>
    <row r="19" spans="1:8" x14ac:dyDescent="0.35">
      <c r="A19" s="11"/>
    </row>
    <row r="22" spans="1:8" x14ac:dyDescent="0.35">
      <c r="C22" s="4"/>
      <c r="D22" s="4"/>
      <c r="E22" s="4"/>
      <c r="F22" s="4"/>
      <c r="G22" s="4"/>
    </row>
    <row r="23" spans="1:8" x14ac:dyDescent="0.35">
      <c r="C23" s="4"/>
      <c r="D23" s="4"/>
      <c r="E23" s="4"/>
      <c r="F23" s="4"/>
      <c r="G23" s="4"/>
    </row>
    <row r="24" spans="1:8" x14ac:dyDescent="0.35">
      <c r="A24" s="2" t="s">
        <v>93</v>
      </c>
      <c r="C24" s="4"/>
      <c r="D24" s="4"/>
      <c r="E24" s="4"/>
      <c r="F24" s="4"/>
      <c r="G24" s="4"/>
    </row>
    <row r="25" spans="1:8" x14ac:dyDescent="0.35">
      <c r="A25" s="1" t="s">
        <v>2</v>
      </c>
      <c r="B25" s="1" t="s">
        <v>3</v>
      </c>
      <c r="C25" s="1" t="s">
        <v>4</v>
      </c>
      <c r="D25" s="1"/>
      <c r="E25" s="4"/>
      <c r="F25" s="4"/>
      <c r="G25" s="4"/>
    </row>
    <row r="26" spans="1:8" x14ac:dyDescent="0.35">
      <c r="A26" s="5">
        <v>0</v>
      </c>
      <c r="B26" s="6">
        <v>0</v>
      </c>
      <c r="C26" s="41">
        <v>0</v>
      </c>
      <c r="D26" s="1"/>
      <c r="E26" s="4"/>
      <c r="F26" s="4"/>
      <c r="G26" s="4"/>
    </row>
    <row r="27" spans="1:8" x14ac:dyDescent="0.35">
      <c r="A27" s="5"/>
      <c r="B27" s="6"/>
      <c r="C27" s="4"/>
      <c r="D27" s="1"/>
      <c r="E27" s="4"/>
      <c r="F27" s="4"/>
      <c r="G27" s="4"/>
    </row>
    <row r="28" spans="1:8" x14ac:dyDescent="0.35">
      <c r="B28" s="3"/>
      <c r="D28" s="4"/>
      <c r="E28" s="4"/>
      <c r="F28" s="4"/>
      <c r="G28" s="4"/>
    </row>
    <row r="29" spans="1:8" x14ac:dyDescent="0.35">
      <c r="A29" s="1" t="s">
        <v>94</v>
      </c>
      <c r="B29" s="12"/>
      <c r="C29" s="2"/>
      <c r="D29" s="10"/>
      <c r="E29" s="10"/>
      <c r="F29" s="10"/>
      <c r="G29" s="4"/>
    </row>
    <row r="30" spans="1:8" x14ac:dyDescent="0.35">
      <c r="A30" s="2"/>
      <c r="B30" s="12"/>
      <c r="C30" s="2"/>
      <c r="D30" s="10"/>
      <c r="E30" s="10"/>
      <c r="F30" s="10"/>
      <c r="G30" s="4"/>
    </row>
    <row r="31" spans="1:8" x14ac:dyDescent="0.35">
      <c r="A31" s="1" t="s">
        <v>11</v>
      </c>
      <c r="B31" s="2"/>
      <c r="C31" s="2"/>
      <c r="D31" s="1" t="s">
        <v>12</v>
      </c>
      <c r="E31" s="1" t="s">
        <v>13</v>
      </c>
      <c r="F31" s="1" t="s">
        <v>8</v>
      </c>
      <c r="G31" s="4"/>
    </row>
    <row r="32" spans="1:8" x14ac:dyDescent="0.35">
      <c r="A32" s="13" t="s">
        <v>14</v>
      </c>
      <c r="D32" s="4">
        <v>0</v>
      </c>
      <c r="E32" s="4">
        <f>D32*0.16</f>
        <v>0</v>
      </c>
      <c r="F32" s="4">
        <f t="shared" ref="F32:F45" si="4">SUM(+D32+E32)</f>
        <v>0</v>
      </c>
      <c r="G32" s="4"/>
    </row>
    <row r="33" spans="1:7" x14ac:dyDescent="0.35">
      <c r="A33" s="14" t="s">
        <v>15</v>
      </c>
      <c r="B33" s="4"/>
      <c r="C33" s="4"/>
      <c r="D33" s="4">
        <v>0</v>
      </c>
      <c r="E33" s="4">
        <v>0</v>
      </c>
      <c r="F33" s="4">
        <f t="shared" si="4"/>
        <v>0</v>
      </c>
      <c r="G33" s="4"/>
    </row>
    <row r="34" spans="1:7" x14ac:dyDescent="0.35">
      <c r="A34" s="14" t="s">
        <v>16</v>
      </c>
      <c r="B34" s="4"/>
      <c r="C34" s="4"/>
      <c r="D34" s="4">
        <v>0</v>
      </c>
      <c r="E34" s="4">
        <v>0</v>
      </c>
      <c r="F34" s="4">
        <f t="shared" si="4"/>
        <v>0</v>
      </c>
      <c r="G34" s="4"/>
    </row>
    <row r="35" spans="1:7" x14ac:dyDescent="0.35">
      <c r="A35" s="14" t="s">
        <v>17</v>
      </c>
      <c r="B35" s="4"/>
      <c r="C35" s="4"/>
      <c r="D35" s="4">
        <v>0</v>
      </c>
      <c r="E35" s="4">
        <v>0</v>
      </c>
      <c r="F35" s="4">
        <f t="shared" si="4"/>
        <v>0</v>
      </c>
      <c r="G35" s="4"/>
    </row>
    <row r="36" spans="1:7" x14ac:dyDescent="0.35">
      <c r="A36" s="14" t="s">
        <v>18</v>
      </c>
      <c r="D36" s="4">
        <v>0</v>
      </c>
      <c r="E36" s="4">
        <f t="shared" ref="E36:E47" si="5">D36*0.16</f>
        <v>0</v>
      </c>
      <c r="F36" s="4">
        <f t="shared" si="4"/>
        <v>0</v>
      </c>
    </row>
    <row r="37" spans="1:7" x14ac:dyDescent="0.35">
      <c r="A37" s="14" t="s">
        <v>19</v>
      </c>
      <c r="D37" s="4">
        <v>0</v>
      </c>
      <c r="E37" s="4">
        <f t="shared" si="5"/>
        <v>0</v>
      </c>
      <c r="F37" s="4">
        <f t="shared" si="4"/>
        <v>0</v>
      </c>
    </row>
    <row r="38" spans="1:7" x14ac:dyDescent="0.35">
      <c r="A38" s="14" t="s">
        <v>20</v>
      </c>
      <c r="D38" s="4">
        <v>0</v>
      </c>
      <c r="E38" s="4">
        <f t="shared" si="5"/>
        <v>0</v>
      </c>
      <c r="F38" s="4">
        <f t="shared" si="4"/>
        <v>0</v>
      </c>
    </row>
    <row r="39" spans="1:7" x14ac:dyDescent="0.35">
      <c r="A39" s="14" t="s">
        <v>21</v>
      </c>
      <c r="D39" s="4">
        <v>0</v>
      </c>
      <c r="E39" s="4">
        <f t="shared" si="5"/>
        <v>0</v>
      </c>
      <c r="F39" s="4">
        <f t="shared" si="4"/>
        <v>0</v>
      </c>
    </row>
    <row r="40" spans="1:7" x14ac:dyDescent="0.35">
      <c r="A40" s="14" t="s">
        <v>22</v>
      </c>
      <c r="D40" s="4">
        <v>0</v>
      </c>
      <c r="E40" s="4">
        <f t="shared" si="5"/>
        <v>0</v>
      </c>
      <c r="F40" s="4">
        <f t="shared" si="4"/>
        <v>0</v>
      </c>
    </row>
    <row r="41" spans="1:7" x14ac:dyDescent="0.35">
      <c r="A41" s="14" t="s">
        <v>23</v>
      </c>
      <c r="C41" t="s">
        <v>24</v>
      </c>
      <c r="D41" s="4">
        <v>0</v>
      </c>
      <c r="E41" s="4">
        <f t="shared" si="5"/>
        <v>0</v>
      </c>
      <c r="F41" s="4">
        <f t="shared" si="4"/>
        <v>0</v>
      </c>
    </row>
    <row r="42" spans="1:7" x14ac:dyDescent="0.35">
      <c r="A42" s="14" t="s">
        <v>25</v>
      </c>
      <c r="D42" s="4">
        <v>0</v>
      </c>
      <c r="E42" s="4">
        <f t="shared" si="5"/>
        <v>0</v>
      </c>
      <c r="F42" s="4">
        <f t="shared" si="4"/>
        <v>0</v>
      </c>
    </row>
    <row r="43" spans="1:7" x14ac:dyDescent="0.35">
      <c r="A43" s="14" t="s">
        <v>26</v>
      </c>
      <c r="D43" s="4">
        <v>0</v>
      </c>
      <c r="E43" s="4">
        <f t="shared" si="5"/>
        <v>0</v>
      </c>
      <c r="F43" s="4">
        <f t="shared" si="4"/>
        <v>0</v>
      </c>
    </row>
    <row r="44" spans="1:7" x14ac:dyDescent="0.35">
      <c r="A44" s="14" t="s">
        <v>27</v>
      </c>
      <c r="D44" s="4">
        <v>0</v>
      </c>
      <c r="E44" s="4">
        <f t="shared" si="5"/>
        <v>0</v>
      </c>
      <c r="F44" s="4">
        <f t="shared" si="4"/>
        <v>0</v>
      </c>
    </row>
    <row r="45" spans="1:7" x14ac:dyDescent="0.35">
      <c r="A45" s="14" t="s">
        <v>28</v>
      </c>
      <c r="D45" s="4">
        <v>0</v>
      </c>
      <c r="E45" s="4">
        <f t="shared" si="5"/>
        <v>0</v>
      </c>
      <c r="F45" s="4">
        <f t="shared" si="4"/>
        <v>0</v>
      </c>
    </row>
    <row r="46" spans="1:7" x14ac:dyDescent="0.35">
      <c r="A46" s="13" t="s">
        <v>29</v>
      </c>
      <c r="D46" s="4">
        <v>0</v>
      </c>
      <c r="E46" s="4">
        <f t="shared" si="5"/>
        <v>0</v>
      </c>
      <c r="F46" s="4">
        <f>SUM(D46:E46)</f>
        <v>0</v>
      </c>
    </row>
    <row r="47" spans="1:7" x14ac:dyDescent="0.35">
      <c r="A47" s="13" t="s">
        <v>30</v>
      </c>
      <c r="D47" s="4">
        <v>0</v>
      </c>
      <c r="E47" s="4">
        <f t="shared" si="5"/>
        <v>0</v>
      </c>
      <c r="F47" s="4">
        <f>SUM(D47:E47)</f>
        <v>0</v>
      </c>
    </row>
    <row r="48" spans="1:7" x14ac:dyDescent="0.35">
      <c r="A48" s="13" t="s">
        <v>31</v>
      </c>
      <c r="D48" s="8">
        <v>0</v>
      </c>
      <c r="E48" s="8">
        <v>0</v>
      </c>
      <c r="F48" s="8">
        <f>SUM(D48:E48)</f>
        <v>0</v>
      </c>
    </row>
    <row r="49" spans="1:9" x14ac:dyDescent="0.35">
      <c r="A49" s="1" t="s">
        <v>77</v>
      </c>
      <c r="B49" s="2"/>
      <c r="C49" s="2"/>
      <c r="D49" s="10">
        <f>SUM(D32:D48)</f>
        <v>0</v>
      </c>
      <c r="E49" s="10">
        <f>SUM(E32:E48)</f>
        <v>0</v>
      </c>
      <c r="F49" s="10">
        <f>SUM(D49:E49)</f>
        <v>0</v>
      </c>
    </row>
    <row r="52" spans="1:9" ht="15.5" x14ac:dyDescent="0.35">
      <c r="A52" s="49" t="s">
        <v>32</v>
      </c>
      <c r="B52" s="50"/>
      <c r="C52" s="50"/>
      <c r="D52" s="50"/>
      <c r="E52" s="50"/>
      <c r="F52" s="51"/>
      <c r="G52" s="49">
        <v>0.1</v>
      </c>
      <c r="H52" s="50"/>
      <c r="I52" s="50"/>
    </row>
    <row r="56" spans="1:9" ht="16" thickBot="1" x14ac:dyDescent="0.4">
      <c r="A56" s="15" t="s">
        <v>33</v>
      </c>
      <c r="B56" s="52">
        <f>C17+C26</f>
        <v>0</v>
      </c>
      <c r="C56" s="53"/>
    </row>
    <row r="57" spans="1:9" ht="16.5" thickTop="1" thickBot="1" x14ac:dyDescent="0.4">
      <c r="A57" s="15" t="s">
        <v>34</v>
      </c>
      <c r="B57" s="54">
        <f>D49</f>
        <v>0</v>
      </c>
      <c r="C57" s="55"/>
    </row>
    <row r="58" spans="1:9" ht="16.5" thickTop="1" thickBot="1" x14ac:dyDescent="0.4">
      <c r="A58" s="15" t="s">
        <v>35</v>
      </c>
      <c r="B58" s="56"/>
      <c r="C58" s="57"/>
    </row>
    <row r="59" spans="1:9" ht="45" customHeight="1" thickTop="1" thickBot="1" x14ac:dyDescent="0.4">
      <c r="A59" s="16" t="s">
        <v>36</v>
      </c>
      <c r="B59" s="47">
        <f>B56-B57-B58</f>
        <v>0</v>
      </c>
      <c r="C59" s="48"/>
    </row>
    <row r="60" spans="1:9" ht="16" thickTop="1" x14ac:dyDescent="0.35">
      <c r="A60" s="15"/>
      <c r="B60" s="17"/>
      <c r="C60" s="17"/>
    </row>
    <row r="61" spans="1:9" ht="40.5" customHeight="1" thickBot="1" x14ac:dyDescent="0.4">
      <c r="A61" s="16" t="s">
        <v>37</v>
      </c>
      <c r="B61" s="60">
        <v>0</v>
      </c>
      <c r="C61" s="61"/>
    </row>
    <row r="62" spans="1:9" ht="16" thickTop="1" x14ac:dyDescent="0.35">
      <c r="A62" s="18"/>
      <c r="B62" s="19"/>
      <c r="C62" s="20"/>
    </row>
    <row r="63" spans="1:9" ht="16" thickBot="1" x14ac:dyDescent="0.4">
      <c r="A63" s="15" t="s">
        <v>38</v>
      </c>
      <c r="B63" s="62">
        <f>B59-B61</f>
        <v>0</v>
      </c>
      <c r="C63" s="63"/>
    </row>
    <row r="64" spans="1:9" ht="16.5" thickTop="1" thickBot="1" x14ac:dyDescent="0.4">
      <c r="A64" s="15" t="s">
        <v>39</v>
      </c>
      <c r="B64" s="52">
        <f>IF(B63&lt;=0,0,VLOOKUP(B63,'TARIFAS RIF 2024'!A5:D15,1))</f>
        <v>0</v>
      </c>
      <c r="C64" s="53"/>
    </row>
    <row r="65" spans="1:9" ht="16.5" thickTop="1" thickBot="1" x14ac:dyDescent="0.4">
      <c r="A65" s="15" t="s">
        <v>40</v>
      </c>
      <c r="B65" s="52">
        <f>B63-B64</f>
        <v>0</v>
      </c>
      <c r="C65" s="53"/>
    </row>
    <row r="66" spans="1:9" ht="16.5" thickTop="1" thickBot="1" x14ac:dyDescent="0.4">
      <c r="A66" s="15" t="s">
        <v>41</v>
      </c>
      <c r="B66" s="64">
        <f>IF(B63&lt;=0,0,VLOOKUP(B63,'TARIFAS RIF 2024'!A5:D15,4))</f>
        <v>0</v>
      </c>
      <c r="C66" s="65"/>
    </row>
    <row r="67" spans="1:9" ht="16.5" thickTop="1" thickBot="1" x14ac:dyDescent="0.4">
      <c r="A67" s="15" t="s">
        <v>42</v>
      </c>
      <c r="B67" s="66">
        <f>B65*B66</f>
        <v>0</v>
      </c>
      <c r="C67" s="53"/>
    </row>
    <row r="68" spans="1:9" ht="16.5" thickTop="1" thickBot="1" x14ac:dyDescent="0.4">
      <c r="A68" s="15" t="s">
        <v>43</v>
      </c>
      <c r="B68" s="52">
        <f>IF(B63&lt;=0,0,VLOOKUP(B63,'TARIFAS RIF 2024'!A5:D15,3))</f>
        <v>0</v>
      </c>
      <c r="C68" s="53"/>
    </row>
    <row r="69" spans="1:9" ht="16.5" thickTop="1" thickBot="1" x14ac:dyDescent="0.4">
      <c r="A69" s="15" t="s">
        <v>44</v>
      </c>
      <c r="B69" s="62">
        <f>B67+B68</f>
        <v>0</v>
      </c>
      <c r="C69" s="63"/>
    </row>
    <row r="70" spans="1:9" ht="16.5" thickTop="1" thickBot="1" x14ac:dyDescent="0.4">
      <c r="A70" s="15" t="s">
        <v>45</v>
      </c>
      <c r="B70" s="67">
        <f>G52</f>
        <v>0.1</v>
      </c>
      <c r="C70" s="68"/>
    </row>
    <row r="71" spans="1:9" ht="16.5" thickTop="1" thickBot="1" x14ac:dyDescent="0.4">
      <c r="A71" s="15" t="s">
        <v>46</v>
      </c>
      <c r="B71" s="69">
        <f>B69*B70</f>
        <v>0</v>
      </c>
      <c r="C71" s="70"/>
    </row>
    <row r="72" spans="1:9" ht="16.5" thickTop="1" thickBot="1" x14ac:dyDescent="0.4">
      <c r="A72" s="15" t="s">
        <v>47</v>
      </c>
      <c r="B72" s="71">
        <f>F17</f>
        <v>0</v>
      </c>
      <c r="C72" s="72"/>
    </row>
    <row r="73" spans="1:9" ht="16.5" thickTop="1" thickBot="1" x14ac:dyDescent="0.4">
      <c r="A73" s="21" t="s">
        <v>48</v>
      </c>
      <c r="B73" s="58">
        <f>IF(B69-B71-B72&lt;0,0,B69-B71-B72)</f>
        <v>0</v>
      </c>
      <c r="C73" s="59"/>
    </row>
    <row r="74" spans="1:9" ht="15" thickTop="1" x14ac:dyDescent="0.35"/>
    <row r="75" spans="1:9" ht="15.5" x14ac:dyDescent="0.35">
      <c r="A75" s="49" t="s">
        <v>49</v>
      </c>
      <c r="B75" s="50"/>
      <c r="C75" s="50"/>
      <c r="D75" s="50"/>
      <c r="E75" s="50"/>
      <c r="F75" s="51"/>
      <c r="G75" s="49">
        <v>0.1</v>
      </c>
      <c r="H75" s="50"/>
      <c r="I75" s="50"/>
    </row>
    <row r="77" spans="1:9" ht="16" thickBot="1" x14ac:dyDescent="0.4">
      <c r="A77" s="73" t="s">
        <v>50</v>
      </c>
      <c r="B77" s="73"/>
      <c r="C77" s="73"/>
      <c r="D77" s="52">
        <f>C26</f>
        <v>0</v>
      </c>
      <c r="E77" s="74"/>
    </row>
    <row r="78" spans="1:9" ht="16.5" thickTop="1" thickBot="1" x14ac:dyDescent="0.4">
      <c r="A78" s="73" t="s">
        <v>51</v>
      </c>
      <c r="B78" s="73"/>
      <c r="C78" s="73"/>
      <c r="D78" s="75">
        <f>C17</f>
        <v>0</v>
      </c>
      <c r="E78" s="76"/>
    </row>
    <row r="79" spans="1:9" ht="16" thickTop="1" x14ac:dyDescent="0.35">
      <c r="A79" s="22"/>
      <c r="B79" s="22"/>
      <c r="C79" s="22"/>
      <c r="D79" s="78"/>
      <c r="E79" s="78"/>
    </row>
    <row r="80" spans="1:9" ht="16" thickBot="1" x14ac:dyDescent="0.4">
      <c r="A80" s="73" t="s">
        <v>52</v>
      </c>
      <c r="B80" s="73"/>
      <c r="C80" s="73"/>
      <c r="D80" s="52">
        <f>E49*6.25</f>
        <v>0</v>
      </c>
      <c r="E80" s="79"/>
    </row>
    <row r="81" spans="1:5" ht="16.5" thickTop="1" thickBot="1" x14ac:dyDescent="0.4">
      <c r="A81" s="73" t="s">
        <v>53</v>
      </c>
      <c r="B81" s="73"/>
      <c r="C81" s="73"/>
      <c r="D81" s="54">
        <v>0</v>
      </c>
      <c r="E81" s="80"/>
    </row>
    <row r="82" spans="1:5" ht="16.5" thickTop="1" thickBot="1" x14ac:dyDescent="0.4">
      <c r="A82" s="73" t="s">
        <v>54</v>
      </c>
      <c r="B82" s="73"/>
      <c r="C82" s="73"/>
      <c r="D82" s="81">
        <v>1</v>
      </c>
      <c r="E82" s="81"/>
    </row>
    <row r="83" spans="1:5" ht="16.5" thickTop="1" thickBot="1" x14ac:dyDescent="0.4">
      <c r="A83" s="73" t="s">
        <v>55</v>
      </c>
      <c r="B83" s="73"/>
      <c r="C83" s="73"/>
      <c r="D83" s="82">
        <f>E17</f>
        <v>0</v>
      </c>
      <c r="E83" s="83"/>
    </row>
    <row r="84" spans="1:5" ht="15" thickTop="1" x14ac:dyDescent="0.35">
      <c r="A84" t="s">
        <v>56</v>
      </c>
      <c r="B84" t="s">
        <v>57</v>
      </c>
      <c r="D84" s="84">
        <v>0.02</v>
      </c>
      <c r="E84" s="85"/>
    </row>
    <row r="85" spans="1:5" ht="16" thickBot="1" x14ac:dyDescent="0.4">
      <c r="A85" s="73" t="s">
        <v>58</v>
      </c>
      <c r="B85" s="73"/>
      <c r="C85" s="73"/>
      <c r="D85" s="52">
        <f>D77*D84</f>
        <v>0</v>
      </c>
      <c r="E85" s="53"/>
    </row>
    <row r="86" spans="1:5" ht="16.5" thickTop="1" thickBot="1" x14ac:dyDescent="0.4">
      <c r="A86" s="77" t="s">
        <v>59</v>
      </c>
      <c r="B86" s="77"/>
      <c r="C86" s="77"/>
      <c r="D86" s="67">
        <f>G75</f>
        <v>0.1</v>
      </c>
      <c r="E86" s="68"/>
    </row>
    <row r="87" spans="1:5" ht="16.5" thickTop="1" thickBot="1" x14ac:dyDescent="0.4">
      <c r="A87" s="73" t="s">
        <v>46</v>
      </c>
      <c r="B87" s="73"/>
      <c r="C87" s="73"/>
      <c r="D87" s="54">
        <f>D85*D86</f>
        <v>0</v>
      </c>
      <c r="E87" s="88"/>
    </row>
    <row r="88" spans="1:5" ht="16.5" thickTop="1" thickBot="1" x14ac:dyDescent="0.4">
      <c r="A88" s="73" t="s">
        <v>60</v>
      </c>
      <c r="B88" s="73"/>
      <c r="C88" s="73"/>
      <c r="D88" s="54">
        <f>D85-D87</f>
        <v>0</v>
      </c>
      <c r="E88" s="88"/>
    </row>
    <row r="89" spans="1:5" ht="16.5" thickTop="1" thickBot="1" x14ac:dyDescent="0.4">
      <c r="A89" s="23" t="s">
        <v>61</v>
      </c>
      <c r="B89" s="23"/>
      <c r="C89" s="23"/>
      <c r="D89" s="54">
        <f>D88+D17-E17</f>
        <v>0</v>
      </c>
      <c r="E89" s="88"/>
    </row>
    <row r="90" spans="1:5" ht="16.5" thickTop="1" thickBot="1" x14ac:dyDescent="0.4">
      <c r="A90" s="73" t="s">
        <v>62</v>
      </c>
      <c r="B90" s="73"/>
      <c r="C90" s="73"/>
      <c r="D90" s="54">
        <f>E49</f>
        <v>0</v>
      </c>
      <c r="E90" s="88"/>
    </row>
    <row r="91" spans="1:5" ht="16.5" thickTop="1" thickBot="1" x14ac:dyDescent="0.4">
      <c r="A91" s="23" t="s">
        <v>63</v>
      </c>
      <c r="B91" s="23"/>
      <c r="C91" s="23"/>
      <c r="D91" s="93" t="e">
        <f>C17/B56</f>
        <v>#DIV/0!</v>
      </c>
      <c r="E91" s="90"/>
    </row>
    <row r="92" spans="1:5" ht="16.5" thickTop="1" thickBot="1" x14ac:dyDescent="0.4">
      <c r="A92" s="23" t="s">
        <v>64</v>
      </c>
      <c r="B92" s="23"/>
      <c r="C92" s="23"/>
      <c r="D92" s="54" t="e">
        <f>D90*D91</f>
        <v>#DIV/0!</v>
      </c>
      <c r="E92" s="88"/>
    </row>
    <row r="93" spans="1:5" ht="16.5" thickTop="1" thickBot="1" x14ac:dyDescent="0.4">
      <c r="A93" s="73" t="s">
        <v>65</v>
      </c>
      <c r="B93" s="73"/>
      <c r="C93" s="73"/>
      <c r="D93" s="86" t="e">
        <f>D89-D92</f>
        <v>#DIV/0!</v>
      </c>
      <c r="E93" s="87"/>
    </row>
    <row r="94" spans="1:5" ht="16.5" thickTop="1" thickBot="1" x14ac:dyDescent="0.4">
      <c r="A94" s="22" t="s">
        <v>66</v>
      </c>
      <c r="B94" s="22"/>
      <c r="C94" s="22"/>
      <c r="D94" s="91"/>
      <c r="E94" s="92"/>
    </row>
    <row r="95" spans="1:5" ht="16.5" thickTop="1" thickBot="1" x14ac:dyDescent="0.4">
      <c r="A95" s="24" t="s">
        <v>67</v>
      </c>
      <c r="B95" s="22"/>
      <c r="C95" s="22"/>
      <c r="D95" s="86" t="e">
        <f>D93-D94</f>
        <v>#DIV/0!</v>
      </c>
      <c r="E95" s="87"/>
    </row>
    <row r="96" spans="1:5" ht="15" thickTop="1" x14ac:dyDescent="0.35"/>
  </sheetData>
  <mergeCells count="51">
    <mergeCell ref="B59:C59"/>
    <mergeCell ref="A52:F52"/>
    <mergeCell ref="G52:I52"/>
    <mergeCell ref="B56:C56"/>
    <mergeCell ref="B57:C57"/>
    <mergeCell ref="B58:C58"/>
    <mergeCell ref="B73:C73"/>
    <mergeCell ref="B61:C61"/>
    <mergeCell ref="B63:C63"/>
    <mergeCell ref="B64:C64"/>
    <mergeCell ref="B65:C65"/>
    <mergeCell ref="B66:C66"/>
    <mergeCell ref="B67:C67"/>
    <mergeCell ref="B68:C68"/>
    <mergeCell ref="B69:C69"/>
    <mergeCell ref="B70:C70"/>
    <mergeCell ref="B71:C71"/>
    <mergeCell ref="B72:C72"/>
    <mergeCell ref="A75:F75"/>
    <mergeCell ref="G75:I75"/>
    <mergeCell ref="A77:C77"/>
    <mergeCell ref="D77:E77"/>
    <mergeCell ref="A78:C78"/>
    <mergeCell ref="D78:E78"/>
    <mergeCell ref="A86:C86"/>
    <mergeCell ref="D86:E86"/>
    <mergeCell ref="D79:E79"/>
    <mergeCell ref="A80:C80"/>
    <mergeCell ref="D80:E80"/>
    <mergeCell ref="A81:C81"/>
    <mergeCell ref="D81:E81"/>
    <mergeCell ref="A82:C82"/>
    <mergeCell ref="D82:E82"/>
    <mergeCell ref="A83:C83"/>
    <mergeCell ref="D83:E83"/>
    <mergeCell ref="D84:E84"/>
    <mergeCell ref="A85:C85"/>
    <mergeCell ref="D85:E85"/>
    <mergeCell ref="D95:E95"/>
    <mergeCell ref="A87:C87"/>
    <mergeCell ref="D87:E87"/>
    <mergeCell ref="A88:C88"/>
    <mergeCell ref="D88:E88"/>
    <mergeCell ref="D89:E89"/>
    <mergeCell ref="A90:C90"/>
    <mergeCell ref="D90:E90"/>
    <mergeCell ref="D91:E91"/>
    <mergeCell ref="D92:E92"/>
    <mergeCell ref="A93:C93"/>
    <mergeCell ref="D93:E93"/>
    <mergeCell ref="D94:E94"/>
  </mergeCells>
  <conditionalFormatting sqref="B59:C59">
    <cfRule type="cellIs" dxfId="7" priority="3" operator="lessThan">
      <formula>1</formula>
    </cfRule>
  </conditionalFormatting>
  <conditionalFormatting sqref="B73:C73">
    <cfRule type="containsText" dxfId="6" priority="1" operator="containsText" text="#N/A">
      <formula>NOT(ISERROR(SEARCH("#N/A",B73)))</formula>
    </cfRule>
  </conditionalFormatting>
  <dataValidations count="14">
    <dataValidation allowBlank="1" showInputMessage="1" showErrorMessage="1" promptTitle="Ingresos cobrados" prompt="La suma de todos sus ingresos acumulados en un bimestre" sqref="A56" xr:uid="{00000000-0002-0000-0200-000000000000}"/>
    <dataValidation allowBlank="1" showInputMessage="1" showErrorMessage="1" promptTitle="Total de ingresos bimestrales" prompt="La suma de todos sus ingresos acumulados en un bimestre" sqref="B56:C56" xr:uid="{00000000-0002-0000-0200-000001000000}"/>
    <dataValidation allowBlank="1" showInputMessage="1" showErrorMessage="1" promptTitle="PTU" prompt="*Opcional: Solo si se cuenta con trabajadores" sqref="A58" xr:uid="{00000000-0002-0000-0200-000002000000}"/>
    <dataValidation allowBlank="1" showInputMessage="1" showErrorMessage="1" promptTitle="Perdidas de periodos anteriores" prompt="*Opcional: Solo si se tiene perdidas de meses anteriores" sqref="A61" xr:uid="{00000000-0002-0000-0200-000003000000}"/>
    <dataValidation allowBlank="1" showInputMessage="1" showErrorMessage="1" promptTitle="Deducciones" prompt="Gastos indispensables " sqref="A57" xr:uid="{00000000-0002-0000-0200-000004000000}"/>
    <dataValidation allowBlank="1" showInputMessage="1" showErrorMessage="1" promptTitle="Total de deducciones" prompt="La sumas de todos sus gastos acumulados en un bimestre" sqref="B57:C57" xr:uid="{00000000-0002-0000-0200-000005000000}"/>
    <dataValidation allowBlank="1" showInputMessage="1" showErrorMessage="1" promptTitle="PTU" prompt="*Opcional:Solo si se cuenta con trabajadores" sqref="B58:C58" xr:uid="{00000000-0002-0000-0200-000006000000}"/>
    <dataValidation allowBlank="1" showInputMessage="1" showErrorMessage="1" promptTitle="Porcentaje de reduccion" prompt="Ver tabla de reduccion_x000a_" sqref="A70" xr:uid="{00000000-0002-0000-0200-000007000000}"/>
    <dataValidation type="whole" operator="greaterThanOrEqual" allowBlank="1" showInputMessage="1" showErrorMessage="1" sqref="B73:C73" xr:uid="{5E58BA7D-3413-4959-B6EB-0B750CBD836E}">
      <formula1>0</formula1>
    </dataValidation>
    <dataValidation allowBlank="1" showInputMessage="1" showErrorMessage="1" promptTitle="Ingresos por Ventas al Publico " prompt="Suma bimestral de los ingresos de venta al publico en general" sqref="A77:C77" xr:uid="{00000000-0002-0000-0200-000009000000}"/>
    <dataValidation allowBlank="1" showInputMessage="1" showErrorMessage="1" promptTitle="Ingresos facturados" prompt="Suma de los ingresos facturados (con RFC)  acumulados en un bimestres" sqref="A78:C78" xr:uid="{00000000-0002-0000-0200-00000A000000}"/>
    <dataValidation allowBlank="1" showInputMessage="1" showErrorMessage="1" promptTitle="Deduciones" prompt="Gastos con IVA del 16%  acumulados en un bimestre" sqref="A80:C80" xr:uid="{00000000-0002-0000-0200-00000B000000}"/>
    <dataValidation allowBlank="1" showInputMessage="1" showErrorMessage="1" promptTitle="Deduciones" prompt="Gastos de tasa 0% acumulados en un bimestre" sqref="A81:C81" xr:uid="{00000000-0002-0000-0200-00000C000000}"/>
    <dataValidation allowBlank="1" showInputMessage="1" showErrorMessage="1" promptTitle="Porcentage de reduccion" prompt="Ver tabla de reduccion" sqref="A86:C86" xr:uid="{00000000-0002-0000-0200-00000D000000}"/>
  </dataValidations>
  <pageMargins left="0.7" right="0.7" top="0.75" bottom="0.75" header="0.3" footer="0.3"/>
  <pageSetup orientation="portrait" horizontalDpi="4294967293" verticalDpi="429496729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6"/>
  <sheetViews>
    <sheetView workbookViewId="0">
      <selection activeCell="A8" sqref="A8"/>
    </sheetView>
  </sheetViews>
  <sheetFormatPr baseColWidth="10" defaultRowHeight="14.5" x14ac:dyDescent="0.35"/>
  <cols>
    <col min="1" max="1" width="39.1796875" customWidth="1"/>
  </cols>
  <sheetData>
    <row r="1" spans="1:9" x14ac:dyDescent="0.35">
      <c r="A1" s="1" t="str">
        <f>'ENE-FEB24'!A1</f>
        <v>NOMBRE DEL CONTRIBUYENTE</v>
      </c>
      <c r="B1" s="2"/>
      <c r="C1" s="2"/>
      <c r="D1" s="2"/>
      <c r="E1" s="2"/>
    </row>
    <row r="2" spans="1:9" x14ac:dyDescent="0.35">
      <c r="A2" s="1" t="s">
        <v>95</v>
      </c>
      <c r="B2" s="2"/>
      <c r="C2" s="2"/>
      <c r="D2" s="2"/>
      <c r="E2" s="2"/>
    </row>
    <row r="5" spans="1:9" x14ac:dyDescent="0.35">
      <c r="A5" s="2"/>
      <c r="B5" s="2"/>
      <c r="C5" s="2"/>
      <c r="D5" s="2"/>
      <c r="E5" s="1" t="s">
        <v>1</v>
      </c>
      <c r="F5" s="1" t="s">
        <v>1</v>
      </c>
      <c r="G5" s="2"/>
    </row>
    <row r="6" spans="1:9" x14ac:dyDescent="0.35">
      <c r="A6" s="1" t="s">
        <v>2</v>
      </c>
      <c r="B6" s="1" t="s">
        <v>3</v>
      </c>
      <c r="C6" s="1" t="s">
        <v>4</v>
      </c>
      <c r="D6" s="1" t="s">
        <v>5</v>
      </c>
      <c r="E6" s="1" t="s">
        <v>6</v>
      </c>
      <c r="F6" s="1" t="s">
        <v>7</v>
      </c>
      <c r="G6" s="1" t="s">
        <v>8</v>
      </c>
    </row>
    <row r="7" spans="1:9" x14ac:dyDescent="0.35">
      <c r="A7" s="3"/>
      <c r="C7" s="4"/>
      <c r="D7" s="4"/>
      <c r="E7" s="4"/>
      <c r="F7" s="4"/>
      <c r="G7" s="4"/>
    </row>
    <row r="8" spans="1:9" x14ac:dyDescent="0.35">
      <c r="A8" s="5">
        <v>0</v>
      </c>
      <c r="B8" s="6">
        <v>0</v>
      </c>
      <c r="C8" s="4">
        <v>0</v>
      </c>
      <c r="D8" s="4">
        <f>C8*0.16</f>
        <v>0</v>
      </c>
      <c r="E8" s="4">
        <f>C8*0.106667</f>
        <v>0</v>
      </c>
      <c r="F8" s="4">
        <f>C8*0.1</f>
        <v>0</v>
      </c>
      <c r="G8" s="4">
        <f>+C8+D8-E8-F8</f>
        <v>0</v>
      </c>
      <c r="H8" s="4"/>
    </row>
    <row r="9" spans="1:9" x14ac:dyDescent="0.35">
      <c r="A9" s="5">
        <v>0</v>
      </c>
      <c r="B9" s="6">
        <v>0</v>
      </c>
      <c r="C9" s="4">
        <v>0</v>
      </c>
      <c r="D9" s="4">
        <f t="shared" ref="D9:D16" si="0">C9*0.16</f>
        <v>0</v>
      </c>
      <c r="E9" s="4">
        <f t="shared" ref="E9:E16" si="1">C9*0.106667</f>
        <v>0</v>
      </c>
      <c r="F9" s="4">
        <f t="shared" ref="F9:F16" si="2">C9*0.1</f>
        <v>0</v>
      </c>
      <c r="G9" s="4">
        <f t="shared" ref="G9:G16" si="3">+C9+D9-E9-F9</f>
        <v>0</v>
      </c>
      <c r="H9" s="4"/>
      <c r="I9" s="4"/>
    </row>
    <row r="10" spans="1:9" x14ac:dyDescent="0.35">
      <c r="A10" s="5">
        <v>0</v>
      </c>
      <c r="B10" s="6">
        <v>0</v>
      </c>
      <c r="C10" s="4">
        <v>0</v>
      </c>
      <c r="D10" s="4">
        <f t="shared" si="0"/>
        <v>0</v>
      </c>
      <c r="E10" s="4">
        <f t="shared" si="1"/>
        <v>0</v>
      </c>
      <c r="F10" s="4">
        <f t="shared" si="2"/>
        <v>0</v>
      </c>
      <c r="G10" s="4">
        <f t="shared" si="3"/>
        <v>0</v>
      </c>
      <c r="H10" s="4"/>
      <c r="I10" s="4"/>
    </row>
    <row r="11" spans="1:9" x14ac:dyDescent="0.35">
      <c r="A11" s="5">
        <v>0</v>
      </c>
      <c r="B11" s="6">
        <v>0</v>
      </c>
      <c r="C11" s="4">
        <v>0</v>
      </c>
      <c r="D11" s="4">
        <f t="shared" si="0"/>
        <v>0</v>
      </c>
      <c r="E11" s="4">
        <f t="shared" si="1"/>
        <v>0</v>
      </c>
      <c r="F11" s="4">
        <f t="shared" si="2"/>
        <v>0</v>
      </c>
      <c r="G11" s="4">
        <f t="shared" si="3"/>
        <v>0</v>
      </c>
      <c r="H11" s="4"/>
      <c r="I11" s="4"/>
    </row>
    <row r="12" spans="1:9" x14ac:dyDescent="0.35">
      <c r="A12" s="7">
        <v>0</v>
      </c>
      <c r="B12" s="6">
        <v>0</v>
      </c>
      <c r="C12" s="4">
        <v>0</v>
      </c>
      <c r="D12" s="4">
        <f t="shared" si="0"/>
        <v>0</v>
      </c>
      <c r="E12" s="4">
        <f t="shared" si="1"/>
        <v>0</v>
      </c>
      <c r="F12" s="4">
        <f t="shared" si="2"/>
        <v>0</v>
      </c>
      <c r="G12" s="4">
        <f t="shared" si="3"/>
        <v>0</v>
      </c>
      <c r="H12" s="4"/>
      <c r="I12" s="4"/>
    </row>
    <row r="13" spans="1:9" x14ac:dyDescent="0.35">
      <c r="A13" s="5">
        <v>0</v>
      </c>
      <c r="B13" s="6">
        <v>0</v>
      </c>
      <c r="C13" s="4">
        <v>0</v>
      </c>
      <c r="D13" s="4">
        <f t="shared" si="0"/>
        <v>0</v>
      </c>
      <c r="E13" s="4">
        <f t="shared" si="1"/>
        <v>0</v>
      </c>
      <c r="F13" s="4">
        <f t="shared" si="2"/>
        <v>0</v>
      </c>
      <c r="G13" s="4">
        <f t="shared" si="3"/>
        <v>0</v>
      </c>
      <c r="H13" s="4"/>
      <c r="I13" s="4"/>
    </row>
    <row r="14" spans="1:9" x14ac:dyDescent="0.35">
      <c r="A14" s="5">
        <v>0</v>
      </c>
      <c r="B14" s="6">
        <v>0</v>
      </c>
      <c r="C14" s="4">
        <v>0</v>
      </c>
      <c r="D14" s="4">
        <f t="shared" si="0"/>
        <v>0</v>
      </c>
      <c r="E14" s="4">
        <f t="shared" si="1"/>
        <v>0</v>
      </c>
      <c r="F14" s="4">
        <f t="shared" si="2"/>
        <v>0</v>
      </c>
      <c r="G14" s="4">
        <f t="shared" si="3"/>
        <v>0</v>
      </c>
      <c r="H14" s="4"/>
    </row>
    <row r="15" spans="1:9" x14ac:dyDescent="0.35">
      <c r="A15" s="7">
        <v>0</v>
      </c>
      <c r="B15" s="6">
        <v>0</v>
      </c>
      <c r="C15" s="4">
        <v>0</v>
      </c>
      <c r="D15" s="4">
        <f t="shared" si="0"/>
        <v>0</v>
      </c>
      <c r="E15" s="4">
        <f t="shared" si="1"/>
        <v>0</v>
      </c>
      <c r="F15" s="4">
        <f t="shared" si="2"/>
        <v>0</v>
      </c>
      <c r="G15" s="4">
        <f t="shared" si="3"/>
        <v>0</v>
      </c>
      <c r="H15" s="4"/>
    </row>
    <row r="16" spans="1:9" x14ac:dyDescent="0.35">
      <c r="A16" s="5">
        <v>0</v>
      </c>
      <c r="B16" s="6"/>
      <c r="C16" s="8">
        <v>0</v>
      </c>
      <c r="D16" s="8">
        <f t="shared" si="0"/>
        <v>0</v>
      </c>
      <c r="E16" s="8">
        <f t="shared" si="1"/>
        <v>0</v>
      </c>
      <c r="F16" s="8">
        <f t="shared" si="2"/>
        <v>0</v>
      </c>
      <c r="G16" s="8">
        <f t="shared" si="3"/>
        <v>0</v>
      </c>
      <c r="H16" s="4"/>
    </row>
    <row r="17" spans="1:8" x14ac:dyDescent="0.35">
      <c r="A17" s="9" t="s">
        <v>78</v>
      </c>
      <c r="B17" s="2"/>
      <c r="C17" s="10">
        <f>SUM(C8:C16)</f>
        <v>0</v>
      </c>
      <c r="D17" s="10">
        <f>SUM(D8:D16)</f>
        <v>0</v>
      </c>
      <c r="E17" s="10">
        <f>SUM(E8:E16)</f>
        <v>0</v>
      </c>
      <c r="F17" s="10">
        <f>SUM(F8:F16)</f>
        <v>0</v>
      </c>
      <c r="G17" s="10">
        <f>SUM(G8:G16)</f>
        <v>0</v>
      </c>
      <c r="H17" s="4"/>
    </row>
    <row r="18" spans="1:8" x14ac:dyDescent="0.35">
      <c r="A18" t="s">
        <v>10</v>
      </c>
    </row>
    <row r="19" spans="1:8" x14ac:dyDescent="0.35">
      <c r="A19" s="11"/>
    </row>
    <row r="22" spans="1:8" x14ac:dyDescent="0.35">
      <c r="C22" s="4"/>
      <c r="D22" s="4"/>
      <c r="E22" s="4"/>
      <c r="F22" s="4"/>
      <c r="G22" s="4"/>
    </row>
    <row r="23" spans="1:8" x14ac:dyDescent="0.35">
      <c r="C23" s="4"/>
      <c r="D23" s="4"/>
      <c r="E23" s="4"/>
      <c r="F23" s="4"/>
      <c r="G23" s="4"/>
    </row>
    <row r="24" spans="1:8" x14ac:dyDescent="0.35">
      <c r="A24" s="2" t="s">
        <v>96</v>
      </c>
      <c r="C24" s="4"/>
      <c r="D24" s="4"/>
      <c r="E24" s="4"/>
      <c r="F24" s="4"/>
      <c r="G24" s="4"/>
    </row>
    <row r="25" spans="1:8" x14ac:dyDescent="0.35">
      <c r="A25" s="1" t="s">
        <v>2</v>
      </c>
      <c r="B25" s="1" t="s">
        <v>3</v>
      </c>
      <c r="C25" s="1" t="s">
        <v>4</v>
      </c>
      <c r="D25" s="1"/>
      <c r="E25" s="4"/>
      <c r="F25" s="4"/>
      <c r="G25" s="4"/>
    </row>
    <row r="26" spans="1:8" x14ac:dyDescent="0.35">
      <c r="A26" s="5">
        <v>0</v>
      </c>
      <c r="B26" s="6">
        <v>0</v>
      </c>
      <c r="C26" s="41">
        <v>0</v>
      </c>
      <c r="D26" s="1"/>
      <c r="E26" s="4"/>
      <c r="F26" s="4"/>
      <c r="G26" s="4"/>
    </row>
    <row r="27" spans="1:8" x14ac:dyDescent="0.35">
      <c r="A27" s="5"/>
      <c r="B27" s="6"/>
      <c r="C27" s="4"/>
      <c r="D27" s="1"/>
      <c r="E27" s="4"/>
      <c r="F27" s="4"/>
      <c r="G27" s="4"/>
    </row>
    <row r="28" spans="1:8" x14ac:dyDescent="0.35">
      <c r="B28" s="3"/>
      <c r="D28" s="4"/>
      <c r="E28" s="4"/>
      <c r="F28" s="4"/>
      <c r="G28" s="4"/>
    </row>
    <row r="29" spans="1:8" x14ac:dyDescent="0.35">
      <c r="A29" s="1" t="s">
        <v>97</v>
      </c>
      <c r="B29" s="12"/>
      <c r="C29" s="2"/>
      <c r="D29" s="10"/>
      <c r="E29" s="10"/>
      <c r="F29" s="10"/>
      <c r="G29" s="4"/>
    </row>
    <row r="30" spans="1:8" x14ac:dyDescent="0.35">
      <c r="A30" s="2"/>
      <c r="B30" s="12"/>
      <c r="C30" s="2"/>
      <c r="D30" s="10"/>
      <c r="E30" s="10"/>
      <c r="F30" s="10"/>
      <c r="G30" s="4"/>
    </row>
    <row r="31" spans="1:8" x14ac:dyDescent="0.35">
      <c r="A31" s="1" t="s">
        <v>11</v>
      </c>
      <c r="B31" s="2"/>
      <c r="C31" s="2"/>
      <c r="D31" s="1" t="s">
        <v>12</v>
      </c>
      <c r="E31" s="1" t="s">
        <v>13</v>
      </c>
      <c r="F31" s="1" t="s">
        <v>8</v>
      </c>
      <c r="G31" s="4"/>
    </row>
    <row r="32" spans="1:8" x14ac:dyDescent="0.35">
      <c r="A32" s="13" t="s">
        <v>14</v>
      </c>
      <c r="D32" s="4">
        <v>0</v>
      </c>
      <c r="E32" s="4">
        <f>D32*0.16</f>
        <v>0</v>
      </c>
      <c r="F32" s="4">
        <f t="shared" ref="F32:F45" si="4">SUM(+D32+E32)</f>
        <v>0</v>
      </c>
      <c r="G32" s="4"/>
    </row>
    <row r="33" spans="1:7" x14ac:dyDescent="0.35">
      <c r="A33" s="14" t="s">
        <v>15</v>
      </c>
      <c r="B33" s="4"/>
      <c r="C33" s="4"/>
      <c r="D33" s="4">
        <v>0</v>
      </c>
      <c r="E33" s="4">
        <v>0</v>
      </c>
      <c r="F33" s="4">
        <f t="shared" si="4"/>
        <v>0</v>
      </c>
      <c r="G33" s="4"/>
    </row>
    <row r="34" spans="1:7" x14ac:dyDescent="0.35">
      <c r="A34" s="14" t="s">
        <v>16</v>
      </c>
      <c r="B34" s="4"/>
      <c r="C34" s="4"/>
      <c r="D34" s="4">
        <v>0</v>
      </c>
      <c r="E34" s="4">
        <v>0</v>
      </c>
      <c r="F34" s="4">
        <f t="shared" si="4"/>
        <v>0</v>
      </c>
      <c r="G34" s="4"/>
    </row>
    <row r="35" spans="1:7" x14ac:dyDescent="0.35">
      <c r="A35" s="14" t="s">
        <v>17</v>
      </c>
      <c r="B35" s="4"/>
      <c r="C35" s="4"/>
      <c r="D35" s="4">
        <v>0</v>
      </c>
      <c r="E35" s="4">
        <v>0</v>
      </c>
      <c r="F35" s="4">
        <f t="shared" si="4"/>
        <v>0</v>
      </c>
      <c r="G35" s="4"/>
    </row>
    <row r="36" spans="1:7" x14ac:dyDescent="0.35">
      <c r="A36" s="14" t="s">
        <v>18</v>
      </c>
      <c r="D36" s="4">
        <v>0</v>
      </c>
      <c r="E36" s="4">
        <f t="shared" ref="E36:E47" si="5">D36*0.16</f>
        <v>0</v>
      </c>
      <c r="F36" s="4">
        <f t="shared" si="4"/>
        <v>0</v>
      </c>
    </row>
    <row r="37" spans="1:7" x14ac:dyDescent="0.35">
      <c r="A37" s="14" t="s">
        <v>19</v>
      </c>
      <c r="D37" s="4">
        <v>0</v>
      </c>
      <c r="E37" s="4">
        <f t="shared" si="5"/>
        <v>0</v>
      </c>
      <c r="F37" s="4">
        <f t="shared" si="4"/>
        <v>0</v>
      </c>
    </row>
    <row r="38" spans="1:7" x14ac:dyDescent="0.35">
      <c r="A38" s="14" t="s">
        <v>20</v>
      </c>
      <c r="D38" s="4">
        <v>0</v>
      </c>
      <c r="E38" s="4">
        <f t="shared" si="5"/>
        <v>0</v>
      </c>
      <c r="F38" s="4">
        <f t="shared" si="4"/>
        <v>0</v>
      </c>
    </row>
    <row r="39" spans="1:7" x14ac:dyDescent="0.35">
      <c r="A39" s="14" t="s">
        <v>21</v>
      </c>
      <c r="D39" s="4">
        <v>0</v>
      </c>
      <c r="E39" s="4">
        <f t="shared" si="5"/>
        <v>0</v>
      </c>
      <c r="F39" s="4">
        <f t="shared" si="4"/>
        <v>0</v>
      </c>
    </row>
    <row r="40" spans="1:7" x14ac:dyDescent="0.35">
      <c r="A40" s="14" t="s">
        <v>22</v>
      </c>
      <c r="D40" s="4">
        <v>0</v>
      </c>
      <c r="E40" s="4">
        <f t="shared" si="5"/>
        <v>0</v>
      </c>
      <c r="F40" s="4">
        <f t="shared" si="4"/>
        <v>0</v>
      </c>
    </row>
    <row r="41" spans="1:7" x14ac:dyDescent="0.35">
      <c r="A41" s="14" t="s">
        <v>23</v>
      </c>
      <c r="C41" t="s">
        <v>24</v>
      </c>
      <c r="D41" s="4">
        <v>0</v>
      </c>
      <c r="E41" s="4">
        <f t="shared" si="5"/>
        <v>0</v>
      </c>
      <c r="F41" s="4">
        <f t="shared" si="4"/>
        <v>0</v>
      </c>
    </row>
    <row r="42" spans="1:7" x14ac:dyDescent="0.35">
      <c r="A42" s="14" t="s">
        <v>25</v>
      </c>
      <c r="D42" s="4">
        <v>0</v>
      </c>
      <c r="E42" s="4">
        <f t="shared" si="5"/>
        <v>0</v>
      </c>
      <c r="F42" s="4">
        <f t="shared" si="4"/>
        <v>0</v>
      </c>
    </row>
    <row r="43" spans="1:7" x14ac:dyDescent="0.35">
      <c r="A43" s="14" t="s">
        <v>26</v>
      </c>
      <c r="D43" s="4">
        <v>0</v>
      </c>
      <c r="E43" s="4">
        <f t="shared" si="5"/>
        <v>0</v>
      </c>
      <c r="F43" s="4">
        <f t="shared" si="4"/>
        <v>0</v>
      </c>
    </row>
    <row r="44" spans="1:7" x14ac:dyDescent="0.35">
      <c r="A44" s="14" t="s">
        <v>27</v>
      </c>
      <c r="D44" s="4">
        <v>0</v>
      </c>
      <c r="E44" s="4">
        <f t="shared" si="5"/>
        <v>0</v>
      </c>
      <c r="F44" s="4">
        <f t="shared" si="4"/>
        <v>0</v>
      </c>
    </row>
    <row r="45" spans="1:7" x14ac:dyDescent="0.35">
      <c r="A45" s="14" t="s">
        <v>28</v>
      </c>
      <c r="D45" s="4">
        <v>0</v>
      </c>
      <c r="E45" s="4">
        <f t="shared" si="5"/>
        <v>0</v>
      </c>
      <c r="F45" s="4">
        <f t="shared" si="4"/>
        <v>0</v>
      </c>
    </row>
    <row r="46" spans="1:7" x14ac:dyDescent="0.35">
      <c r="A46" s="13" t="s">
        <v>29</v>
      </c>
      <c r="D46" s="4">
        <v>0</v>
      </c>
      <c r="E46" s="4">
        <f t="shared" si="5"/>
        <v>0</v>
      </c>
      <c r="F46" s="4">
        <f>SUM(D46:E46)</f>
        <v>0</v>
      </c>
    </row>
    <row r="47" spans="1:7" x14ac:dyDescent="0.35">
      <c r="A47" s="13" t="s">
        <v>30</v>
      </c>
      <c r="D47" s="4">
        <v>0</v>
      </c>
      <c r="E47" s="4">
        <f t="shared" si="5"/>
        <v>0</v>
      </c>
      <c r="F47" s="4">
        <f>SUM(D47:E47)</f>
        <v>0</v>
      </c>
    </row>
    <row r="48" spans="1:7" x14ac:dyDescent="0.35">
      <c r="A48" s="13" t="s">
        <v>31</v>
      </c>
      <c r="D48" s="8">
        <v>0</v>
      </c>
      <c r="E48" s="8">
        <v>0</v>
      </c>
      <c r="F48" s="8">
        <f>SUM(D48:E48)</f>
        <v>0</v>
      </c>
    </row>
    <row r="49" spans="1:9" x14ac:dyDescent="0.35">
      <c r="A49" s="1" t="s">
        <v>78</v>
      </c>
      <c r="B49" s="2"/>
      <c r="C49" s="2"/>
      <c r="D49" s="10">
        <f>SUM(D32:D48)</f>
        <v>0</v>
      </c>
      <c r="E49" s="10">
        <f>SUM(E32:E48)</f>
        <v>0</v>
      </c>
      <c r="F49" s="10">
        <f>SUM(D49:E49)</f>
        <v>0</v>
      </c>
    </row>
    <row r="52" spans="1:9" ht="15.5" x14ac:dyDescent="0.35">
      <c r="A52" s="49" t="s">
        <v>32</v>
      </c>
      <c r="B52" s="50"/>
      <c r="C52" s="50"/>
      <c r="D52" s="50"/>
      <c r="E52" s="50"/>
      <c r="F52" s="51"/>
      <c r="G52" s="49">
        <v>0.1</v>
      </c>
      <c r="H52" s="50"/>
      <c r="I52" s="50"/>
    </row>
    <row r="56" spans="1:9" ht="16" thickBot="1" x14ac:dyDescent="0.4">
      <c r="A56" s="15" t="s">
        <v>33</v>
      </c>
      <c r="B56" s="52">
        <f>C17+C26</f>
        <v>0</v>
      </c>
      <c r="C56" s="53"/>
    </row>
    <row r="57" spans="1:9" ht="16.5" thickTop="1" thickBot="1" x14ac:dyDescent="0.4">
      <c r="A57" s="15" t="s">
        <v>34</v>
      </c>
      <c r="B57" s="54">
        <f>D49</f>
        <v>0</v>
      </c>
      <c r="C57" s="55"/>
    </row>
    <row r="58" spans="1:9" ht="16.5" thickTop="1" thickBot="1" x14ac:dyDescent="0.4">
      <c r="A58" s="15" t="s">
        <v>35</v>
      </c>
      <c r="B58" s="56"/>
      <c r="C58" s="57"/>
    </row>
    <row r="59" spans="1:9" ht="45" customHeight="1" thickTop="1" thickBot="1" x14ac:dyDescent="0.4">
      <c r="A59" s="16" t="s">
        <v>36</v>
      </c>
      <c r="B59" s="47">
        <f>B56-B57-B58</f>
        <v>0</v>
      </c>
      <c r="C59" s="48"/>
    </row>
    <row r="60" spans="1:9" ht="16" thickTop="1" x14ac:dyDescent="0.35">
      <c r="A60" s="15"/>
      <c r="B60" s="17"/>
      <c r="C60" s="17"/>
    </row>
    <row r="61" spans="1:9" ht="40.5" customHeight="1" thickBot="1" x14ac:dyDescent="0.4">
      <c r="A61" s="16" t="s">
        <v>37</v>
      </c>
      <c r="B61" s="60">
        <v>0</v>
      </c>
      <c r="C61" s="61"/>
    </row>
    <row r="62" spans="1:9" ht="16" thickTop="1" x14ac:dyDescent="0.35">
      <c r="A62" s="18"/>
      <c r="B62" s="19"/>
      <c r="C62" s="20"/>
    </row>
    <row r="63" spans="1:9" ht="16" thickBot="1" x14ac:dyDescent="0.4">
      <c r="A63" s="15" t="s">
        <v>38</v>
      </c>
      <c r="B63" s="62">
        <f>B59-B61</f>
        <v>0</v>
      </c>
      <c r="C63" s="63"/>
    </row>
    <row r="64" spans="1:9" ht="16.5" thickTop="1" thickBot="1" x14ac:dyDescent="0.4">
      <c r="A64" s="15" t="s">
        <v>39</v>
      </c>
      <c r="B64" s="52">
        <f>IF(B63&lt;=0,0,VLOOKUP(B63,'TARIFAS RIF 2024'!A5:D15,1))</f>
        <v>0</v>
      </c>
      <c r="C64" s="53"/>
    </row>
    <row r="65" spans="1:9" ht="16.5" thickTop="1" thickBot="1" x14ac:dyDescent="0.4">
      <c r="A65" s="15" t="s">
        <v>40</v>
      </c>
      <c r="B65" s="52">
        <f>B63-B64</f>
        <v>0</v>
      </c>
      <c r="C65" s="53"/>
    </row>
    <row r="66" spans="1:9" ht="16.5" thickTop="1" thickBot="1" x14ac:dyDescent="0.4">
      <c r="A66" s="15" t="s">
        <v>41</v>
      </c>
      <c r="B66" s="64">
        <f>IF(B63&lt;=0,0,VLOOKUP(B63,'TARIFAS RIF 2024'!A5:D15,4))</f>
        <v>0</v>
      </c>
      <c r="C66" s="65"/>
    </row>
    <row r="67" spans="1:9" ht="16.5" thickTop="1" thickBot="1" x14ac:dyDescent="0.4">
      <c r="A67" s="15" t="s">
        <v>42</v>
      </c>
      <c r="B67" s="66">
        <f>B65*B66</f>
        <v>0</v>
      </c>
      <c r="C67" s="53"/>
    </row>
    <row r="68" spans="1:9" ht="16.5" thickTop="1" thickBot="1" x14ac:dyDescent="0.4">
      <c r="A68" s="15" t="s">
        <v>43</v>
      </c>
      <c r="B68" s="52">
        <f>IF(B63&lt;=0,0,VLOOKUP(B63,'TARIFAS RIF 2024'!A5:D15,3))</f>
        <v>0</v>
      </c>
      <c r="C68" s="53"/>
    </row>
    <row r="69" spans="1:9" ht="16.5" thickTop="1" thickBot="1" x14ac:dyDescent="0.4">
      <c r="A69" s="15" t="s">
        <v>44</v>
      </c>
      <c r="B69" s="62">
        <f>B67+B68</f>
        <v>0</v>
      </c>
      <c r="C69" s="63"/>
    </row>
    <row r="70" spans="1:9" ht="16.5" thickTop="1" thickBot="1" x14ac:dyDescent="0.4">
      <c r="A70" s="15" t="s">
        <v>45</v>
      </c>
      <c r="B70" s="67">
        <f>G52</f>
        <v>0.1</v>
      </c>
      <c r="C70" s="68"/>
    </row>
    <row r="71" spans="1:9" ht="16.5" thickTop="1" thickBot="1" x14ac:dyDescent="0.4">
      <c r="A71" s="15" t="s">
        <v>46</v>
      </c>
      <c r="B71" s="69">
        <f>B69*B70</f>
        <v>0</v>
      </c>
      <c r="C71" s="70"/>
    </row>
    <row r="72" spans="1:9" ht="16.5" thickTop="1" thickBot="1" x14ac:dyDescent="0.4">
      <c r="A72" s="15" t="s">
        <v>47</v>
      </c>
      <c r="B72" s="71">
        <f>F17</f>
        <v>0</v>
      </c>
      <c r="C72" s="72"/>
    </row>
    <row r="73" spans="1:9" ht="16.5" thickTop="1" thickBot="1" x14ac:dyDescent="0.4">
      <c r="A73" s="21" t="s">
        <v>48</v>
      </c>
      <c r="B73" s="58">
        <f>IF(B69-B71-B72&lt;0,0,B69-B71-B72)</f>
        <v>0</v>
      </c>
      <c r="C73" s="59"/>
    </row>
    <row r="74" spans="1:9" ht="15" thickTop="1" x14ac:dyDescent="0.35"/>
    <row r="75" spans="1:9" ht="15.5" x14ac:dyDescent="0.35">
      <c r="A75" s="49" t="s">
        <v>49</v>
      </c>
      <c r="B75" s="50"/>
      <c r="C75" s="50"/>
      <c r="D75" s="50"/>
      <c r="E75" s="50"/>
      <c r="F75" s="51"/>
      <c r="G75" s="49">
        <v>0.1</v>
      </c>
      <c r="H75" s="50"/>
      <c r="I75" s="50"/>
    </row>
    <row r="77" spans="1:9" ht="16" thickBot="1" x14ac:dyDescent="0.4">
      <c r="A77" s="73" t="s">
        <v>50</v>
      </c>
      <c r="B77" s="73"/>
      <c r="C77" s="73"/>
      <c r="D77" s="52">
        <f>C26</f>
        <v>0</v>
      </c>
      <c r="E77" s="74"/>
    </row>
    <row r="78" spans="1:9" ht="16.5" thickTop="1" thickBot="1" x14ac:dyDescent="0.4">
      <c r="A78" s="73" t="s">
        <v>51</v>
      </c>
      <c r="B78" s="73"/>
      <c r="C78" s="73"/>
      <c r="D78" s="75">
        <f>C17</f>
        <v>0</v>
      </c>
      <c r="E78" s="76"/>
    </row>
    <row r="79" spans="1:9" ht="16" thickTop="1" x14ac:dyDescent="0.35">
      <c r="A79" s="22"/>
      <c r="B79" s="22"/>
      <c r="C79" s="22"/>
      <c r="D79" s="78"/>
      <c r="E79" s="78"/>
    </row>
    <row r="80" spans="1:9" ht="16" thickBot="1" x14ac:dyDescent="0.4">
      <c r="A80" s="73" t="s">
        <v>52</v>
      </c>
      <c r="B80" s="73"/>
      <c r="C80" s="73"/>
      <c r="D80" s="52">
        <f>E49*6.25</f>
        <v>0</v>
      </c>
      <c r="E80" s="79"/>
    </row>
    <row r="81" spans="1:5" ht="16.5" thickTop="1" thickBot="1" x14ac:dyDescent="0.4">
      <c r="A81" s="73" t="s">
        <v>53</v>
      </c>
      <c r="B81" s="73"/>
      <c r="C81" s="73"/>
      <c r="D81" s="54">
        <v>0</v>
      </c>
      <c r="E81" s="80"/>
    </row>
    <row r="82" spans="1:5" ht="16.5" thickTop="1" thickBot="1" x14ac:dyDescent="0.4">
      <c r="A82" s="73" t="s">
        <v>54</v>
      </c>
      <c r="B82" s="73"/>
      <c r="C82" s="73"/>
      <c r="D82" s="81">
        <v>1</v>
      </c>
      <c r="E82" s="81"/>
    </row>
    <row r="83" spans="1:5" ht="16.5" thickTop="1" thickBot="1" x14ac:dyDescent="0.4">
      <c r="A83" s="73" t="s">
        <v>55</v>
      </c>
      <c r="B83" s="73"/>
      <c r="C83" s="73"/>
      <c r="D83" s="82">
        <f>E17</f>
        <v>0</v>
      </c>
      <c r="E83" s="83"/>
    </row>
    <row r="84" spans="1:5" ht="15" thickTop="1" x14ac:dyDescent="0.35">
      <c r="A84" t="s">
        <v>56</v>
      </c>
      <c r="B84" t="s">
        <v>57</v>
      </c>
      <c r="D84" s="84">
        <v>0.02</v>
      </c>
      <c r="E84" s="85"/>
    </row>
    <row r="85" spans="1:5" ht="16" thickBot="1" x14ac:dyDescent="0.4">
      <c r="A85" s="73" t="s">
        <v>58</v>
      </c>
      <c r="B85" s="73"/>
      <c r="C85" s="73"/>
      <c r="D85" s="52">
        <f>D77*D84</f>
        <v>0</v>
      </c>
      <c r="E85" s="53"/>
    </row>
    <row r="86" spans="1:5" ht="16.5" thickTop="1" thickBot="1" x14ac:dyDescent="0.4">
      <c r="A86" s="77" t="s">
        <v>59</v>
      </c>
      <c r="B86" s="77"/>
      <c r="C86" s="77"/>
      <c r="D86" s="67">
        <f>G75</f>
        <v>0.1</v>
      </c>
      <c r="E86" s="68"/>
    </row>
    <row r="87" spans="1:5" ht="16.5" thickTop="1" thickBot="1" x14ac:dyDescent="0.4">
      <c r="A87" s="73" t="s">
        <v>46</v>
      </c>
      <c r="B87" s="73"/>
      <c r="C87" s="73"/>
      <c r="D87" s="54">
        <f>D85*D86</f>
        <v>0</v>
      </c>
      <c r="E87" s="88"/>
    </row>
    <row r="88" spans="1:5" ht="16.5" thickTop="1" thickBot="1" x14ac:dyDescent="0.4">
      <c r="A88" s="73" t="s">
        <v>60</v>
      </c>
      <c r="B88" s="73"/>
      <c r="C88" s="73"/>
      <c r="D88" s="54">
        <f>D85-D87</f>
        <v>0</v>
      </c>
      <c r="E88" s="88"/>
    </row>
    <row r="89" spans="1:5" ht="16.5" thickTop="1" thickBot="1" x14ac:dyDescent="0.4">
      <c r="A89" s="23" t="s">
        <v>61</v>
      </c>
      <c r="B89" s="23"/>
      <c r="C89" s="23"/>
      <c r="D89" s="54">
        <f>D88+D17-E17</f>
        <v>0</v>
      </c>
      <c r="E89" s="88"/>
    </row>
    <row r="90" spans="1:5" ht="16.5" thickTop="1" thickBot="1" x14ac:dyDescent="0.4">
      <c r="A90" s="73" t="s">
        <v>62</v>
      </c>
      <c r="B90" s="73"/>
      <c r="C90" s="73"/>
      <c r="D90" s="54">
        <f>E49</f>
        <v>0</v>
      </c>
      <c r="E90" s="88"/>
    </row>
    <row r="91" spans="1:5" ht="16.5" thickTop="1" thickBot="1" x14ac:dyDescent="0.4">
      <c r="A91" s="23" t="s">
        <v>63</v>
      </c>
      <c r="B91" s="23"/>
      <c r="C91" s="23"/>
      <c r="D91" s="93" t="e">
        <f>C17/B56</f>
        <v>#DIV/0!</v>
      </c>
      <c r="E91" s="90"/>
    </row>
    <row r="92" spans="1:5" ht="16.5" thickTop="1" thickBot="1" x14ac:dyDescent="0.4">
      <c r="A92" s="23" t="s">
        <v>64</v>
      </c>
      <c r="B92" s="23"/>
      <c r="C92" s="23"/>
      <c r="D92" s="54" t="e">
        <f>D90*D91</f>
        <v>#DIV/0!</v>
      </c>
      <c r="E92" s="88"/>
    </row>
    <row r="93" spans="1:5" ht="16.5" thickTop="1" thickBot="1" x14ac:dyDescent="0.4">
      <c r="A93" s="73" t="s">
        <v>65</v>
      </c>
      <c r="B93" s="73"/>
      <c r="C93" s="73"/>
      <c r="D93" s="86" t="e">
        <f>D89-D92</f>
        <v>#DIV/0!</v>
      </c>
      <c r="E93" s="87"/>
    </row>
    <row r="94" spans="1:5" ht="16.5" thickTop="1" thickBot="1" x14ac:dyDescent="0.4">
      <c r="A94" s="22" t="s">
        <v>66</v>
      </c>
      <c r="B94" s="22"/>
      <c r="C94" s="22"/>
      <c r="D94" s="91"/>
      <c r="E94" s="92"/>
    </row>
    <row r="95" spans="1:5" ht="16.5" thickTop="1" thickBot="1" x14ac:dyDescent="0.4">
      <c r="A95" s="24" t="s">
        <v>67</v>
      </c>
      <c r="B95" s="22"/>
      <c r="C95" s="22"/>
      <c r="D95" s="86" t="e">
        <f>D93-D94</f>
        <v>#DIV/0!</v>
      </c>
      <c r="E95" s="87"/>
    </row>
    <row r="96" spans="1:5" ht="15" thickTop="1" x14ac:dyDescent="0.35"/>
  </sheetData>
  <mergeCells count="51">
    <mergeCell ref="B59:C59"/>
    <mergeCell ref="A52:F52"/>
    <mergeCell ref="G52:I52"/>
    <mergeCell ref="B56:C56"/>
    <mergeCell ref="B57:C57"/>
    <mergeCell ref="B58:C58"/>
    <mergeCell ref="B73:C73"/>
    <mergeCell ref="B61:C61"/>
    <mergeCell ref="B63:C63"/>
    <mergeCell ref="B64:C64"/>
    <mergeCell ref="B65:C65"/>
    <mergeCell ref="B66:C66"/>
    <mergeCell ref="B67:C67"/>
    <mergeCell ref="B68:C68"/>
    <mergeCell ref="B69:C69"/>
    <mergeCell ref="B70:C70"/>
    <mergeCell ref="B71:C71"/>
    <mergeCell ref="B72:C72"/>
    <mergeCell ref="A75:F75"/>
    <mergeCell ref="G75:I75"/>
    <mergeCell ref="A77:C77"/>
    <mergeCell ref="D77:E77"/>
    <mergeCell ref="A78:C78"/>
    <mergeCell ref="D78:E78"/>
    <mergeCell ref="A86:C86"/>
    <mergeCell ref="D86:E86"/>
    <mergeCell ref="D79:E79"/>
    <mergeCell ref="A80:C80"/>
    <mergeCell ref="D80:E80"/>
    <mergeCell ref="A81:C81"/>
    <mergeCell ref="D81:E81"/>
    <mergeCell ref="A82:C82"/>
    <mergeCell ref="D82:E82"/>
    <mergeCell ref="A83:C83"/>
    <mergeCell ref="D83:E83"/>
    <mergeCell ref="D84:E84"/>
    <mergeCell ref="A85:C85"/>
    <mergeCell ref="D85:E85"/>
    <mergeCell ref="D95:E95"/>
    <mergeCell ref="A87:C87"/>
    <mergeCell ref="D87:E87"/>
    <mergeCell ref="A88:C88"/>
    <mergeCell ref="D88:E88"/>
    <mergeCell ref="D89:E89"/>
    <mergeCell ref="A90:C90"/>
    <mergeCell ref="D90:E90"/>
    <mergeCell ref="D91:E91"/>
    <mergeCell ref="D92:E92"/>
    <mergeCell ref="A93:C93"/>
    <mergeCell ref="D93:E93"/>
    <mergeCell ref="D94:E94"/>
  </mergeCells>
  <conditionalFormatting sqref="B59:C59">
    <cfRule type="cellIs" dxfId="5" priority="3" operator="lessThan">
      <formula>1</formula>
    </cfRule>
  </conditionalFormatting>
  <conditionalFormatting sqref="B73:C73">
    <cfRule type="containsText" dxfId="4" priority="1" operator="containsText" text="#N/A">
      <formula>NOT(ISERROR(SEARCH("#N/A",B73)))</formula>
    </cfRule>
  </conditionalFormatting>
  <dataValidations count="14">
    <dataValidation allowBlank="1" showInputMessage="1" showErrorMessage="1" promptTitle="Porcentage de reduccion" prompt="Ver tabla de reduccion" sqref="A86:C86" xr:uid="{00000000-0002-0000-0300-000000000000}"/>
    <dataValidation allowBlank="1" showInputMessage="1" showErrorMessage="1" promptTitle="Deduciones" prompt="Gastos de tasa 0% acumulados en un bimestre" sqref="A81:C81" xr:uid="{00000000-0002-0000-0300-000001000000}"/>
    <dataValidation allowBlank="1" showInputMessage="1" showErrorMessage="1" promptTitle="Deduciones" prompt="Gastos con IVA del 16%  acumulados en un bimestre" sqref="A80:C80" xr:uid="{00000000-0002-0000-0300-000002000000}"/>
    <dataValidation allowBlank="1" showInputMessage="1" showErrorMessage="1" promptTitle="Ingresos facturados" prompt="Suma de los ingresos facturados (con RFC)  acumulados en un bimestres" sqref="A78:C78" xr:uid="{00000000-0002-0000-0300-000003000000}"/>
    <dataValidation allowBlank="1" showInputMessage="1" showErrorMessage="1" promptTitle="Ingresos por Ventas al Publico " prompt="Suma bimestral de los ingresos de venta al publico en general" sqref="A77:C77" xr:uid="{00000000-0002-0000-0300-000004000000}"/>
    <dataValidation type="whole" operator="greaterThanOrEqual" allowBlank="1" showInputMessage="1" showErrorMessage="1" sqref="B73:C73" xr:uid="{73CF1F51-9B17-458D-9508-2D0076C0CDA0}">
      <formula1>0</formula1>
    </dataValidation>
    <dataValidation allowBlank="1" showInputMessage="1" showErrorMessage="1" promptTitle="Porcentaje de reduccion" prompt="Ver tabla de reduccion_x000a_" sqref="A70" xr:uid="{00000000-0002-0000-0300-000006000000}"/>
    <dataValidation allowBlank="1" showInputMessage="1" showErrorMessage="1" promptTitle="PTU" prompt="*Opcional:Solo si se cuenta con trabajadores" sqref="B58:C58" xr:uid="{00000000-0002-0000-0300-000007000000}"/>
    <dataValidation allowBlank="1" showInputMessage="1" showErrorMessage="1" promptTitle="Total de deducciones" prompt="La sumas de todos sus gastos acumulados en un bimestre" sqref="B57:C57" xr:uid="{00000000-0002-0000-0300-000008000000}"/>
    <dataValidation allowBlank="1" showInputMessage="1" showErrorMessage="1" promptTitle="Deducciones" prompt="Gastos indispensables " sqref="A57" xr:uid="{00000000-0002-0000-0300-000009000000}"/>
    <dataValidation allowBlank="1" showInputMessage="1" showErrorMessage="1" promptTitle="Perdidas de periodos anteriores" prompt="*Opcional: Solo si se tiene perdidas de meses anteriores" sqref="A61" xr:uid="{00000000-0002-0000-0300-00000A000000}"/>
    <dataValidation allowBlank="1" showInputMessage="1" showErrorMessage="1" promptTitle="PTU" prompt="*Opcional: Solo si se cuenta con trabajadores" sqref="A58" xr:uid="{00000000-0002-0000-0300-00000B000000}"/>
    <dataValidation allowBlank="1" showInputMessage="1" showErrorMessage="1" promptTitle="Total de ingresos bimestrales" prompt="La suma de todos sus ingresos acumulados en un bimestre" sqref="B56:C56" xr:uid="{00000000-0002-0000-0300-00000C000000}"/>
    <dataValidation allowBlank="1" showInputMessage="1" showErrorMessage="1" promptTitle="Ingresos cobrados" prompt="La suma de todos sus ingresos acumulados en un bimestre" sqref="A56" xr:uid="{00000000-0002-0000-0300-00000D000000}"/>
  </dataValidations>
  <pageMargins left="0.7" right="0.7" top="0.75" bottom="0.75" header="0.3" footer="0.3"/>
  <pageSetup orientation="portrait" horizontalDpi="4294967293" verticalDpi="4294967293"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6"/>
  <sheetViews>
    <sheetView workbookViewId="0">
      <selection activeCell="A8" sqref="A8"/>
    </sheetView>
  </sheetViews>
  <sheetFormatPr baseColWidth="10" defaultRowHeight="14.5" x14ac:dyDescent="0.35"/>
  <cols>
    <col min="1" max="1" width="39.1796875" customWidth="1"/>
  </cols>
  <sheetData>
    <row r="1" spans="1:9" x14ac:dyDescent="0.35">
      <c r="A1" s="1" t="str">
        <f>'ENE-FEB24'!A1</f>
        <v>NOMBRE DEL CONTRIBUYENTE</v>
      </c>
      <c r="B1" s="2"/>
      <c r="C1" s="2"/>
      <c r="D1" s="2"/>
      <c r="E1" s="2"/>
    </row>
    <row r="2" spans="1:9" x14ac:dyDescent="0.35">
      <c r="A2" s="1" t="s">
        <v>98</v>
      </c>
      <c r="B2" s="2"/>
      <c r="C2" s="2"/>
      <c r="D2" s="2"/>
      <c r="E2" s="2"/>
    </row>
    <row r="5" spans="1:9" x14ac:dyDescent="0.35">
      <c r="A5" s="2"/>
      <c r="B5" s="2"/>
      <c r="C5" s="2"/>
      <c r="D5" s="2"/>
      <c r="E5" s="1" t="s">
        <v>1</v>
      </c>
      <c r="F5" s="1" t="s">
        <v>1</v>
      </c>
      <c r="G5" s="2"/>
    </row>
    <row r="6" spans="1:9" x14ac:dyDescent="0.35">
      <c r="A6" s="1" t="s">
        <v>2</v>
      </c>
      <c r="B6" s="1" t="s">
        <v>3</v>
      </c>
      <c r="C6" s="1" t="s">
        <v>4</v>
      </c>
      <c r="D6" s="1" t="s">
        <v>5</v>
      </c>
      <c r="E6" s="1" t="s">
        <v>6</v>
      </c>
      <c r="F6" s="1" t="s">
        <v>7</v>
      </c>
      <c r="G6" s="1" t="s">
        <v>8</v>
      </c>
    </row>
    <row r="7" spans="1:9" x14ac:dyDescent="0.35">
      <c r="A7" s="3"/>
      <c r="C7" s="4"/>
      <c r="D7" s="4"/>
      <c r="E7" s="4"/>
      <c r="F7" s="4"/>
      <c r="G7" s="4"/>
    </row>
    <row r="8" spans="1:9" x14ac:dyDescent="0.35">
      <c r="A8" s="5">
        <v>0</v>
      </c>
      <c r="B8" s="6">
        <v>0</v>
      </c>
      <c r="C8" s="4">
        <v>0</v>
      </c>
      <c r="D8" s="4">
        <f>C8*0.16</f>
        <v>0</v>
      </c>
      <c r="E8" s="4">
        <f>C8*0.106667</f>
        <v>0</v>
      </c>
      <c r="F8" s="4">
        <f>C8*0.1</f>
        <v>0</v>
      </c>
      <c r="G8" s="4">
        <f>+C8+D8-E8-F8</f>
        <v>0</v>
      </c>
      <c r="H8" s="4"/>
    </row>
    <row r="9" spans="1:9" x14ac:dyDescent="0.35">
      <c r="A9" s="5">
        <v>0</v>
      </c>
      <c r="B9" s="6">
        <v>0</v>
      </c>
      <c r="C9" s="4">
        <v>0</v>
      </c>
      <c r="D9" s="4">
        <f t="shared" ref="D9:D16" si="0">C9*0.16</f>
        <v>0</v>
      </c>
      <c r="E9" s="4">
        <f t="shared" ref="E9:E16" si="1">C9*0.106667</f>
        <v>0</v>
      </c>
      <c r="F9" s="4">
        <f t="shared" ref="F9:F16" si="2">C9*0.1</f>
        <v>0</v>
      </c>
      <c r="G9" s="4">
        <f t="shared" ref="G9:G16" si="3">+C9+D9-E9-F9</f>
        <v>0</v>
      </c>
      <c r="H9" s="4"/>
      <c r="I9" s="4"/>
    </row>
    <row r="10" spans="1:9" x14ac:dyDescent="0.35">
      <c r="A10" s="5">
        <v>0</v>
      </c>
      <c r="B10" s="6">
        <v>0</v>
      </c>
      <c r="C10" s="4">
        <v>0</v>
      </c>
      <c r="D10" s="4">
        <f t="shared" si="0"/>
        <v>0</v>
      </c>
      <c r="E10" s="4">
        <f t="shared" si="1"/>
        <v>0</v>
      </c>
      <c r="F10" s="4">
        <f t="shared" si="2"/>
        <v>0</v>
      </c>
      <c r="G10" s="4">
        <f t="shared" si="3"/>
        <v>0</v>
      </c>
      <c r="H10" s="4"/>
      <c r="I10" s="4"/>
    </row>
    <row r="11" spans="1:9" x14ac:dyDescent="0.35">
      <c r="A11" s="5">
        <v>0</v>
      </c>
      <c r="B11" s="6">
        <v>0</v>
      </c>
      <c r="C11" s="4">
        <v>0</v>
      </c>
      <c r="D11" s="4">
        <f t="shared" si="0"/>
        <v>0</v>
      </c>
      <c r="E11" s="4">
        <f t="shared" si="1"/>
        <v>0</v>
      </c>
      <c r="F11" s="4">
        <f t="shared" si="2"/>
        <v>0</v>
      </c>
      <c r="G11" s="4">
        <f t="shared" si="3"/>
        <v>0</v>
      </c>
      <c r="H11" s="4"/>
      <c r="I11" s="4"/>
    </row>
    <row r="12" spans="1:9" x14ac:dyDescent="0.35">
      <c r="A12" s="7">
        <v>0</v>
      </c>
      <c r="B12" s="6">
        <v>0</v>
      </c>
      <c r="C12" s="4">
        <v>0</v>
      </c>
      <c r="D12" s="4">
        <f t="shared" si="0"/>
        <v>0</v>
      </c>
      <c r="E12" s="4">
        <f t="shared" si="1"/>
        <v>0</v>
      </c>
      <c r="F12" s="4">
        <f t="shared" si="2"/>
        <v>0</v>
      </c>
      <c r="G12" s="4">
        <f t="shared" si="3"/>
        <v>0</v>
      </c>
      <c r="H12" s="4"/>
      <c r="I12" s="4"/>
    </row>
    <row r="13" spans="1:9" x14ac:dyDescent="0.35">
      <c r="A13" s="5">
        <v>0</v>
      </c>
      <c r="B13" s="6">
        <v>0</v>
      </c>
      <c r="C13" s="4">
        <v>0</v>
      </c>
      <c r="D13" s="4">
        <f t="shared" si="0"/>
        <v>0</v>
      </c>
      <c r="E13" s="4">
        <f t="shared" si="1"/>
        <v>0</v>
      </c>
      <c r="F13" s="4">
        <f t="shared" si="2"/>
        <v>0</v>
      </c>
      <c r="G13" s="4">
        <f t="shared" si="3"/>
        <v>0</v>
      </c>
      <c r="H13" s="4"/>
      <c r="I13" s="4"/>
    </row>
    <row r="14" spans="1:9" x14ac:dyDescent="0.35">
      <c r="A14" s="5">
        <v>0</v>
      </c>
      <c r="B14" s="6">
        <v>0</v>
      </c>
      <c r="C14" s="4">
        <v>0</v>
      </c>
      <c r="D14" s="4">
        <f t="shared" si="0"/>
        <v>0</v>
      </c>
      <c r="E14" s="4">
        <f t="shared" si="1"/>
        <v>0</v>
      </c>
      <c r="F14" s="4">
        <f t="shared" si="2"/>
        <v>0</v>
      </c>
      <c r="G14" s="4">
        <f t="shared" si="3"/>
        <v>0</v>
      </c>
      <c r="H14" s="4"/>
    </row>
    <row r="15" spans="1:9" x14ac:dyDescent="0.35">
      <c r="A15" s="7">
        <v>0</v>
      </c>
      <c r="B15" s="6">
        <v>0</v>
      </c>
      <c r="C15" s="4">
        <v>0</v>
      </c>
      <c r="D15" s="4">
        <f t="shared" si="0"/>
        <v>0</v>
      </c>
      <c r="E15" s="4">
        <f t="shared" si="1"/>
        <v>0</v>
      </c>
      <c r="F15" s="4">
        <f t="shared" si="2"/>
        <v>0</v>
      </c>
      <c r="G15" s="4">
        <f t="shared" si="3"/>
        <v>0</v>
      </c>
      <c r="H15" s="4"/>
    </row>
    <row r="16" spans="1:9" x14ac:dyDescent="0.35">
      <c r="A16" s="5">
        <v>0</v>
      </c>
      <c r="B16" s="6"/>
      <c r="C16" s="8">
        <v>0</v>
      </c>
      <c r="D16" s="8">
        <f t="shared" si="0"/>
        <v>0</v>
      </c>
      <c r="E16" s="8">
        <f t="shared" si="1"/>
        <v>0</v>
      </c>
      <c r="F16" s="8">
        <f t="shared" si="2"/>
        <v>0</v>
      </c>
      <c r="G16" s="8">
        <f t="shared" si="3"/>
        <v>0</v>
      </c>
      <c r="H16" s="4"/>
    </row>
    <row r="17" spans="1:8" x14ac:dyDescent="0.35">
      <c r="A17" s="9" t="s">
        <v>79</v>
      </c>
      <c r="B17" s="2"/>
      <c r="C17" s="10">
        <f>SUM(C8:C16)</f>
        <v>0</v>
      </c>
      <c r="D17" s="10">
        <f>SUM(D8:D16)</f>
        <v>0</v>
      </c>
      <c r="E17" s="10">
        <f>SUM(E8:E16)</f>
        <v>0</v>
      </c>
      <c r="F17" s="10">
        <f>SUM(F8:F16)</f>
        <v>0</v>
      </c>
      <c r="G17" s="10">
        <f>SUM(G8:G16)</f>
        <v>0</v>
      </c>
      <c r="H17" s="4"/>
    </row>
    <row r="18" spans="1:8" x14ac:dyDescent="0.35">
      <c r="A18" t="s">
        <v>10</v>
      </c>
    </row>
    <row r="19" spans="1:8" x14ac:dyDescent="0.35">
      <c r="A19" s="11"/>
    </row>
    <row r="22" spans="1:8" x14ac:dyDescent="0.35">
      <c r="C22" s="4"/>
      <c r="D22" s="4"/>
      <c r="E22" s="4"/>
      <c r="F22" s="4"/>
      <c r="G22" s="4"/>
    </row>
    <row r="23" spans="1:8" x14ac:dyDescent="0.35">
      <c r="C23" s="4"/>
      <c r="D23" s="4"/>
      <c r="E23" s="4"/>
      <c r="F23" s="4"/>
      <c r="G23" s="4"/>
    </row>
    <row r="24" spans="1:8" x14ac:dyDescent="0.35">
      <c r="A24" s="2" t="s">
        <v>99</v>
      </c>
      <c r="C24" s="4"/>
      <c r="D24" s="4"/>
      <c r="E24" s="4"/>
      <c r="F24" s="4"/>
      <c r="G24" s="4"/>
    </row>
    <row r="25" spans="1:8" x14ac:dyDescent="0.35">
      <c r="A25" s="1" t="s">
        <v>2</v>
      </c>
      <c r="B25" s="1" t="s">
        <v>3</v>
      </c>
      <c r="C25" s="1" t="s">
        <v>4</v>
      </c>
      <c r="D25" s="1"/>
      <c r="E25" s="4"/>
      <c r="F25" s="4"/>
      <c r="G25" s="4"/>
    </row>
    <row r="26" spans="1:8" x14ac:dyDescent="0.35">
      <c r="A26" s="5">
        <v>0</v>
      </c>
      <c r="B26" s="6">
        <v>0</v>
      </c>
      <c r="C26" s="41">
        <v>0</v>
      </c>
      <c r="D26" s="1"/>
      <c r="E26" s="4"/>
      <c r="F26" s="4"/>
      <c r="G26" s="4"/>
    </row>
    <row r="27" spans="1:8" x14ac:dyDescent="0.35">
      <c r="A27" s="5"/>
      <c r="B27" s="6"/>
      <c r="C27" s="4"/>
      <c r="D27" s="1"/>
      <c r="E27" s="4"/>
      <c r="F27" s="4"/>
      <c r="G27" s="4"/>
    </row>
    <row r="28" spans="1:8" x14ac:dyDescent="0.35">
      <c r="B28" s="3"/>
      <c r="D28" s="4"/>
      <c r="E28" s="4"/>
      <c r="F28" s="4"/>
      <c r="G28" s="4"/>
    </row>
    <row r="29" spans="1:8" x14ac:dyDescent="0.35">
      <c r="A29" s="1" t="s">
        <v>100</v>
      </c>
      <c r="B29" s="12"/>
      <c r="C29" s="2"/>
      <c r="D29" s="10"/>
      <c r="E29" s="10"/>
      <c r="F29" s="10"/>
      <c r="G29" s="4"/>
    </row>
    <row r="30" spans="1:8" x14ac:dyDescent="0.35">
      <c r="A30" s="2"/>
      <c r="B30" s="12"/>
      <c r="C30" s="2"/>
      <c r="D30" s="10"/>
      <c r="E30" s="10"/>
      <c r="F30" s="10"/>
      <c r="G30" s="4"/>
    </row>
    <row r="31" spans="1:8" x14ac:dyDescent="0.35">
      <c r="A31" s="1" t="s">
        <v>11</v>
      </c>
      <c r="B31" s="2"/>
      <c r="C31" s="2"/>
      <c r="D31" s="1" t="s">
        <v>12</v>
      </c>
      <c r="E31" s="1" t="s">
        <v>13</v>
      </c>
      <c r="F31" s="1" t="s">
        <v>8</v>
      </c>
      <c r="G31" s="4"/>
    </row>
    <row r="32" spans="1:8" x14ac:dyDescent="0.35">
      <c r="A32" s="13" t="s">
        <v>14</v>
      </c>
      <c r="D32" s="4">
        <v>0</v>
      </c>
      <c r="E32" s="4">
        <f>D32*0.16</f>
        <v>0</v>
      </c>
      <c r="F32" s="4">
        <f t="shared" ref="F32:F45" si="4">SUM(+D32+E32)</f>
        <v>0</v>
      </c>
      <c r="G32" s="4"/>
    </row>
    <row r="33" spans="1:7" x14ac:dyDescent="0.35">
      <c r="A33" s="14" t="s">
        <v>15</v>
      </c>
      <c r="B33" s="4"/>
      <c r="C33" s="4"/>
      <c r="D33" s="4">
        <v>0</v>
      </c>
      <c r="E33" s="4">
        <v>0</v>
      </c>
      <c r="F33" s="4">
        <f t="shared" si="4"/>
        <v>0</v>
      </c>
      <c r="G33" s="4"/>
    </row>
    <row r="34" spans="1:7" x14ac:dyDescent="0.35">
      <c r="A34" s="14" t="s">
        <v>16</v>
      </c>
      <c r="B34" s="4"/>
      <c r="C34" s="4"/>
      <c r="D34" s="4">
        <v>0</v>
      </c>
      <c r="E34" s="4">
        <v>0</v>
      </c>
      <c r="F34" s="4">
        <f t="shared" si="4"/>
        <v>0</v>
      </c>
      <c r="G34" s="4"/>
    </row>
    <row r="35" spans="1:7" x14ac:dyDescent="0.35">
      <c r="A35" s="14" t="s">
        <v>17</v>
      </c>
      <c r="B35" s="4"/>
      <c r="C35" s="4"/>
      <c r="D35" s="4">
        <v>0</v>
      </c>
      <c r="E35" s="4">
        <v>0</v>
      </c>
      <c r="F35" s="4">
        <f t="shared" si="4"/>
        <v>0</v>
      </c>
      <c r="G35" s="4"/>
    </row>
    <row r="36" spans="1:7" x14ac:dyDescent="0.35">
      <c r="A36" s="14" t="s">
        <v>18</v>
      </c>
      <c r="D36" s="4">
        <v>0</v>
      </c>
      <c r="E36" s="4">
        <f t="shared" ref="E36:E47" si="5">D36*0.16</f>
        <v>0</v>
      </c>
      <c r="F36" s="4">
        <f t="shared" si="4"/>
        <v>0</v>
      </c>
    </row>
    <row r="37" spans="1:7" x14ac:dyDescent="0.35">
      <c r="A37" s="14" t="s">
        <v>19</v>
      </c>
      <c r="D37" s="4">
        <v>0</v>
      </c>
      <c r="E37" s="4">
        <f t="shared" si="5"/>
        <v>0</v>
      </c>
      <c r="F37" s="4">
        <f t="shared" si="4"/>
        <v>0</v>
      </c>
    </row>
    <row r="38" spans="1:7" x14ac:dyDescent="0.35">
      <c r="A38" s="14" t="s">
        <v>20</v>
      </c>
      <c r="D38" s="4">
        <v>0</v>
      </c>
      <c r="E38" s="4">
        <f t="shared" si="5"/>
        <v>0</v>
      </c>
      <c r="F38" s="4">
        <f t="shared" si="4"/>
        <v>0</v>
      </c>
    </row>
    <row r="39" spans="1:7" x14ac:dyDescent="0.35">
      <c r="A39" s="14" t="s">
        <v>21</v>
      </c>
      <c r="D39" s="4">
        <v>0</v>
      </c>
      <c r="E39" s="4">
        <f t="shared" si="5"/>
        <v>0</v>
      </c>
      <c r="F39" s="4">
        <f t="shared" si="4"/>
        <v>0</v>
      </c>
    </row>
    <row r="40" spans="1:7" x14ac:dyDescent="0.35">
      <c r="A40" s="14" t="s">
        <v>22</v>
      </c>
      <c r="D40" s="4">
        <v>0</v>
      </c>
      <c r="E40" s="4">
        <f t="shared" si="5"/>
        <v>0</v>
      </c>
      <c r="F40" s="4">
        <f t="shared" si="4"/>
        <v>0</v>
      </c>
    </row>
    <row r="41" spans="1:7" x14ac:dyDescent="0.35">
      <c r="A41" s="14" t="s">
        <v>23</v>
      </c>
      <c r="C41" t="s">
        <v>24</v>
      </c>
      <c r="D41" s="4">
        <v>0</v>
      </c>
      <c r="E41" s="4">
        <f t="shared" si="5"/>
        <v>0</v>
      </c>
      <c r="F41" s="4">
        <f t="shared" si="4"/>
        <v>0</v>
      </c>
    </row>
    <row r="42" spans="1:7" x14ac:dyDescent="0.35">
      <c r="A42" s="14" t="s">
        <v>25</v>
      </c>
      <c r="D42" s="4">
        <v>0</v>
      </c>
      <c r="E42" s="4">
        <f t="shared" si="5"/>
        <v>0</v>
      </c>
      <c r="F42" s="4">
        <f t="shared" si="4"/>
        <v>0</v>
      </c>
    </row>
    <row r="43" spans="1:7" x14ac:dyDescent="0.35">
      <c r="A43" s="14" t="s">
        <v>26</v>
      </c>
      <c r="D43" s="4">
        <v>0</v>
      </c>
      <c r="E43" s="4">
        <f t="shared" si="5"/>
        <v>0</v>
      </c>
      <c r="F43" s="4">
        <f t="shared" si="4"/>
        <v>0</v>
      </c>
    </row>
    <row r="44" spans="1:7" x14ac:dyDescent="0.35">
      <c r="A44" s="14" t="s">
        <v>27</v>
      </c>
      <c r="D44" s="4">
        <v>0</v>
      </c>
      <c r="E44" s="4">
        <f t="shared" si="5"/>
        <v>0</v>
      </c>
      <c r="F44" s="4">
        <f t="shared" si="4"/>
        <v>0</v>
      </c>
    </row>
    <row r="45" spans="1:7" x14ac:dyDescent="0.35">
      <c r="A45" s="14" t="s">
        <v>28</v>
      </c>
      <c r="D45" s="4">
        <v>0</v>
      </c>
      <c r="E45" s="4">
        <f t="shared" si="5"/>
        <v>0</v>
      </c>
      <c r="F45" s="4">
        <f t="shared" si="4"/>
        <v>0</v>
      </c>
    </row>
    <row r="46" spans="1:7" x14ac:dyDescent="0.35">
      <c r="A46" s="13" t="s">
        <v>29</v>
      </c>
      <c r="D46" s="4">
        <v>0</v>
      </c>
      <c r="E46" s="4">
        <f t="shared" si="5"/>
        <v>0</v>
      </c>
      <c r="F46" s="4">
        <f>SUM(D46:E46)</f>
        <v>0</v>
      </c>
    </row>
    <row r="47" spans="1:7" x14ac:dyDescent="0.35">
      <c r="A47" s="13" t="s">
        <v>30</v>
      </c>
      <c r="D47" s="4">
        <v>0</v>
      </c>
      <c r="E47" s="4">
        <f t="shared" si="5"/>
        <v>0</v>
      </c>
      <c r="F47" s="4">
        <f>SUM(D47:E47)</f>
        <v>0</v>
      </c>
    </row>
    <row r="48" spans="1:7" x14ac:dyDescent="0.35">
      <c r="A48" s="13" t="s">
        <v>31</v>
      </c>
      <c r="D48" s="8">
        <v>0</v>
      </c>
      <c r="E48" s="8">
        <v>0</v>
      </c>
      <c r="F48" s="8">
        <f>SUM(D48:E48)</f>
        <v>0</v>
      </c>
    </row>
    <row r="49" spans="1:9" x14ac:dyDescent="0.35">
      <c r="A49" s="1" t="s">
        <v>79</v>
      </c>
      <c r="B49" s="2"/>
      <c r="C49" s="2"/>
      <c r="D49" s="10">
        <f>SUM(D32:D48)</f>
        <v>0</v>
      </c>
      <c r="E49" s="10">
        <f>SUM(E32:E48)</f>
        <v>0</v>
      </c>
      <c r="F49" s="10">
        <f>SUM(D49:E49)</f>
        <v>0</v>
      </c>
    </row>
    <row r="52" spans="1:9" ht="15.5" x14ac:dyDescent="0.35">
      <c r="A52" s="49" t="s">
        <v>32</v>
      </c>
      <c r="B52" s="50"/>
      <c r="C52" s="50"/>
      <c r="D52" s="50"/>
      <c r="E52" s="50"/>
      <c r="F52" s="51"/>
      <c r="G52" s="49">
        <v>0.1</v>
      </c>
      <c r="H52" s="50"/>
      <c r="I52" s="50"/>
    </row>
    <row r="56" spans="1:9" ht="16" thickBot="1" x14ac:dyDescent="0.4">
      <c r="A56" s="15" t="s">
        <v>33</v>
      </c>
      <c r="B56" s="52">
        <f>C17+C26</f>
        <v>0</v>
      </c>
      <c r="C56" s="53"/>
    </row>
    <row r="57" spans="1:9" ht="16.5" thickTop="1" thickBot="1" x14ac:dyDescent="0.4">
      <c r="A57" s="15" t="s">
        <v>34</v>
      </c>
      <c r="B57" s="54">
        <f>D49</f>
        <v>0</v>
      </c>
      <c r="C57" s="55"/>
    </row>
    <row r="58" spans="1:9" ht="16.5" thickTop="1" thickBot="1" x14ac:dyDescent="0.4">
      <c r="A58" s="15" t="s">
        <v>35</v>
      </c>
      <c r="B58" s="56"/>
      <c r="C58" s="57"/>
    </row>
    <row r="59" spans="1:9" ht="45" customHeight="1" thickTop="1" thickBot="1" x14ac:dyDescent="0.4">
      <c r="A59" s="16" t="s">
        <v>36</v>
      </c>
      <c r="B59" s="47">
        <f>B56-B57-B58</f>
        <v>0</v>
      </c>
      <c r="C59" s="48"/>
    </row>
    <row r="60" spans="1:9" ht="16" thickTop="1" x14ac:dyDescent="0.35">
      <c r="A60" s="15"/>
      <c r="B60" s="17"/>
      <c r="C60" s="17"/>
    </row>
    <row r="61" spans="1:9" ht="40.5" customHeight="1" thickBot="1" x14ac:dyDescent="0.4">
      <c r="A61" s="16" t="s">
        <v>37</v>
      </c>
      <c r="B61" s="60">
        <v>0</v>
      </c>
      <c r="C61" s="61"/>
    </row>
    <row r="62" spans="1:9" ht="16" thickTop="1" x14ac:dyDescent="0.35">
      <c r="A62" s="18"/>
      <c r="B62" s="19"/>
      <c r="C62" s="20"/>
    </row>
    <row r="63" spans="1:9" ht="16" thickBot="1" x14ac:dyDescent="0.4">
      <c r="A63" s="15" t="s">
        <v>38</v>
      </c>
      <c r="B63" s="62">
        <f>B59-B61</f>
        <v>0</v>
      </c>
      <c r="C63" s="63"/>
    </row>
    <row r="64" spans="1:9" ht="16.5" thickTop="1" thickBot="1" x14ac:dyDescent="0.4">
      <c r="A64" s="15" t="s">
        <v>39</v>
      </c>
      <c r="B64" s="52">
        <f>IF(B63&lt;=0,0,VLOOKUP(B63,'TARIFAS RIF 2024'!A5:D15,1))</f>
        <v>0</v>
      </c>
      <c r="C64" s="53"/>
    </row>
    <row r="65" spans="1:9" ht="16.5" thickTop="1" thickBot="1" x14ac:dyDescent="0.4">
      <c r="A65" s="15" t="s">
        <v>40</v>
      </c>
      <c r="B65" s="52">
        <f>B63-B64</f>
        <v>0</v>
      </c>
      <c r="C65" s="53"/>
    </row>
    <row r="66" spans="1:9" ht="16.5" thickTop="1" thickBot="1" x14ac:dyDescent="0.4">
      <c r="A66" s="15" t="s">
        <v>41</v>
      </c>
      <c r="B66" s="64">
        <f>IF(B63&lt;=0,0,VLOOKUP(B63,'TARIFAS RIF 2024'!A5:D15,4))</f>
        <v>0</v>
      </c>
      <c r="C66" s="65"/>
    </row>
    <row r="67" spans="1:9" ht="16.5" thickTop="1" thickBot="1" x14ac:dyDescent="0.4">
      <c r="A67" s="15" t="s">
        <v>42</v>
      </c>
      <c r="B67" s="66">
        <f>B65*B66</f>
        <v>0</v>
      </c>
      <c r="C67" s="53"/>
    </row>
    <row r="68" spans="1:9" ht="16.5" thickTop="1" thickBot="1" x14ac:dyDescent="0.4">
      <c r="A68" s="15" t="s">
        <v>43</v>
      </c>
      <c r="B68" s="52">
        <f>IF(B63&lt;=0,0,VLOOKUP(B63,'TARIFAS RIF 2024'!A5:D15,3))</f>
        <v>0</v>
      </c>
      <c r="C68" s="53"/>
    </row>
    <row r="69" spans="1:9" ht="16.5" thickTop="1" thickBot="1" x14ac:dyDescent="0.4">
      <c r="A69" s="15" t="s">
        <v>44</v>
      </c>
      <c r="B69" s="62">
        <f>B67+B68</f>
        <v>0</v>
      </c>
      <c r="C69" s="63"/>
    </row>
    <row r="70" spans="1:9" ht="16.5" thickTop="1" thickBot="1" x14ac:dyDescent="0.4">
      <c r="A70" s="15" t="s">
        <v>45</v>
      </c>
      <c r="B70" s="67">
        <f>G52</f>
        <v>0.1</v>
      </c>
      <c r="C70" s="68"/>
    </row>
    <row r="71" spans="1:9" ht="16.5" thickTop="1" thickBot="1" x14ac:dyDescent="0.4">
      <c r="A71" s="15" t="s">
        <v>46</v>
      </c>
      <c r="B71" s="69">
        <f>B69*B70</f>
        <v>0</v>
      </c>
      <c r="C71" s="70"/>
    </row>
    <row r="72" spans="1:9" ht="16.5" thickTop="1" thickBot="1" x14ac:dyDescent="0.4">
      <c r="A72" s="15" t="s">
        <v>47</v>
      </c>
      <c r="B72" s="71">
        <f>F17</f>
        <v>0</v>
      </c>
      <c r="C72" s="72"/>
    </row>
    <row r="73" spans="1:9" ht="16.5" thickTop="1" thickBot="1" x14ac:dyDescent="0.4">
      <c r="A73" s="21" t="s">
        <v>48</v>
      </c>
      <c r="B73" s="58">
        <f>IF(B69-B71-B72&lt;0,0,B69-B71-B72)</f>
        <v>0</v>
      </c>
      <c r="C73" s="59"/>
    </row>
    <row r="74" spans="1:9" ht="15" thickTop="1" x14ac:dyDescent="0.35"/>
    <row r="75" spans="1:9" ht="15.5" x14ac:dyDescent="0.35">
      <c r="A75" s="49" t="s">
        <v>49</v>
      </c>
      <c r="B75" s="50"/>
      <c r="C75" s="50"/>
      <c r="D75" s="50"/>
      <c r="E75" s="50"/>
      <c r="F75" s="51"/>
      <c r="G75" s="49">
        <v>0.1</v>
      </c>
      <c r="H75" s="50"/>
      <c r="I75" s="50"/>
    </row>
    <row r="77" spans="1:9" ht="16" thickBot="1" x14ac:dyDescent="0.4">
      <c r="A77" s="73" t="s">
        <v>50</v>
      </c>
      <c r="B77" s="73"/>
      <c r="C77" s="73"/>
      <c r="D77" s="52">
        <f>C26</f>
        <v>0</v>
      </c>
      <c r="E77" s="74"/>
    </row>
    <row r="78" spans="1:9" ht="16.5" thickTop="1" thickBot="1" x14ac:dyDescent="0.4">
      <c r="A78" s="73" t="s">
        <v>51</v>
      </c>
      <c r="B78" s="73"/>
      <c r="C78" s="73"/>
      <c r="D78" s="75">
        <f>C17</f>
        <v>0</v>
      </c>
      <c r="E78" s="76"/>
    </row>
    <row r="79" spans="1:9" ht="16" thickTop="1" x14ac:dyDescent="0.35">
      <c r="A79" s="22"/>
      <c r="B79" s="22"/>
      <c r="C79" s="22"/>
      <c r="D79" s="78"/>
      <c r="E79" s="78"/>
    </row>
    <row r="80" spans="1:9" ht="16" thickBot="1" x14ac:dyDescent="0.4">
      <c r="A80" s="73" t="s">
        <v>52</v>
      </c>
      <c r="B80" s="73"/>
      <c r="C80" s="73"/>
      <c r="D80" s="52">
        <f>E49*6.25</f>
        <v>0</v>
      </c>
      <c r="E80" s="79"/>
    </row>
    <row r="81" spans="1:5" ht="16.5" thickTop="1" thickBot="1" x14ac:dyDescent="0.4">
      <c r="A81" s="73" t="s">
        <v>53</v>
      </c>
      <c r="B81" s="73"/>
      <c r="C81" s="73"/>
      <c r="D81" s="54">
        <v>0</v>
      </c>
      <c r="E81" s="80"/>
    </row>
    <row r="82" spans="1:5" ht="16.5" thickTop="1" thickBot="1" x14ac:dyDescent="0.4">
      <c r="A82" s="73" t="s">
        <v>54</v>
      </c>
      <c r="B82" s="73"/>
      <c r="C82" s="73"/>
      <c r="D82" s="81">
        <v>1</v>
      </c>
      <c r="E82" s="81"/>
    </row>
    <row r="83" spans="1:5" ht="16.5" thickTop="1" thickBot="1" x14ac:dyDescent="0.4">
      <c r="A83" s="73" t="s">
        <v>55</v>
      </c>
      <c r="B83" s="73"/>
      <c r="C83" s="73"/>
      <c r="D83" s="82">
        <f>E17</f>
        <v>0</v>
      </c>
      <c r="E83" s="83"/>
    </row>
    <row r="84" spans="1:5" ht="15" thickTop="1" x14ac:dyDescent="0.35">
      <c r="A84" t="s">
        <v>56</v>
      </c>
      <c r="B84" t="s">
        <v>57</v>
      </c>
      <c r="D84" s="84">
        <v>0.02</v>
      </c>
      <c r="E84" s="85"/>
    </row>
    <row r="85" spans="1:5" ht="16" thickBot="1" x14ac:dyDescent="0.4">
      <c r="A85" s="73" t="s">
        <v>58</v>
      </c>
      <c r="B85" s="73"/>
      <c r="C85" s="73"/>
      <c r="D85" s="52">
        <f>D77*D84</f>
        <v>0</v>
      </c>
      <c r="E85" s="53"/>
    </row>
    <row r="86" spans="1:5" ht="16.5" thickTop="1" thickBot="1" x14ac:dyDescent="0.4">
      <c r="A86" s="77" t="s">
        <v>59</v>
      </c>
      <c r="B86" s="77"/>
      <c r="C86" s="77"/>
      <c r="D86" s="67">
        <f>G75</f>
        <v>0.1</v>
      </c>
      <c r="E86" s="68"/>
    </row>
    <row r="87" spans="1:5" ht="16.5" thickTop="1" thickBot="1" x14ac:dyDescent="0.4">
      <c r="A87" s="73" t="s">
        <v>46</v>
      </c>
      <c r="B87" s="73"/>
      <c r="C87" s="73"/>
      <c r="D87" s="54">
        <f>D85*D86</f>
        <v>0</v>
      </c>
      <c r="E87" s="88"/>
    </row>
    <row r="88" spans="1:5" ht="16.5" thickTop="1" thickBot="1" x14ac:dyDescent="0.4">
      <c r="A88" s="73" t="s">
        <v>60</v>
      </c>
      <c r="B88" s="73"/>
      <c r="C88" s="73"/>
      <c r="D88" s="54">
        <f>D85-D87</f>
        <v>0</v>
      </c>
      <c r="E88" s="88"/>
    </row>
    <row r="89" spans="1:5" ht="16.5" thickTop="1" thickBot="1" x14ac:dyDescent="0.4">
      <c r="A89" s="23" t="s">
        <v>61</v>
      </c>
      <c r="B89" s="23"/>
      <c r="C89" s="23"/>
      <c r="D89" s="54">
        <f>D88+D17-E17</f>
        <v>0</v>
      </c>
      <c r="E89" s="88"/>
    </row>
    <row r="90" spans="1:5" ht="16.5" thickTop="1" thickBot="1" x14ac:dyDescent="0.4">
      <c r="A90" s="73" t="s">
        <v>62</v>
      </c>
      <c r="B90" s="73"/>
      <c r="C90" s="73"/>
      <c r="D90" s="54">
        <f>E49</f>
        <v>0</v>
      </c>
      <c r="E90" s="88"/>
    </row>
    <row r="91" spans="1:5" ht="16.5" thickTop="1" thickBot="1" x14ac:dyDescent="0.4">
      <c r="A91" s="23" t="s">
        <v>63</v>
      </c>
      <c r="B91" s="23"/>
      <c r="C91" s="23"/>
      <c r="D91" s="93" t="e">
        <f>C17/B56</f>
        <v>#DIV/0!</v>
      </c>
      <c r="E91" s="90"/>
    </row>
    <row r="92" spans="1:5" ht="16.5" thickTop="1" thickBot="1" x14ac:dyDescent="0.4">
      <c r="A92" s="23" t="s">
        <v>64</v>
      </c>
      <c r="B92" s="23"/>
      <c r="C92" s="23"/>
      <c r="D92" s="54" t="e">
        <f>D90*D91</f>
        <v>#DIV/0!</v>
      </c>
      <c r="E92" s="88"/>
    </row>
    <row r="93" spans="1:5" ht="16.5" thickTop="1" thickBot="1" x14ac:dyDescent="0.4">
      <c r="A93" s="73" t="s">
        <v>65</v>
      </c>
      <c r="B93" s="73"/>
      <c r="C93" s="73"/>
      <c r="D93" s="86" t="e">
        <f>D89-D92</f>
        <v>#DIV/0!</v>
      </c>
      <c r="E93" s="87"/>
    </row>
    <row r="94" spans="1:5" ht="16.5" thickTop="1" thickBot="1" x14ac:dyDescent="0.4">
      <c r="A94" s="22" t="s">
        <v>66</v>
      </c>
      <c r="B94" s="22"/>
      <c r="C94" s="22"/>
      <c r="D94" s="91"/>
      <c r="E94" s="92"/>
    </row>
    <row r="95" spans="1:5" ht="16.5" thickTop="1" thickBot="1" x14ac:dyDescent="0.4">
      <c r="A95" s="24" t="s">
        <v>67</v>
      </c>
      <c r="B95" s="22"/>
      <c r="C95" s="22"/>
      <c r="D95" s="86" t="e">
        <f>D93-D94</f>
        <v>#DIV/0!</v>
      </c>
      <c r="E95" s="87"/>
    </row>
    <row r="96" spans="1:5" ht="15" thickTop="1" x14ac:dyDescent="0.35"/>
  </sheetData>
  <mergeCells count="51">
    <mergeCell ref="B59:C59"/>
    <mergeCell ref="A52:F52"/>
    <mergeCell ref="G52:I52"/>
    <mergeCell ref="B56:C56"/>
    <mergeCell ref="B57:C57"/>
    <mergeCell ref="B58:C58"/>
    <mergeCell ref="B73:C73"/>
    <mergeCell ref="B61:C61"/>
    <mergeCell ref="B63:C63"/>
    <mergeCell ref="B64:C64"/>
    <mergeCell ref="B65:C65"/>
    <mergeCell ref="B66:C66"/>
    <mergeCell ref="B67:C67"/>
    <mergeCell ref="B68:C68"/>
    <mergeCell ref="B69:C69"/>
    <mergeCell ref="B70:C70"/>
    <mergeCell ref="B71:C71"/>
    <mergeCell ref="B72:C72"/>
    <mergeCell ref="A75:F75"/>
    <mergeCell ref="G75:I75"/>
    <mergeCell ref="A77:C77"/>
    <mergeCell ref="D77:E77"/>
    <mergeCell ref="A78:C78"/>
    <mergeCell ref="D78:E78"/>
    <mergeCell ref="A86:C86"/>
    <mergeCell ref="D86:E86"/>
    <mergeCell ref="D79:E79"/>
    <mergeCell ref="A80:C80"/>
    <mergeCell ref="D80:E80"/>
    <mergeCell ref="A81:C81"/>
    <mergeCell ref="D81:E81"/>
    <mergeCell ref="A82:C82"/>
    <mergeCell ref="D82:E82"/>
    <mergeCell ref="A83:C83"/>
    <mergeCell ref="D83:E83"/>
    <mergeCell ref="D84:E84"/>
    <mergeCell ref="A85:C85"/>
    <mergeCell ref="D85:E85"/>
    <mergeCell ref="D95:E95"/>
    <mergeCell ref="A87:C87"/>
    <mergeCell ref="D87:E87"/>
    <mergeCell ref="A88:C88"/>
    <mergeCell ref="D88:E88"/>
    <mergeCell ref="D89:E89"/>
    <mergeCell ref="A90:C90"/>
    <mergeCell ref="D90:E90"/>
    <mergeCell ref="D91:E91"/>
    <mergeCell ref="D92:E92"/>
    <mergeCell ref="A93:C93"/>
    <mergeCell ref="D93:E93"/>
    <mergeCell ref="D94:E94"/>
  </mergeCells>
  <conditionalFormatting sqref="B59:C59">
    <cfRule type="cellIs" dxfId="3" priority="3" operator="lessThan">
      <formula>1</formula>
    </cfRule>
  </conditionalFormatting>
  <conditionalFormatting sqref="B73:C73">
    <cfRule type="containsText" dxfId="2" priority="1" operator="containsText" text="#N/A">
      <formula>NOT(ISERROR(SEARCH("#N/A",B73)))</formula>
    </cfRule>
  </conditionalFormatting>
  <dataValidations count="14">
    <dataValidation allowBlank="1" showInputMessage="1" showErrorMessage="1" promptTitle="Ingresos cobrados" prompt="La suma de todos sus ingresos acumulados en un bimestre" sqref="A56" xr:uid="{00000000-0002-0000-0400-000000000000}"/>
    <dataValidation allowBlank="1" showInputMessage="1" showErrorMessage="1" promptTitle="Total de ingresos bimestrales" prompt="La suma de todos sus ingresos acumulados en un bimestre" sqref="B56:C56" xr:uid="{00000000-0002-0000-0400-000001000000}"/>
    <dataValidation allowBlank="1" showInputMessage="1" showErrorMessage="1" promptTitle="PTU" prompt="*Opcional: Solo si se cuenta con trabajadores" sqref="A58" xr:uid="{00000000-0002-0000-0400-000002000000}"/>
    <dataValidation allowBlank="1" showInputMessage="1" showErrorMessage="1" promptTitle="Perdidas de periodos anteriores" prompt="*Opcional: Solo si se tiene perdidas de meses anteriores" sqref="A61" xr:uid="{00000000-0002-0000-0400-000003000000}"/>
    <dataValidation allowBlank="1" showInputMessage="1" showErrorMessage="1" promptTitle="Deducciones" prompt="Gastos indispensables " sqref="A57" xr:uid="{00000000-0002-0000-0400-000004000000}"/>
    <dataValidation allowBlank="1" showInputMessage="1" showErrorMessage="1" promptTitle="Total de deducciones" prompt="La sumas de todos sus gastos acumulados en un bimestre" sqref="B57:C57" xr:uid="{00000000-0002-0000-0400-000005000000}"/>
    <dataValidation allowBlank="1" showInputMessage="1" showErrorMessage="1" promptTitle="PTU" prompt="*Opcional:Solo si se cuenta con trabajadores" sqref="B58:C58" xr:uid="{00000000-0002-0000-0400-000006000000}"/>
    <dataValidation allowBlank="1" showInputMessage="1" showErrorMessage="1" promptTitle="Porcentaje de reduccion" prompt="Ver tabla de reduccion_x000a_" sqref="A70" xr:uid="{00000000-0002-0000-0400-000007000000}"/>
    <dataValidation type="whole" operator="greaterThanOrEqual" allowBlank="1" showInputMessage="1" showErrorMessage="1" sqref="B73:C73" xr:uid="{BEACA457-127E-439E-BE5C-B25CED343A6C}">
      <formula1>0</formula1>
    </dataValidation>
    <dataValidation allowBlank="1" showInputMessage="1" showErrorMessage="1" promptTitle="Ingresos por Ventas al Publico " prompt="Suma bimestral de los ingresos de venta al publico en general" sqref="A77:C77" xr:uid="{00000000-0002-0000-0400-000009000000}"/>
    <dataValidation allowBlank="1" showInputMessage="1" showErrorMessage="1" promptTitle="Ingresos facturados" prompt="Suma de los ingresos facturados (con RFC)  acumulados en un bimestres" sqref="A78:C78" xr:uid="{00000000-0002-0000-0400-00000A000000}"/>
    <dataValidation allowBlank="1" showInputMessage="1" showErrorMessage="1" promptTitle="Deduciones" prompt="Gastos con IVA del 16%  acumulados en un bimestre" sqref="A80:C80" xr:uid="{00000000-0002-0000-0400-00000B000000}"/>
    <dataValidation allowBlank="1" showInputMessage="1" showErrorMessage="1" promptTitle="Deduciones" prompt="Gastos de tasa 0% acumulados en un bimestre" sqref="A81:C81" xr:uid="{00000000-0002-0000-0400-00000C000000}"/>
    <dataValidation allowBlank="1" showInputMessage="1" showErrorMessage="1" promptTitle="Porcentage de reduccion" prompt="Ver tabla de reduccion" sqref="A86:C86" xr:uid="{00000000-0002-0000-0400-00000D000000}"/>
  </dataValidations>
  <pageMargins left="0.7" right="0.7" top="0.75" bottom="0.75" header="0.3" footer="0.3"/>
  <pageSetup orientation="portrait" horizontalDpi="4294967293" verticalDpi="4294967293"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6"/>
  <sheetViews>
    <sheetView workbookViewId="0">
      <selection activeCell="A8" sqref="A8"/>
    </sheetView>
  </sheetViews>
  <sheetFormatPr baseColWidth="10" defaultRowHeight="14.5" x14ac:dyDescent="0.35"/>
  <cols>
    <col min="1" max="1" width="39.1796875" customWidth="1"/>
  </cols>
  <sheetData>
    <row r="1" spans="1:9" x14ac:dyDescent="0.35">
      <c r="A1" s="1" t="str">
        <f>'ENE-FEB24'!A1</f>
        <v>NOMBRE DEL CONTRIBUYENTE</v>
      </c>
      <c r="B1" s="2"/>
      <c r="C1" s="2"/>
      <c r="D1" s="2"/>
      <c r="E1" s="2"/>
    </row>
    <row r="2" spans="1:9" x14ac:dyDescent="0.35">
      <c r="A2" s="1" t="s">
        <v>101</v>
      </c>
      <c r="B2" s="2"/>
      <c r="C2" s="2"/>
      <c r="D2" s="2"/>
      <c r="E2" s="2"/>
    </row>
    <row r="5" spans="1:9" x14ac:dyDescent="0.35">
      <c r="A5" s="2"/>
      <c r="B5" s="2"/>
      <c r="C5" s="2"/>
      <c r="D5" s="2"/>
      <c r="E5" s="1" t="s">
        <v>1</v>
      </c>
      <c r="F5" s="1" t="s">
        <v>1</v>
      </c>
      <c r="G5" s="2"/>
    </row>
    <row r="6" spans="1:9" x14ac:dyDescent="0.35">
      <c r="A6" s="1" t="s">
        <v>2</v>
      </c>
      <c r="B6" s="1" t="s">
        <v>3</v>
      </c>
      <c r="C6" s="1" t="s">
        <v>4</v>
      </c>
      <c r="D6" s="1" t="s">
        <v>5</v>
      </c>
      <c r="E6" s="1" t="s">
        <v>6</v>
      </c>
      <c r="F6" s="1" t="s">
        <v>7</v>
      </c>
      <c r="G6" s="1" t="s">
        <v>8</v>
      </c>
    </row>
    <row r="7" spans="1:9" x14ac:dyDescent="0.35">
      <c r="A7" s="3"/>
      <c r="C7" s="4"/>
      <c r="D7" s="4"/>
      <c r="E7" s="4"/>
      <c r="F7" s="4"/>
      <c r="G7" s="4"/>
    </row>
    <row r="8" spans="1:9" x14ac:dyDescent="0.35">
      <c r="A8" s="5">
        <v>0</v>
      </c>
      <c r="B8" s="6">
        <v>0</v>
      </c>
      <c r="C8" s="4">
        <v>0</v>
      </c>
      <c r="D8" s="4">
        <f>C8*0.16</f>
        <v>0</v>
      </c>
      <c r="E8" s="4">
        <f>C8*0.106667</f>
        <v>0</v>
      </c>
      <c r="F8" s="4">
        <f>C8*0.1</f>
        <v>0</v>
      </c>
      <c r="G8" s="4">
        <f>+C8+D8-E8-F8</f>
        <v>0</v>
      </c>
      <c r="H8" s="4"/>
    </row>
    <row r="9" spans="1:9" x14ac:dyDescent="0.35">
      <c r="A9" s="5">
        <v>0</v>
      </c>
      <c r="B9" s="6">
        <v>0</v>
      </c>
      <c r="C9" s="4">
        <v>0</v>
      </c>
      <c r="D9" s="4">
        <f t="shared" ref="D9:D16" si="0">C9*0.16</f>
        <v>0</v>
      </c>
      <c r="E9" s="4">
        <f t="shared" ref="E9:E16" si="1">C9*0.106667</f>
        <v>0</v>
      </c>
      <c r="F9" s="4">
        <f t="shared" ref="F9:F16" si="2">C9*0.1</f>
        <v>0</v>
      </c>
      <c r="G9" s="4">
        <f t="shared" ref="G9:G16" si="3">+C9+D9-E9-F9</f>
        <v>0</v>
      </c>
      <c r="H9" s="4"/>
      <c r="I9" s="4"/>
    </row>
    <row r="10" spans="1:9" x14ac:dyDescent="0.35">
      <c r="A10" s="5">
        <v>0</v>
      </c>
      <c r="B10" s="6">
        <v>0</v>
      </c>
      <c r="C10" s="4">
        <v>0</v>
      </c>
      <c r="D10" s="4">
        <f t="shared" si="0"/>
        <v>0</v>
      </c>
      <c r="E10" s="4">
        <f t="shared" si="1"/>
        <v>0</v>
      </c>
      <c r="F10" s="4">
        <f t="shared" si="2"/>
        <v>0</v>
      </c>
      <c r="G10" s="4">
        <f t="shared" si="3"/>
        <v>0</v>
      </c>
      <c r="H10" s="4"/>
      <c r="I10" s="4"/>
    </row>
    <row r="11" spans="1:9" x14ac:dyDescent="0.35">
      <c r="A11" s="5">
        <v>0</v>
      </c>
      <c r="B11" s="6">
        <v>0</v>
      </c>
      <c r="C11" s="4">
        <v>0</v>
      </c>
      <c r="D11" s="4">
        <f t="shared" si="0"/>
        <v>0</v>
      </c>
      <c r="E11" s="4">
        <f t="shared" si="1"/>
        <v>0</v>
      </c>
      <c r="F11" s="4">
        <f t="shared" si="2"/>
        <v>0</v>
      </c>
      <c r="G11" s="4">
        <f t="shared" si="3"/>
        <v>0</v>
      </c>
      <c r="H11" s="4"/>
      <c r="I11" s="4"/>
    </row>
    <row r="12" spans="1:9" x14ac:dyDescent="0.35">
      <c r="A12" s="7">
        <v>0</v>
      </c>
      <c r="B12" s="6">
        <v>0</v>
      </c>
      <c r="C12" s="4">
        <v>0</v>
      </c>
      <c r="D12" s="4">
        <f t="shared" si="0"/>
        <v>0</v>
      </c>
      <c r="E12" s="4">
        <f t="shared" si="1"/>
        <v>0</v>
      </c>
      <c r="F12" s="4">
        <f t="shared" si="2"/>
        <v>0</v>
      </c>
      <c r="G12" s="4">
        <f t="shared" si="3"/>
        <v>0</v>
      </c>
      <c r="H12" s="4"/>
      <c r="I12" s="4"/>
    </row>
    <row r="13" spans="1:9" x14ac:dyDescent="0.35">
      <c r="A13" s="5">
        <v>0</v>
      </c>
      <c r="B13" s="6">
        <v>0</v>
      </c>
      <c r="C13" s="4">
        <v>0</v>
      </c>
      <c r="D13" s="4">
        <f t="shared" si="0"/>
        <v>0</v>
      </c>
      <c r="E13" s="4">
        <f t="shared" si="1"/>
        <v>0</v>
      </c>
      <c r="F13" s="4">
        <f t="shared" si="2"/>
        <v>0</v>
      </c>
      <c r="G13" s="4">
        <f t="shared" si="3"/>
        <v>0</v>
      </c>
      <c r="H13" s="4"/>
      <c r="I13" s="4"/>
    </row>
    <row r="14" spans="1:9" x14ac:dyDescent="0.35">
      <c r="A14" s="5">
        <v>0</v>
      </c>
      <c r="B14" s="6">
        <v>0</v>
      </c>
      <c r="C14" s="4">
        <v>0</v>
      </c>
      <c r="D14" s="4">
        <f t="shared" si="0"/>
        <v>0</v>
      </c>
      <c r="E14" s="4">
        <f t="shared" si="1"/>
        <v>0</v>
      </c>
      <c r="F14" s="4">
        <f t="shared" si="2"/>
        <v>0</v>
      </c>
      <c r="G14" s="4">
        <f t="shared" si="3"/>
        <v>0</v>
      </c>
      <c r="H14" s="4"/>
    </row>
    <row r="15" spans="1:9" x14ac:dyDescent="0.35">
      <c r="A15" s="7">
        <v>0</v>
      </c>
      <c r="B15" s="6">
        <v>0</v>
      </c>
      <c r="C15" s="4">
        <v>0</v>
      </c>
      <c r="D15" s="4">
        <f t="shared" si="0"/>
        <v>0</v>
      </c>
      <c r="E15" s="4">
        <f t="shared" si="1"/>
        <v>0</v>
      </c>
      <c r="F15" s="4">
        <f t="shared" si="2"/>
        <v>0</v>
      </c>
      <c r="G15" s="4">
        <f t="shared" si="3"/>
        <v>0</v>
      </c>
      <c r="H15" s="4"/>
    </row>
    <row r="16" spans="1:9" x14ac:dyDescent="0.35">
      <c r="A16" s="5">
        <v>0</v>
      </c>
      <c r="B16" s="6"/>
      <c r="C16" s="8">
        <v>0</v>
      </c>
      <c r="D16" s="8">
        <f t="shared" si="0"/>
        <v>0</v>
      </c>
      <c r="E16" s="8">
        <f t="shared" si="1"/>
        <v>0</v>
      </c>
      <c r="F16" s="8">
        <f t="shared" si="2"/>
        <v>0</v>
      </c>
      <c r="G16" s="8">
        <f t="shared" si="3"/>
        <v>0</v>
      </c>
      <c r="H16" s="4"/>
    </row>
    <row r="17" spans="1:8" x14ac:dyDescent="0.35">
      <c r="A17" s="9" t="s">
        <v>80</v>
      </c>
      <c r="B17" s="2"/>
      <c r="C17" s="10">
        <f>SUM(C8:C16)</f>
        <v>0</v>
      </c>
      <c r="D17" s="10">
        <f>SUM(D8:D16)</f>
        <v>0</v>
      </c>
      <c r="E17" s="10">
        <f>SUM(E8:E16)</f>
        <v>0</v>
      </c>
      <c r="F17" s="10">
        <f>SUM(F8:F16)</f>
        <v>0</v>
      </c>
      <c r="G17" s="10">
        <f>SUM(G8:G16)</f>
        <v>0</v>
      </c>
      <c r="H17" s="4"/>
    </row>
    <row r="18" spans="1:8" x14ac:dyDescent="0.35">
      <c r="A18" t="s">
        <v>10</v>
      </c>
    </row>
    <row r="19" spans="1:8" x14ac:dyDescent="0.35">
      <c r="A19" s="11"/>
    </row>
    <row r="22" spans="1:8" x14ac:dyDescent="0.35">
      <c r="C22" s="4"/>
      <c r="D22" s="4"/>
      <c r="E22" s="4"/>
      <c r="F22" s="4"/>
      <c r="G22" s="4"/>
    </row>
    <row r="23" spans="1:8" x14ac:dyDescent="0.35">
      <c r="C23" s="4"/>
      <c r="D23" s="4"/>
      <c r="E23" s="4"/>
      <c r="F23" s="4"/>
      <c r="G23" s="4"/>
    </row>
    <row r="24" spans="1:8" x14ac:dyDescent="0.35">
      <c r="A24" s="2" t="s">
        <v>102</v>
      </c>
      <c r="C24" s="4"/>
      <c r="D24" s="4"/>
      <c r="E24" s="4"/>
      <c r="F24" s="4"/>
      <c r="G24" s="4"/>
    </row>
    <row r="25" spans="1:8" x14ac:dyDescent="0.35">
      <c r="A25" s="1" t="s">
        <v>2</v>
      </c>
      <c r="B25" s="1" t="s">
        <v>3</v>
      </c>
      <c r="C25" s="1" t="s">
        <v>4</v>
      </c>
      <c r="D25" s="1"/>
      <c r="E25" s="4"/>
      <c r="F25" s="4"/>
      <c r="G25" s="4"/>
    </row>
    <row r="26" spans="1:8" x14ac:dyDescent="0.35">
      <c r="A26" s="5">
        <v>0</v>
      </c>
      <c r="B26" s="6">
        <v>0</v>
      </c>
      <c r="C26" s="41">
        <v>0</v>
      </c>
      <c r="D26" s="1"/>
      <c r="E26" s="4"/>
      <c r="F26" s="4"/>
      <c r="G26" s="4"/>
    </row>
    <row r="27" spans="1:8" x14ac:dyDescent="0.35">
      <c r="A27" s="5"/>
      <c r="B27" s="6"/>
      <c r="C27" s="4"/>
      <c r="D27" s="1"/>
      <c r="E27" s="4"/>
      <c r="F27" s="4"/>
      <c r="G27" s="4"/>
    </row>
    <row r="28" spans="1:8" x14ac:dyDescent="0.35">
      <c r="B28" s="3"/>
      <c r="D28" s="4"/>
      <c r="E28" s="4"/>
      <c r="F28" s="4"/>
      <c r="G28" s="4"/>
    </row>
    <row r="29" spans="1:8" x14ac:dyDescent="0.35">
      <c r="A29" s="1" t="s">
        <v>103</v>
      </c>
      <c r="B29" s="12"/>
      <c r="C29" s="2"/>
      <c r="D29" s="10"/>
      <c r="E29" s="10"/>
      <c r="F29" s="10"/>
      <c r="G29" s="4"/>
    </row>
    <row r="30" spans="1:8" x14ac:dyDescent="0.35">
      <c r="A30" s="2"/>
      <c r="B30" s="12"/>
      <c r="C30" s="2"/>
      <c r="D30" s="10"/>
      <c r="E30" s="10"/>
      <c r="F30" s="10"/>
      <c r="G30" s="4"/>
    </row>
    <row r="31" spans="1:8" x14ac:dyDescent="0.35">
      <c r="A31" s="1" t="s">
        <v>11</v>
      </c>
      <c r="B31" s="2"/>
      <c r="C31" s="2"/>
      <c r="D31" s="1" t="s">
        <v>12</v>
      </c>
      <c r="E31" s="1" t="s">
        <v>13</v>
      </c>
      <c r="F31" s="1" t="s">
        <v>8</v>
      </c>
      <c r="G31" s="4"/>
    </row>
    <row r="32" spans="1:8" x14ac:dyDescent="0.35">
      <c r="A32" s="13" t="s">
        <v>14</v>
      </c>
      <c r="D32" s="4">
        <v>0</v>
      </c>
      <c r="E32" s="4">
        <f>D32*0.16</f>
        <v>0</v>
      </c>
      <c r="F32" s="4">
        <f t="shared" ref="F32:F45" si="4">SUM(+D32+E32)</f>
        <v>0</v>
      </c>
      <c r="G32" s="4"/>
    </row>
    <row r="33" spans="1:7" x14ac:dyDescent="0.35">
      <c r="A33" s="14" t="s">
        <v>15</v>
      </c>
      <c r="B33" s="4"/>
      <c r="C33" s="4"/>
      <c r="D33" s="4">
        <v>0</v>
      </c>
      <c r="E33" s="4">
        <v>0</v>
      </c>
      <c r="F33" s="4">
        <f t="shared" si="4"/>
        <v>0</v>
      </c>
      <c r="G33" s="4"/>
    </row>
    <row r="34" spans="1:7" x14ac:dyDescent="0.35">
      <c r="A34" s="14" t="s">
        <v>16</v>
      </c>
      <c r="B34" s="4"/>
      <c r="C34" s="4"/>
      <c r="D34" s="4">
        <v>0</v>
      </c>
      <c r="E34" s="4">
        <v>0</v>
      </c>
      <c r="F34" s="4">
        <f t="shared" si="4"/>
        <v>0</v>
      </c>
      <c r="G34" s="4"/>
    </row>
    <row r="35" spans="1:7" x14ac:dyDescent="0.35">
      <c r="A35" s="14" t="s">
        <v>17</v>
      </c>
      <c r="B35" s="4"/>
      <c r="C35" s="4"/>
      <c r="D35" s="4">
        <v>0</v>
      </c>
      <c r="E35" s="4">
        <v>0</v>
      </c>
      <c r="F35" s="4">
        <f t="shared" si="4"/>
        <v>0</v>
      </c>
      <c r="G35" s="4"/>
    </row>
    <row r="36" spans="1:7" x14ac:dyDescent="0.35">
      <c r="A36" s="14" t="s">
        <v>18</v>
      </c>
      <c r="D36" s="4">
        <v>0</v>
      </c>
      <c r="E36" s="4">
        <f t="shared" ref="E36:E47" si="5">D36*0.16</f>
        <v>0</v>
      </c>
      <c r="F36" s="4">
        <f t="shared" si="4"/>
        <v>0</v>
      </c>
    </row>
    <row r="37" spans="1:7" x14ac:dyDescent="0.35">
      <c r="A37" s="14" t="s">
        <v>19</v>
      </c>
      <c r="D37" s="4">
        <v>0</v>
      </c>
      <c r="E37" s="4">
        <f t="shared" si="5"/>
        <v>0</v>
      </c>
      <c r="F37" s="4">
        <f t="shared" si="4"/>
        <v>0</v>
      </c>
    </row>
    <row r="38" spans="1:7" x14ac:dyDescent="0.35">
      <c r="A38" s="14" t="s">
        <v>20</v>
      </c>
      <c r="D38" s="4">
        <v>0</v>
      </c>
      <c r="E38" s="4">
        <f t="shared" si="5"/>
        <v>0</v>
      </c>
      <c r="F38" s="4">
        <f t="shared" si="4"/>
        <v>0</v>
      </c>
    </row>
    <row r="39" spans="1:7" x14ac:dyDescent="0.35">
      <c r="A39" s="14" t="s">
        <v>21</v>
      </c>
      <c r="D39" s="4">
        <v>0</v>
      </c>
      <c r="E39" s="4">
        <f t="shared" si="5"/>
        <v>0</v>
      </c>
      <c r="F39" s="4">
        <f t="shared" si="4"/>
        <v>0</v>
      </c>
    </row>
    <row r="40" spans="1:7" x14ac:dyDescent="0.35">
      <c r="A40" s="14" t="s">
        <v>22</v>
      </c>
      <c r="D40" s="4">
        <v>0</v>
      </c>
      <c r="E40" s="4">
        <f t="shared" si="5"/>
        <v>0</v>
      </c>
      <c r="F40" s="4">
        <f t="shared" si="4"/>
        <v>0</v>
      </c>
    </row>
    <row r="41" spans="1:7" x14ac:dyDescent="0.35">
      <c r="A41" s="14" t="s">
        <v>23</v>
      </c>
      <c r="C41" t="s">
        <v>24</v>
      </c>
      <c r="D41" s="4">
        <v>0</v>
      </c>
      <c r="E41" s="4">
        <f t="shared" si="5"/>
        <v>0</v>
      </c>
      <c r="F41" s="4">
        <f t="shared" si="4"/>
        <v>0</v>
      </c>
    </row>
    <row r="42" spans="1:7" x14ac:dyDescent="0.35">
      <c r="A42" s="14" t="s">
        <v>25</v>
      </c>
      <c r="D42" s="4">
        <v>0</v>
      </c>
      <c r="E42" s="4">
        <f t="shared" si="5"/>
        <v>0</v>
      </c>
      <c r="F42" s="4">
        <f t="shared" si="4"/>
        <v>0</v>
      </c>
    </row>
    <row r="43" spans="1:7" x14ac:dyDescent="0.35">
      <c r="A43" s="14" t="s">
        <v>26</v>
      </c>
      <c r="D43" s="4">
        <v>0</v>
      </c>
      <c r="E43" s="4">
        <f t="shared" si="5"/>
        <v>0</v>
      </c>
      <c r="F43" s="4">
        <f t="shared" si="4"/>
        <v>0</v>
      </c>
    </row>
    <row r="44" spans="1:7" x14ac:dyDescent="0.35">
      <c r="A44" s="14" t="s">
        <v>27</v>
      </c>
      <c r="D44" s="4">
        <v>0</v>
      </c>
      <c r="E44" s="4">
        <f t="shared" si="5"/>
        <v>0</v>
      </c>
      <c r="F44" s="4">
        <f t="shared" si="4"/>
        <v>0</v>
      </c>
    </row>
    <row r="45" spans="1:7" x14ac:dyDescent="0.35">
      <c r="A45" s="14" t="s">
        <v>28</v>
      </c>
      <c r="D45" s="4">
        <v>0</v>
      </c>
      <c r="E45" s="4">
        <f t="shared" si="5"/>
        <v>0</v>
      </c>
      <c r="F45" s="4">
        <f t="shared" si="4"/>
        <v>0</v>
      </c>
    </row>
    <row r="46" spans="1:7" x14ac:dyDescent="0.35">
      <c r="A46" s="13" t="s">
        <v>29</v>
      </c>
      <c r="D46" s="4">
        <v>0</v>
      </c>
      <c r="E46" s="4">
        <f t="shared" si="5"/>
        <v>0</v>
      </c>
      <c r="F46" s="4">
        <f>SUM(D46:E46)</f>
        <v>0</v>
      </c>
    </row>
    <row r="47" spans="1:7" x14ac:dyDescent="0.35">
      <c r="A47" s="13" t="s">
        <v>30</v>
      </c>
      <c r="D47" s="4">
        <v>0</v>
      </c>
      <c r="E47" s="4">
        <f t="shared" si="5"/>
        <v>0</v>
      </c>
      <c r="F47" s="4">
        <f>SUM(D47:E47)</f>
        <v>0</v>
      </c>
    </row>
    <row r="48" spans="1:7" x14ac:dyDescent="0.35">
      <c r="A48" s="13" t="s">
        <v>31</v>
      </c>
      <c r="D48" s="8">
        <v>0</v>
      </c>
      <c r="E48" s="8">
        <v>0</v>
      </c>
      <c r="F48" s="8">
        <f>SUM(D48:E48)</f>
        <v>0</v>
      </c>
    </row>
    <row r="49" spans="1:9" x14ac:dyDescent="0.35">
      <c r="A49" s="1" t="s">
        <v>80</v>
      </c>
      <c r="B49" s="2"/>
      <c r="C49" s="2"/>
      <c r="D49" s="10">
        <f>SUM(D32:D48)</f>
        <v>0</v>
      </c>
      <c r="E49" s="10">
        <f>SUM(E32:E48)</f>
        <v>0</v>
      </c>
      <c r="F49" s="10">
        <f>SUM(D49:E49)</f>
        <v>0</v>
      </c>
    </row>
    <row r="52" spans="1:9" ht="15.5" x14ac:dyDescent="0.35">
      <c r="A52" s="49" t="s">
        <v>32</v>
      </c>
      <c r="B52" s="50"/>
      <c r="C52" s="50"/>
      <c r="D52" s="50"/>
      <c r="E52" s="50"/>
      <c r="F52" s="51"/>
      <c r="G52" s="49">
        <v>0.1</v>
      </c>
      <c r="H52" s="50"/>
      <c r="I52" s="50"/>
    </row>
    <row r="56" spans="1:9" ht="16" thickBot="1" x14ac:dyDescent="0.4">
      <c r="A56" s="15" t="s">
        <v>33</v>
      </c>
      <c r="B56" s="52">
        <f>C17+C26</f>
        <v>0</v>
      </c>
      <c r="C56" s="53"/>
    </row>
    <row r="57" spans="1:9" ht="16.5" thickTop="1" thickBot="1" x14ac:dyDescent="0.4">
      <c r="A57" s="15" t="s">
        <v>34</v>
      </c>
      <c r="B57" s="54">
        <f>D49</f>
        <v>0</v>
      </c>
      <c r="C57" s="55"/>
    </row>
    <row r="58" spans="1:9" ht="16.5" thickTop="1" thickBot="1" x14ac:dyDescent="0.4">
      <c r="A58" s="15" t="s">
        <v>35</v>
      </c>
      <c r="B58" s="56"/>
      <c r="C58" s="57"/>
    </row>
    <row r="59" spans="1:9" ht="45" customHeight="1" thickTop="1" thickBot="1" x14ac:dyDescent="0.4">
      <c r="A59" s="16" t="s">
        <v>36</v>
      </c>
      <c r="B59" s="47">
        <f>B56-B57-B58</f>
        <v>0</v>
      </c>
      <c r="C59" s="48"/>
    </row>
    <row r="60" spans="1:9" ht="16" thickTop="1" x14ac:dyDescent="0.35">
      <c r="A60" s="15"/>
      <c r="B60" s="17"/>
      <c r="C60" s="17"/>
    </row>
    <row r="61" spans="1:9" ht="40.5" customHeight="1" thickBot="1" x14ac:dyDescent="0.4">
      <c r="A61" s="16" t="s">
        <v>37</v>
      </c>
      <c r="B61" s="60">
        <v>0</v>
      </c>
      <c r="C61" s="61"/>
    </row>
    <row r="62" spans="1:9" ht="16" thickTop="1" x14ac:dyDescent="0.35">
      <c r="A62" s="18"/>
      <c r="B62" s="19"/>
      <c r="C62" s="20"/>
    </row>
    <row r="63" spans="1:9" ht="16" thickBot="1" x14ac:dyDescent="0.4">
      <c r="A63" s="15" t="s">
        <v>38</v>
      </c>
      <c r="B63" s="62">
        <f>B59-B61</f>
        <v>0</v>
      </c>
      <c r="C63" s="63"/>
    </row>
    <row r="64" spans="1:9" ht="16.5" thickTop="1" thickBot="1" x14ac:dyDescent="0.4">
      <c r="A64" s="15" t="s">
        <v>39</v>
      </c>
      <c r="B64" s="52">
        <f>IF(B63&lt;=0,0,VLOOKUP(B63,'TARIFAS RIF 2024'!A5:D15,1))</f>
        <v>0</v>
      </c>
      <c r="C64" s="53"/>
    </row>
    <row r="65" spans="1:9" ht="16.5" thickTop="1" thickBot="1" x14ac:dyDescent="0.4">
      <c r="A65" s="15" t="s">
        <v>40</v>
      </c>
      <c r="B65" s="52">
        <f>B63-B64</f>
        <v>0</v>
      </c>
      <c r="C65" s="53"/>
    </row>
    <row r="66" spans="1:9" ht="16.5" thickTop="1" thickBot="1" x14ac:dyDescent="0.4">
      <c r="A66" s="15" t="s">
        <v>41</v>
      </c>
      <c r="B66" s="64">
        <f>IF(B63&lt;=0,0,VLOOKUP(B63,'TARIFAS RIF 2024'!A5:D15,4))</f>
        <v>0</v>
      </c>
      <c r="C66" s="65"/>
    </row>
    <row r="67" spans="1:9" ht="16.5" thickTop="1" thickBot="1" x14ac:dyDescent="0.4">
      <c r="A67" s="15" t="s">
        <v>42</v>
      </c>
      <c r="B67" s="66">
        <f>B65*B66</f>
        <v>0</v>
      </c>
      <c r="C67" s="53"/>
    </row>
    <row r="68" spans="1:9" ht="16.5" thickTop="1" thickBot="1" x14ac:dyDescent="0.4">
      <c r="A68" s="15" t="s">
        <v>43</v>
      </c>
      <c r="B68" s="52">
        <f>IF(B63&lt;=0,0,VLOOKUP(B63,'TARIFAS RIF 2024'!A5:D15,3))</f>
        <v>0</v>
      </c>
      <c r="C68" s="53"/>
    </row>
    <row r="69" spans="1:9" ht="16.5" thickTop="1" thickBot="1" x14ac:dyDescent="0.4">
      <c r="A69" s="15" t="s">
        <v>44</v>
      </c>
      <c r="B69" s="62">
        <f>B67+B68</f>
        <v>0</v>
      </c>
      <c r="C69" s="63"/>
    </row>
    <row r="70" spans="1:9" ht="16.5" thickTop="1" thickBot="1" x14ac:dyDescent="0.4">
      <c r="A70" s="15" t="s">
        <v>45</v>
      </c>
      <c r="B70" s="67">
        <f>G52</f>
        <v>0.1</v>
      </c>
      <c r="C70" s="68"/>
    </row>
    <row r="71" spans="1:9" ht="16.5" thickTop="1" thickBot="1" x14ac:dyDescent="0.4">
      <c r="A71" s="15" t="s">
        <v>46</v>
      </c>
      <c r="B71" s="69">
        <f>B69*B70</f>
        <v>0</v>
      </c>
      <c r="C71" s="70"/>
    </row>
    <row r="72" spans="1:9" ht="16.5" thickTop="1" thickBot="1" x14ac:dyDescent="0.4">
      <c r="A72" s="15" t="s">
        <v>47</v>
      </c>
      <c r="B72" s="71">
        <f>F17</f>
        <v>0</v>
      </c>
      <c r="C72" s="72"/>
    </row>
    <row r="73" spans="1:9" ht="16.5" thickTop="1" thickBot="1" x14ac:dyDescent="0.4">
      <c r="A73" s="21" t="s">
        <v>48</v>
      </c>
      <c r="B73" s="58">
        <f>IF(B69-B71-B72&lt;0,0,B69-B71-B72)</f>
        <v>0</v>
      </c>
      <c r="C73" s="59"/>
    </row>
    <row r="74" spans="1:9" ht="15" thickTop="1" x14ac:dyDescent="0.35"/>
    <row r="75" spans="1:9" ht="15.5" x14ac:dyDescent="0.35">
      <c r="A75" s="49" t="s">
        <v>49</v>
      </c>
      <c r="B75" s="50"/>
      <c r="C75" s="50"/>
      <c r="D75" s="50"/>
      <c r="E75" s="50"/>
      <c r="F75" s="51"/>
      <c r="G75" s="49">
        <v>0.1</v>
      </c>
      <c r="H75" s="50"/>
      <c r="I75" s="50"/>
    </row>
    <row r="77" spans="1:9" ht="16" thickBot="1" x14ac:dyDescent="0.4">
      <c r="A77" s="73" t="s">
        <v>50</v>
      </c>
      <c r="B77" s="73"/>
      <c r="C77" s="73"/>
      <c r="D77" s="52">
        <f>C26</f>
        <v>0</v>
      </c>
      <c r="E77" s="74"/>
    </row>
    <row r="78" spans="1:9" ht="16.5" thickTop="1" thickBot="1" x14ac:dyDescent="0.4">
      <c r="A78" s="73" t="s">
        <v>51</v>
      </c>
      <c r="B78" s="73"/>
      <c r="C78" s="73"/>
      <c r="D78" s="75">
        <f>C17</f>
        <v>0</v>
      </c>
      <c r="E78" s="76"/>
    </row>
    <row r="79" spans="1:9" ht="16" thickTop="1" x14ac:dyDescent="0.35">
      <c r="A79" s="22"/>
      <c r="B79" s="22"/>
      <c r="C79" s="22"/>
      <c r="D79" s="78"/>
      <c r="E79" s="78"/>
    </row>
    <row r="80" spans="1:9" ht="16" thickBot="1" x14ac:dyDescent="0.4">
      <c r="A80" s="73" t="s">
        <v>52</v>
      </c>
      <c r="B80" s="73"/>
      <c r="C80" s="73"/>
      <c r="D80" s="52">
        <f>E49*6.25</f>
        <v>0</v>
      </c>
      <c r="E80" s="79"/>
    </row>
    <row r="81" spans="1:5" ht="16.5" thickTop="1" thickBot="1" x14ac:dyDescent="0.4">
      <c r="A81" s="73" t="s">
        <v>53</v>
      </c>
      <c r="B81" s="73"/>
      <c r="C81" s="73"/>
      <c r="D81" s="54">
        <v>0</v>
      </c>
      <c r="E81" s="80"/>
    </row>
    <row r="82" spans="1:5" ht="16.5" thickTop="1" thickBot="1" x14ac:dyDescent="0.4">
      <c r="A82" s="73" t="s">
        <v>54</v>
      </c>
      <c r="B82" s="73"/>
      <c r="C82" s="73"/>
      <c r="D82" s="81">
        <v>1</v>
      </c>
      <c r="E82" s="81"/>
    </row>
    <row r="83" spans="1:5" ht="16.5" thickTop="1" thickBot="1" x14ac:dyDescent="0.4">
      <c r="A83" s="73" t="s">
        <v>55</v>
      </c>
      <c r="B83" s="73"/>
      <c r="C83" s="73"/>
      <c r="D83" s="82">
        <f>E17</f>
        <v>0</v>
      </c>
      <c r="E83" s="83"/>
    </row>
    <row r="84" spans="1:5" ht="15" thickTop="1" x14ac:dyDescent="0.35">
      <c r="A84" t="s">
        <v>56</v>
      </c>
      <c r="B84" t="s">
        <v>57</v>
      </c>
      <c r="D84" s="84">
        <v>0.02</v>
      </c>
      <c r="E84" s="85"/>
    </row>
    <row r="85" spans="1:5" ht="16" thickBot="1" x14ac:dyDescent="0.4">
      <c r="A85" s="73" t="s">
        <v>58</v>
      </c>
      <c r="B85" s="73"/>
      <c r="C85" s="73"/>
      <c r="D85" s="52">
        <f>D77*D84</f>
        <v>0</v>
      </c>
      <c r="E85" s="53"/>
    </row>
    <row r="86" spans="1:5" ht="16.5" thickTop="1" thickBot="1" x14ac:dyDescent="0.4">
      <c r="A86" s="77" t="s">
        <v>59</v>
      </c>
      <c r="B86" s="77"/>
      <c r="C86" s="77"/>
      <c r="D86" s="67">
        <f>G75</f>
        <v>0.1</v>
      </c>
      <c r="E86" s="68"/>
    </row>
    <row r="87" spans="1:5" ht="16.5" thickTop="1" thickBot="1" x14ac:dyDescent="0.4">
      <c r="A87" s="73" t="s">
        <v>46</v>
      </c>
      <c r="B87" s="73"/>
      <c r="C87" s="73"/>
      <c r="D87" s="54">
        <f>D85*D86</f>
        <v>0</v>
      </c>
      <c r="E87" s="88"/>
    </row>
    <row r="88" spans="1:5" ht="16.5" thickTop="1" thickBot="1" x14ac:dyDescent="0.4">
      <c r="A88" s="73" t="s">
        <v>60</v>
      </c>
      <c r="B88" s="73"/>
      <c r="C88" s="73"/>
      <c r="D88" s="54">
        <f>D85-D87</f>
        <v>0</v>
      </c>
      <c r="E88" s="88"/>
    </row>
    <row r="89" spans="1:5" ht="16.5" thickTop="1" thickBot="1" x14ac:dyDescent="0.4">
      <c r="A89" s="23" t="s">
        <v>61</v>
      </c>
      <c r="B89" s="23"/>
      <c r="C89" s="23"/>
      <c r="D89" s="54">
        <f>D88+D17-E17</f>
        <v>0</v>
      </c>
      <c r="E89" s="88"/>
    </row>
    <row r="90" spans="1:5" ht="16.5" thickTop="1" thickBot="1" x14ac:dyDescent="0.4">
      <c r="A90" s="73" t="s">
        <v>62</v>
      </c>
      <c r="B90" s="73"/>
      <c r="C90" s="73"/>
      <c r="D90" s="54">
        <f>E49</f>
        <v>0</v>
      </c>
      <c r="E90" s="88"/>
    </row>
    <row r="91" spans="1:5" ht="16.5" thickTop="1" thickBot="1" x14ac:dyDescent="0.4">
      <c r="A91" s="23" t="s">
        <v>63</v>
      </c>
      <c r="B91" s="23"/>
      <c r="C91" s="23"/>
      <c r="D91" s="93" t="e">
        <f>C17/B56</f>
        <v>#DIV/0!</v>
      </c>
      <c r="E91" s="90"/>
    </row>
    <row r="92" spans="1:5" ht="16.5" thickTop="1" thickBot="1" x14ac:dyDescent="0.4">
      <c r="A92" s="23" t="s">
        <v>64</v>
      </c>
      <c r="B92" s="23"/>
      <c r="C92" s="23"/>
      <c r="D92" s="54" t="e">
        <f>D90*D91</f>
        <v>#DIV/0!</v>
      </c>
      <c r="E92" s="88"/>
    </row>
    <row r="93" spans="1:5" ht="16.5" thickTop="1" thickBot="1" x14ac:dyDescent="0.4">
      <c r="A93" s="73" t="s">
        <v>65</v>
      </c>
      <c r="B93" s="73"/>
      <c r="C93" s="73"/>
      <c r="D93" s="86" t="e">
        <f>D89-D92</f>
        <v>#DIV/0!</v>
      </c>
      <c r="E93" s="87"/>
    </row>
    <row r="94" spans="1:5" ht="16.5" thickTop="1" thickBot="1" x14ac:dyDescent="0.4">
      <c r="A94" s="22" t="s">
        <v>66</v>
      </c>
      <c r="B94" s="22"/>
      <c r="C94" s="22"/>
      <c r="D94" s="91"/>
      <c r="E94" s="92"/>
    </row>
    <row r="95" spans="1:5" ht="16.5" thickTop="1" thickBot="1" x14ac:dyDescent="0.4">
      <c r="A95" s="24" t="s">
        <v>67</v>
      </c>
      <c r="B95" s="22"/>
      <c r="C95" s="22"/>
      <c r="D95" s="86" t="e">
        <f>D93-D94</f>
        <v>#DIV/0!</v>
      </c>
      <c r="E95" s="87"/>
    </row>
    <row r="96" spans="1:5" ht="15" thickTop="1" x14ac:dyDescent="0.35"/>
  </sheetData>
  <mergeCells count="51">
    <mergeCell ref="B59:C59"/>
    <mergeCell ref="A52:F52"/>
    <mergeCell ref="G52:I52"/>
    <mergeCell ref="B56:C56"/>
    <mergeCell ref="B57:C57"/>
    <mergeCell ref="B58:C58"/>
    <mergeCell ref="B73:C73"/>
    <mergeCell ref="B61:C61"/>
    <mergeCell ref="B63:C63"/>
    <mergeCell ref="B64:C64"/>
    <mergeCell ref="B65:C65"/>
    <mergeCell ref="B66:C66"/>
    <mergeCell ref="B67:C67"/>
    <mergeCell ref="B68:C68"/>
    <mergeCell ref="B69:C69"/>
    <mergeCell ref="B70:C70"/>
    <mergeCell ref="B71:C71"/>
    <mergeCell ref="B72:C72"/>
    <mergeCell ref="A75:F75"/>
    <mergeCell ref="G75:I75"/>
    <mergeCell ref="A77:C77"/>
    <mergeCell ref="D77:E77"/>
    <mergeCell ref="A78:C78"/>
    <mergeCell ref="D78:E78"/>
    <mergeCell ref="A86:C86"/>
    <mergeCell ref="D86:E86"/>
    <mergeCell ref="D79:E79"/>
    <mergeCell ref="A80:C80"/>
    <mergeCell ref="D80:E80"/>
    <mergeCell ref="A81:C81"/>
    <mergeCell ref="D81:E81"/>
    <mergeCell ref="A82:C82"/>
    <mergeCell ref="D82:E82"/>
    <mergeCell ref="A83:C83"/>
    <mergeCell ref="D83:E83"/>
    <mergeCell ref="D84:E84"/>
    <mergeCell ref="A85:C85"/>
    <mergeCell ref="D85:E85"/>
    <mergeCell ref="D95:E95"/>
    <mergeCell ref="A87:C87"/>
    <mergeCell ref="D87:E87"/>
    <mergeCell ref="A88:C88"/>
    <mergeCell ref="D88:E88"/>
    <mergeCell ref="D89:E89"/>
    <mergeCell ref="A90:C90"/>
    <mergeCell ref="D90:E90"/>
    <mergeCell ref="D91:E91"/>
    <mergeCell ref="D92:E92"/>
    <mergeCell ref="A93:C93"/>
    <mergeCell ref="D93:E93"/>
    <mergeCell ref="D94:E94"/>
  </mergeCells>
  <conditionalFormatting sqref="B59:C59">
    <cfRule type="cellIs" dxfId="1" priority="3" operator="lessThan">
      <formula>1</formula>
    </cfRule>
  </conditionalFormatting>
  <conditionalFormatting sqref="B73:C73">
    <cfRule type="containsText" dxfId="0" priority="1" operator="containsText" text="#N/A">
      <formula>NOT(ISERROR(SEARCH("#N/A",B73)))</formula>
    </cfRule>
  </conditionalFormatting>
  <dataValidations count="14">
    <dataValidation allowBlank="1" showInputMessage="1" showErrorMessage="1" promptTitle="Porcentage de reduccion" prompt="Ver tabla de reduccion" sqref="A86:C86" xr:uid="{00000000-0002-0000-0500-000000000000}"/>
    <dataValidation allowBlank="1" showInputMessage="1" showErrorMessage="1" promptTitle="Deduciones" prompt="Gastos de tasa 0% acumulados en un bimestre" sqref="A81:C81" xr:uid="{00000000-0002-0000-0500-000001000000}"/>
    <dataValidation allowBlank="1" showInputMessage="1" showErrorMessage="1" promptTitle="Deduciones" prompt="Gastos con IVA del 16%  acumulados en un bimestre" sqref="A80:C80" xr:uid="{00000000-0002-0000-0500-000002000000}"/>
    <dataValidation allowBlank="1" showInputMessage="1" showErrorMessage="1" promptTitle="Ingresos facturados" prompt="Suma de los ingresos facturados (con RFC)  acumulados en un bimestres" sqref="A78:C78" xr:uid="{00000000-0002-0000-0500-000003000000}"/>
    <dataValidation allowBlank="1" showInputMessage="1" showErrorMessage="1" promptTitle="Ingresos por Ventas al Publico " prompt="Suma bimestral de los ingresos de venta al publico en general" sqref="A77:C77" xr:uid="{00000000-0002-0000-0500-000004000000}"/>
    <dataValidation type="whole" operator="greaterThanOrEqual" allowBlank="1" showInputMessage="1" showErrorMessage="1" sqref="B73:C73" xr:uid="{21EB775D-E86F-4673-AC80-71AADFB66084}">
      <formula1>0</formula1>
    </dataValidation>
    <dataValidation allowBlank="1" showInputMessage="1" showErrorMessage="1" promptTitle="Porcentaje de reduccion" prompt="Ver tabla de reduccion_x000a_" sqref="A70" xr:uid="{00000000-0002-0000-0500-000006000000}"/>
    <dataValidation allowBlank="1" showInputMessage="1" showErrorMessage="1" promptTitle="PTU" prompt="*Opcional:Solo si se cuenta con trabajadores" sqref="B58:C58" xr:uid="{00000000-0002-0000-0500-000007000000}"/>
    <dataValidation allowBlank="1" showInputMessage="1" showErrorMessage="1" promptTitle="Total de deducciones" prompt="La sumas de todos sus gastos acumulados en un bimestre" sqref="B57:C57" xr:uid="{00000000-0002-0000-0500-000008000000}"/>
    <dataValidation allowBlank="1" showInputMessage="1" showErrorMessage="1" promptTitle="Deducciones" prompt="Gastos indispensables " sqref="A57" xr:uid="{00000000-0002-0000-0500-000009000000}"/>
    <dataValidation allowBlank="1" showInputMessage="1" showErrorMessage="1" promptTitle="Perdidas de periodos anteriores" prompt="*Opcional: Solo si se tiene perdidas de meses anteriores" sqref="A61" xr:uid="{00000000-0002-0000-0500-00000A000000}"/>
    <dataValidation allowBlank="1" showInputMessage="1" showErrorMessage="1" promptTitle="PTU" prompt="*Opcional: Solo si se cuenta con trabajadores" sqref="A58" xr:uid="{00000000-0002-0000-0500-00000B000000}"/>
    <dataValidation allowBlank="1" showInputMessage="1" showErrorMessage="1" promptTitle="Total de ingresos bimestrales" prompt="La suma de todos sus ingresos acumulados en un bimestre" sqref="B56:C56" xr:uid="{00000000-0002-0000-0500-00000C000000}"/>
    <dataValidation allowBlank="1" showInputMessage="1" showErrorMessage="1" promptTitle="Ingresos cobrados" prompt="La suma de todos sus ingresos acumulados en un bimestre" sqref="A56" xr:uid="{00000000-0002-0000-0500-00000D000000}"/>
  </dataValidations>
  <pageMargins left="0.7" right="0.7" top="0.75" bottom="0.75" header="0.3" footer="0.3"/>
  <pageSetup orientation="portrait" horizontalDpi="4294967293" verticalDpi="4294967293"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F5"/>
  <sheetViews>
    <sheetView workbookViewId="0">
      <selection sqref="A1:E1"/>
    </sheetView>
  </sheetViews>
  <sheetFormatPr baseColWidth="10" defaultRowHeight="14.5" x14ac:dyDescent="0.35"/>
  <cols>
    <col min="1" max="1" width="16" customWidth="1"/>
    <col min="8" max="8" width="16.453125" customWidth="1"/>
  </cols>
  <sheetData>
    <row r="1" spans="1:6" ht="41.25" customHeight="1" x14ac:dyDescent="0.35">
      <c r="A1" s="94" t="s">
        <v>81</v>
      </c>
      <c r="B1" s="94"/>
      <c r="C1" s="94"/>
      <c r="D1" s="94"/>
      <c r="E1" s="94"/>
    </row>
    <row r="2" spans="1:6" ht="15.5" x14ac:dyDescent="0.35">
      <c r="A2" s="42" t="s">
        <v>82</v>
      </c>
    </row>
    <row r="3" spans="1:6" x14ac:dyDescent="0.35">
      <c r="A3" s="95" t="s">
        <v>83</v>
      </c>
      <c r="B3" s="95"/>
      <c r="C3" s="95"/>
      <c r="D3" s="95"/>
      <c r="E3" s="95"/>
    </row>
    <row r="4" spans="1:6" ht="15.5" x14ac:dyDescent="0.35">
      <c r="A4" s="42" t="s">
        <v>84</v>
      </c>
    </row>
    <row r="5" spans="1:6" x14ac:dyDescent="0.35">
      <c r="A5" s="95" t="s">
        <v>85</v>
      </c>
      <c r="B5" s="95"/>
      <c r="C5" s="95"/>
      <c r="D5" s="95"/>
      <c r="E5" s="95"/>
      <c r="F5" s="95"/>
    </row>
  </sheetData>
  <sheetProtection algorithmName="SHA-512" hashValue="UPVG42vSTLpJVwo+Z2wrznsYXjdD1aZCThCBSvHb8xWeTp+bGVlUdC32BllzpoMKFIBsyX9/GFKyW/99NFkpqQ==" saltValue="yvP8d8t/N3Av0iXQ3yo32A==" spinCount="100000" sheet="1" objects="1" scenarios="1"/>
  <mergeCells count="3">
    <mergeCell ref="A1:E1"/>
    <mergeCell ref="A3:E3"/>
    <mergeCell ref="A5:F5"/>
  </mergeCells>
  <hyperlinks>
    <hyperlink ref="A3" r:id="rId1" xr:uid="{0BFDE4F5-B4D9-4118-A5A2-471C50658C9E}"/>
    <hyperlink ref="A5" r:id="rId2" xr:uid="{B6F6EE6A-BE95-445C-A62F-88B8AD7511A7}"/>
  </hyperlinks>
  <pageMargins left="0.7" right="0.7" top="0.75" bottom="0.75" header="0.3" footer="0.3"/>
  <pageSetup paperSize="9" orientation="portrait" horizontalDpi="4294967293" verticalDpi="4294967293"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89"/>
  <sheetViews>
    <sheetView zoomScale="130" zoomScaleNormal="130" workbookViewId="0">
      <selection sqref="A1:D1"/>
    </sheetView>
  </sheetViews>
  <sheetFormatPr baseColWidth="10" defaultColWidth="11.453125" defaultRowHeight="14.5" x14ac:dyDescent="0.35"/>
  <sheetData>
    <row r="1" spans="1:9" ht="67.5" customHeight="1" thickBot="1" x14ac:dyDescent="0.4">
      <c r="A1" s="97" t="s">
        <v>104</v>
      </c>
      <c r="B1" s="97"/>
      <c r="C1" s="97"/>
      <c r="D1" s="97"/>
    </row>
    <row r="2" spans="1:9" ht="20.5" thickTop="1" x14ac:dyDescent="0.35">
      <c r="A2" s="25" t="s">
        <v>68</v>
      </c>
      <c r="B2" s="26" t="s">
        <v>69</v>
      </c>
      <c r="C2" s="26" t="s">
        <v>70</v>
      </c>
      <c r="D2" s="26" t="s">
        <v>71</v>
      </c>
    </row>
    <row r="3" spans="1:9" ht="20" x14ac:dyDescent="0.35">
      <c r="A3" s="27"/>
      <c r="B3" s="28"/>
      <c r="C3" s="28"/>
      <c r="D3" s="27" t="s">
        <v>72</v>
      </c>
    </row>
    <row r="4" spans="1:9" ht="15" thickBot="1" x14ac:dyDescent="0.4">
      <c r="A4" s="29" t="s">
        <v>73</v>
      </c>
      <c r="B4" s="29" t="s">
        <v>73</v>
      </c>
      <c r="C4" s="29" t="s">
        <v>73</v>
      </c>
      <c r="D4" s="29" t="s">
        <v>74</v>
      </c>
    </row>
    <row r="5" spans="1:9" ht="15" thickTop="1" x14ac:dyDescent="0.35">
      <c r="A5" s="43">
        <v>0.01</v>
      </c>
      <c r="B5" s="44">
        <v>1492.08</v>
      </c>
      <c r="C5" s="43">
        <v>0</v>
      </c>
      <c r="D5" s="30">
        <v>1.9199999999999998E-2</v>
      </c>
      <c r="F5" s="43"/>
      <c r="G5" s="44"/>
      <c r="H5" s="43"/>
      <c r="I5" s="43"/>
    </row>
    <row r="6" spans="1:9" x14ac:dyDescent="0.35">
      <c r="A6" s="44">
        <v>1492.09</v>
      </c>
      <c r="B6" s="44">
        <v>12664.1</v>
      </c>
      <c r="C6" s="43">
        <v>28.64</v>
      </c>
      <c r="D6" s="30">
        <v>6.4000000000000001E-2</v>
      </c>
      <c r="F6" s="44"/>
      <c r="G6" s="44"/>
      <c r="H6" s="43"/>
      <c r="I6" s="43"/>
    </row>
    <row r="7" spans="1:9" x14ac:dyDescent="0.35">
      <c r="A7" s="44">
        <v>12664.11</v>
      </c>
      <c r="B7" s="44">
        <v>22256.02</v>
      </c>
      <c r="C7" s="43">
        <v>743.66</v>
      </c>
      <c r="D7" s="30">
        <v>0.10879999999999999</v>
      </c>
      <c r="F7" s="44"/>
      <c r="G7" s="44"/>
      <c r="H7" s="43"/>
      <c r="I7" s="43"/>
    </row>
    <row r="8" spans="1:9" x14ac:dyDescent="0.35">
      <c r="A8" s="44">
        <v>22256.03</v>
      </c>
      <c r="B8" s="44">
        <v>25871.64</v>
      </c>
      <c r="C8" s="44">
        <v>1787.26</v>
      </c>
      <c r="D8" s="31">
        <v>0.16</v>
      </c>
      <c r="F8" s="44"/>
      <c r="G8" s="44"/>
      <c r="H8" s="44"/>
      <c r="I8" s="43"/>
    </row>
    <row r="9" spans="1:9" x14ac:dyDescent="0.35">
      <c r="A9" s="44">
        <v>25871.65</v>
      </c>
      <c r="B9" s="44">
        <v>30975.42</v>
      </c>
      <c r="C9" s="44">
        <v>2365.7600000000002</v>
      </c>
      <c r="D9" s="30">
        <v>0.1792</v>
      </c>
      <c r="F9" s="44"/>
      <c r="G9" s="44"/>
      <c r="H9" s="44"/>
      <c r="I9" s="43"/>
    </row>
    <row r="10" spans="1:9" x14ac:dyDescent="0.35">
      <c r="A10" s="44">
        <v>30975.43</v>
      </c>
      <c r="B10" s="44">
        <v>62472.98</v>
      </c>
      <c r="C10" s="44">
        <v>3280.36</v>
      </c>
      <c r="D10" s="30">
        <v>0.21360000000000001</v>
      </c>
      <c r="F10" s="44"/>
      <c r="G10" s="44"/>
      <c r="H10" s="44"/>
      <c r="I10" s="43"/>
    </row>
    <row r="11" spans="1:9" x14ac:dyDescent="0.35">
      <c r="A11" s="44">
        <v>62472.99</v>
      </c>
      <c r="B11" s="44">
        <v>98466</v>
      </c>
      <c r="C11" s="44">
        <v>10008.24</v>
      </c>
      <c r="D11" s="30">
        <v>0.23519999999999999</v>
      </c>
      <c r="F11" s="44"/>
      <c r="G11" s="44"/>
      <c r="H11" s="44"/>
      <c r="I11" s="43"/>
    </row>
    <row r="12" spans="1:9" x14ac:dyDescent="0.35">
      <c r="A12" s="44">
        <v>98466.01</v>
      </c>
      <c r="B12" s="44">
        <v>187987.8</v>
      </c>
      <c r="C12" s="44">
        <v>18473.78</v>
      </c>
      <c r="D12" s="31">
        <v>0.3</v>
      </c>
      <c r="F12" s="44"/>
      <c r="G12" s="44"/>
      <c r="H12" s="44"/>
      <c r="I12" s="43"/>
    </row>
    <row r="13" spans="1:9" x14ac:dyDescent="0.35">
      <c r="A13" s="44">
        <v>187987.81</v>
      </c>
      <c r="B13" s="44">
        <v>250650.4</v>
      </c>
      <c r="C13" s="44">
        <v>45330.34</v>
      </c>
      <c r="D13" s="31">
        <v>0.32</v>
      </c>
      <c r="F13" s="44"/>
      <c r="G13" s="44"/>
      <c r="H13" s="44"/>
      <c r="I13" s="43"/>
    </row>
    <row r="14" spans="1:9" x14ac:dyDescent="0.35">
      <c r="A14" s="44">
        <v>250650.41</v>
      </c>
      <c r="B14" s="44">
        <v>751951.22</v>
      </c>
      <c r="C14" s="44">
        <v>65382.36</v>
      </c>
      <c r="D14" s="31">
        <v>0.34</v>
      </c>
      <c r="F14" s="44"/>
      <c r="G14" s="44"/>
      <c r="H14" s="44"/>
      <c r="I14" s="43"/>
    </row>
    <row r="15" spans="1:9" ht="15" thickBot="1" x14ac:dyDescent="0.4">
      <c r="A15" s="45">
        <v>751951.23</v>
      </c>
      <c r="B15" s="46" t="s">
        <v>75</v>
      </c>
      <c r="C15" s="45">
        <v>235824.64000000001</v>
      </c>
      <c r="D15" s="32">
        <v>0.35</v>
      </c>
      <c r="F15" s="45"/>
      <c r="G15" s="46"/>
      <c r="H15" s="45"/>
      <c r="I15" s="46"/>
    </row>
    <row r="16" spans="1:9" ht="15" thickTop="1" x14ac:dyDescent="0.35">
      <c r="A16" s="33"/>
    </row>
    <row r="17" spans="1:9" s="6" customFormat="1" ht="67.5" customHeight="1" thickBot="1" x14ac:dyDescent="0.3">
      <c r="A17" s="98" t="s">
        <v>105</v>
      </c>
      <c r="B17" s="98"/>
      <c r="C17" s="98"/>
      <c r="D17" s="98"/>
    </row>
    <row r="18" spans="1:9" ht="20.5" thickTop="1" x14ac:dyDescent="0.35">
      <c r="A18" s="26" t="s">
        <v>68</v>
      </c>
      <c r="B18" s="26" t="s">
        <v>69</v>
      </c>
      <c r="C18" s="26" t="s">
        <v>70</v>
      </c>
      <c r="D18" s="26" t="s">
        <v>71</v>
      </c>
    </row>
    <row r="19" spans="1:9" ht="20" x14ac:dyDescent="0.35">
      <c r="A19" s="27"/>
      <c r="B19" s="28"/>
      <c r="C19" s="28"/>
      <c r="D19" s="27" t="s">
        <v>72</v>
      </c>
    </row>
    <row r="20" spans="1:9" ht="15" thickBot="1" x14ac:dyDescent="0.4">
      <c r="A20" s="29" t="s">
        <v>73</v>
      </c>
      <c r="B20" s="29" t="s">
        <v>73</v>
      </c>
      <c r="C20" s="29" t="s">
        <v>73</v>
      </c>
      <c r="D20" s="29" t="s">
        <v>74</v>
      </c>
    </row>
    <row r="21" spans="1:9" ht="15" thickTop="1" x14ac:dyDescent="0.35">
      <c r="A21" s="43">
        <v>0.01</v>
      </c>
      <c r="B21" s="44">
        <v>2984.16</v>
      </c>
      <c r="C21" s="43">
        <v>0</v>
      </c>
      <c r="D21" s="30">
        <v>1.9199999999999998E-2</v>
      </c>
      <c r="F21" s="43"/>
      <c r="G21" s="44"/>
      <c r="H21" s="43"/>
      <c r="I21" s="43"/>
    </row>
    <row r="22" spans="1:9" x14ac:dyDescent="0.35">
      <c r="A22" s="44">
        <v>2984.17</v>
      </c>
      <c r="B22" s="44">
        <v>25328.2</v>
      </c>
      <c r="C22" s="43">
        <v>57.28</v>
      </c>
      <c r="D22" s="30">
        <v>6.4000000000000001E-2</v>
      </c>
      <c r="F22" s="44"/>
      <c r="G22" s="44"/>
      <c r="H22" s="43"/>
      <c r="I22" s="43"/>
    </row>
    <row r="23" spans="1:9" x14ac:dyDescent="0.35">
      <c r="A23" s="44">
        <v>25328.21</v>
      </c>
      <c r="B23" s="44">
        <v>44512.04</v>
      </c>
      <c r="C23" s="44">
        <v>1487.32</v>
      </c>
      <c r="D23" s="30">
        <v>0.10879999999999999</v>
      </c>
      <c r="F23" s="44"/>
      <c r="G23" s="44"/>
      <c r="H23" s="44"/>
      <c r="I23" s="43"/>
    </row>
    <row r="24" spans="1:9" x14ac:dyDescent="0.35">
      <c r="A24" s="44">
        <v>44512.05</v>
      </c>
      <c r="B24" s="44">
        <v>51743.28</v>
      </c>
      <c r="C24" s="44">
        <v>3574.52</v>
      </c>
      <c r="D24" s="31">
        <v>0.16</v>
      </c>
      <c r="F24" s="44"/>
      <c r="G24" s="44"/>
      <c r="H24" s="44"/>
      <c r="I24" s="43"/>
    </row>
    <row r="25" spans="1:9" x14ac:dyDescent="0.35">
      <c r="A25" s="44">
        <v>51743.29</v>
      </c>
      <c r="B25" s="44">
        <v>61950.84</v>
      </c>
      <c r="C25" s="44">
        <v>4731.5200000000004</v>
      </c>
      <c r="D25" s="30">
        <v>0.1792</v>
      </c>
      <c r="F25" s="44"/>
      <c r="G25" s="44"/>
      <c r="H25" s="44"/>
      <c r="I25" s="43"/>
    </row>
    <row r="26" spans="1:9" x14ac:dyDescent="0.35">
      <c r="A26" s="44">
        <v>61950.85</v>
      </c>
      <c r="B26" s="44">
        <v>124945.96</v>
      </c>
      <c r="C26" s="44">
        <v>6560.72</v>
      </c>
      <c r="D26" s="30">
        <v>0.21360000000000001</v>
      </c>
      <c r="F26" s="44"/>
      <c r="G26" s="44"/>
      <c r="H26" s="44"/>
      <c r="I26" s="43"/>
    </row>
    <row r="27" spans="1:9" x14ac:dyDescent="0.35">
      <c r="A27" s="44">
        <v>124945.97</v>
      </c>
      <c r="B27" s="44">
        <v>196932</v>
      </c>
      <c r="C27" s="44">
        <v>20016.48</v>
      </c>
      <c r="D27" s="30">
        <v>0.23519999999999999</v>
      </c>
      <c r="F27" s="44"/>
      <c r="G27" s="44"/>
      <c r="H27" s="44"/>
      <c r="I27" s="43"/>
    </row>
    <row r="28" spans="1:9" x14ac:dyDescent="0.35">
      <c r="A28" s="44">
        <v>196932.01</v>
      </c>
      <c r="B28" s="44">
        <v>375975.6</v>
      </c>
      <c r="C28" s="44">
        <v>36947.56</v>
      </c>
      <c r="D28" s="31">
        <v>0.3</v>
      </c>
      <c r="F28" s="44"/>
      <c r="G28" s="44"/>
      <c r="H28" s="44"/>
      <c r="I28" s="43"/>
    </row>
    <row r="29" spans="1:9" x14ac:dyDescent="0.35">
      <c r="A29" s="44">
        <v>375975.61</v>
      </c>
      <c r="B29" s="44">
        <v>501300.8</v>
      </c>
      <c r="C29" s="44">
        <v>90660.68</v>
      </c>
      <c r="D29" s="31">
        <v>0.32</v>
      </c>
      <c r="F29" s="44"/>
      <c r="G29" s="44"/>
      <c r="H29" s="44"/>
      <c r="I29" s="43"/>
    </row>
    <row r="30" spans="1:9" x14ac:dyDescent="0.35">
      <c r="A30" s="44">
        <v>501300.81</v>
      </c>
      <c r="B30" s="44">
        <v>1503902.44</v>
      </c>
      <c r="C30" s="44">
        <v>130764.72</v>
      </c>
      <c r="D30" s="31">
        <v>0.34</v>
      </c>
      <c r="F30" s="44"/>
      <c r="G30" s="44"/>
      <c r="H30" s="44"/>
      <c r="I30" s="43"/>
    </row>
    <row r="31" spans="1:9" ht="15" thickBot="1" x14ac:dyDescent="0.4">
      <c r="A31" s="45">
        <v>1503902.45</v>
      </c>
      <c r="B31" s="46" t="s">
        <v>75</v>
      </c>
      <c r="C31" s="45">
        <v>471649.28000000003</v>
      </c>
      <c r="D31" s="32">
        <v>0.35</v>
      </c>
      <c r="F31" s="45"/>
      <c r="G31" s="46"/>
      <c r="H31" s="45"/>
      <c r="I31" s="46"/>
    </row>
    <row r="32" spans="1:9" s="6" customFormat="1" ht="67.5" customHeight="1" thickTop="1" thickBot="1" x14ac:dyDescent="0.3">
      <c r="A32" s="98" t="s">
        <v>106</v>
      </c>
      <c r="B32" s="98"/>
      <c r="C32" s="98"/>
      <c r="D32" s="98"/>
    </row>
    <row r="33" spans="1:9" ht="58.5" customHeight="1" thickTop="1" x14ac:dyDescent="0.35">
      <c r="A33" s="25" t="s">
        <v>68</v>
      </c>
      <c r="B33" s="26" t="s">
        <v>69</v>
      </c>
      <c r="C33" s="26" t="s">
        <v>70</v>
      </c>
      <c r="D33" s="26" t="s">
        <v>71</v>
      </c>
    </row>
    <row r="34" spans="1:9" ht="20" x14ac:dyDescent="0.35">
      <c r="A34" s="27"/>
      <c r="B34" s="28"/>
      <c r="C34" s="28"/>
      <c r="D34" s="27" t="s">
        <v>72</v>
      </c>
    </row>
    <row r="35" spans="1:9" ht="15" thickBot="1" x14ac:dyDescent="0.4">
      <c r="A35" s="29" t="s">
        <v>73</v>
      </c>
      <c r="B35" s="29" t="s">
        <v>73</v>
      </c>
      <c r="C35" s="29" t="s">
        <v>73</v>
      </c>
      <c r="D35" s="29" t="s">
        <v>74</v>
      </c>
    </row>
    <row r="36" spans="1:9" ht="15" thickTop="1" x14ac:dyDescent="0.35">
      <c r="A36" s="43">
        <v>0.01</v>
      </c>
      <c r="B36" s="44">
        <v>4476.24</v>
      </c>
      <c r="C36" s="43">
        <v>0</v>
      </c>
      <c r="D36" s="30">
        <v>1.9199999999999998E-2</v>
      </c>
      <c r="F36" s="43"/>
      <c r="G36" s="44"/>
      <c r="H36" s="43"/>
      <c r="I36" s="43"/>
    </row>
    <row r="37" spans="1:9" x14ac:dyDescent="0.35">
      <c r="A37" s="44">
        <v>4476.25</v>
      </c>
      <c r="B37" s="44">
        <v>37992.300000000003</v>
      </c>
      <c r="C37" s="43">
        <v>85.92</v>
      </c>
      <c r="D37" s="30">
        <v>6.4000000000000001E-2</v>
      </c>
      <c r="F37" s="44"/>
      <c r="G37" s="44"/>
      <c r="H37" s="43"/>
      <c r="I37" s="43"/>
    </row>
    <row r="38" spans="1:9" x14ac:dyDescent="0.35">
      <c r="A38" s="44">
        <v>37992.31</v>
      </c>
      <c r="B38" s="44">
        <v>66768.06</v>
      </c>
      <c r="C38" s="44">
        <v>2230.98</v>
      </c>
      <c r="D38" s="30">
        <v>0.10879999999999999</v>
      </c>
      <c r="F38" s="44"/>
      <c r="G38" s="44"/>
      <c r="H38" s="44"/>
      <c r="I38" s="43"/>
    </row>
    <row r="39" spans="1:9" x14ac:dyDescent="0.35">
      <c r="A39" s="44">
        <v>66768.070000000007</v>
      </c>
      <c r="B39" s="44">
        <v>77614.92</v>
      </c>
      <c r="C39" s="44">
        <v>5361.78</v>
      </c>
      <c r="D39" s="31">
        <v>0.16</v>
      </c>
      <c r="F39" s="44"/>
      <c r="G39" s="44"/>
      <c r="H39" s="44"/>
      <c r="I39" s="43"/>
    </row>
    <row r="40" spans="1:9" x14ac:dyDescent="0.35">
      <c r="A40" s="44">
        <v>77614.929999999993</v>
      </c>
      <c r="B40" s="44">
        <v>92926.26</v>
      </c>
      <c r="C40" s="44">
        <v>7097.28</v>
      </c>
      <c r="D40" s="30">
        <v>0.1792</v>
      </c>
      <c r="F40" s="44"/>
      <c r="G40" s="44"/>
      <c r="H40" s="44"/>
      <c r="I40" s="43"/>
    </row>
    <row r="41" spans="1:9" x14ac:dyDescent="0.35">
      <c r="A41" s="44">
        <v>92926.27</v>
      </c>
      <c r="B41" s="44">
        <v>187418.94</v>
      </c>
      <c r="C41" s="44">
        <v>9841.08</v>
      </c>
      <c r="D41" s="30">
        <v>0.21360000000000001</v>
      </c>
      <c r="F41" s="44"/>
      <c r="G41" s="44"/>
      <c r="H41" s="44"/>
      <c r="I41" s="43"/>
    </row>
    <row r="42" spans="1:9" x14ac:dyDescent="0.35">
      <c r="A42" s="44">
        <v>187418.95</v>
      </c>
      <c r="B42" s="44">
        <v>295398</v>
      </c>
      <c r="C42" s="44">
        <v>30024.720000000001</v>
      </c>
      <c r="D42" s="30">
        <v>0.23519999999999999</v>
      </c>
      <c r="F42" s="44"/>
      <c r="G42" s="44"/>
      <c r="H42" s="44"/>
      <c r="I42" s="43"/>
    </row>
    <row r="43" spans="1:9" x14ac:dyDescent="0.35">
      <c r="A43" s="44">
        <v>295398.01</v>
      </c>
      <c r="B43" s="44">
        <v>563963.4</v>
      </c>
      <c r="C43" s="44">
        <v>55421.34</v>
      </c>
      <c r="D43" s="31">
        <v>0.3</v>
      </c>
      <c r="F43" s="44"/>
      <c r="G43" s="44"/>
      <c r="H43" s="44"/>
      <c r="I43" s="43"/>
    </row>
    <row r="44" spans="1:9" x14ac:dyDescent="0.35">
      <c r="A44" s="44">
        <v>563963.41</v>
      </c>
      <c r="B44" s="44">
        <v>751951.2</v>
      </c>
      <c r="C44" s="44">
        <v>135991.01999999999</v>
      </c>
      <c r="D44" s="31">
        <v>0.32</v>
      </c>
      <c r="F44" s="44"/>
      <c r="G44" s="44"/>
      <c r="H44" s="44"/>
      <c r="I44" s="43"/>
    </row>
    <row r="45" spans="1:9" x14ac:dyDescent="0.35">
      <c r="A45" s="44">
        <v>751951.21</v>
      </c>
      <c r="B45" s="44">
        <v>2255853.66</v>
      </c>
      <c r="C45" s="44">
        <v>196147.08</v>
      </c>
      <c r="D45" s="31">
        <v>0.34</v>
      </c>
      <c r="F45" s="44"/>
      <c r="G45" s="44"/>
      <c r="H45" s="44"/>
      <c r="I45" s="43"/>
    </row>
    <row r="46" spans="1:9" ht="15" thickBot="1" x14ac:dyDescent="0.4">
      <c r="A46" s="45">
        <v>2255853.67</v>
      </c>
      <c r="B46" s="46" t="s">
        <v>75</v>
      </c>
      <c r="C46" s="45">
        <v>707473.92000000004</v>
      </c>
      <c r="D46" s="32">
        <v>0.35</v>
      </c>
      <c r="F46" s="45"/>
      <c r="G46" s="46"/>
      <c r="H46" s="45"/>
      <c r="I46" s="46"/>
    </row>
    <row r="47" spans="1:9" ht="15" thickTop="1" x14ac:dyDescent="0.35">
      <c r="A47" s="33"/>
    </row>
    <row r="48" spans="1:9" s="6" customFormat="1" ht="67.5" customHeight="1" thickBot="1" x14ac:dyDescent="0.3">
      <c r="A48" s="98" t="s">
        <v>107</v>
      </c>
      <c r="B48" s="98"/>
      <c r="C48" s="98"/>
      <c r="D48" s="98"/>
    </row>
    <row r="49" spans="1:9" ht="20.5" thickTop="1" x14ac:dyDescent="0.35">
      <c r="A49" s="34" t="s">
        <v>68</v>
      </c>
      <c r="B49" s="35" t="s">
        <v>69</v>
      </c>
      <c r="C49" s="35" t="s">
        <v>70</v>
      </c>
      <c r="D49" s="35" t="s">
        <v>71</v>
      </c>
    </row>
    <row r="50" spans="1:9" ht="20" x14ac:dyDescent="0.35">
      <c r="A50" s="28"/>
      <c r="B50" s="28"/>
      <c r="C50" s="28"/>
      <c r="D50" s="28" t="s">
        <v>72</v>
      </c>
    </row>
    <row r="51" spans="1:9" ht="15" thickBot="1" x14ac:dyDescent="0.4">
      <c r="A51" s="36" t="s">
        <v>73</v>
      </c>
      <c r="B51" s="36" t="s">
        <v>73</v>
      </c>
      <c r="C51" s="36" t="s">
        <v>73</v>
      </c>
      <c r="D51" s="36" t="s">
        <v>74</v>
      </c>
    </row>
    <row r="52" spans="1:9" ht="15" thickTop="1" x14ac:dyDescent="0.35">
      <c r="A52" s="43">
        <v>0.01</v>
      </c>
      <c r="B52" s="44">
        <v>5968.32</v>
      </c>
      <c r="C52" s="43">
        <v>0</v>
      </c>
      <c r="D52" s="30">
        <v>1.9199999999999998E-2</v>
      </c>
      <c r="F52" s="43"/>
      <c r="G52" s="44"/>
      <c r="H52" s="43"/>
      <c r="I52" s="43"/>
    </row>
    <row r="53" spans="1:9" x14ac:dyDescent="0.35">
      <c r="A53" s="44">
        <v>5968.33</v>
      </c>
      <c r="B53" s="44">
        <v>50656.4</v>
      </c>
      <c r="C53" s="43">
        <v>114.56</v>
      </c>
      <c r="D53" s="30">
        <v>6.4000000000000001E-2</v>
      </c>
      <c r="F53" s="44"/>
      <c r="G53" s="44"/>
      <c r="H53" s="43"/>
      <c r="I53" s="43"/>
    </row>
    <row r="54" spans="1:9" x14ac:dyDescent="0.35">
      <c r="A54" s="44">
        <v>50656.41</v>
      </c>
      <c r="B54" s="44">
        <v>89024.08</v>
      </c>
      <c r="C54" s="44">
        <v>2974.64</v>
      </c>
      <c r="D54" s="30">
        <v>0.10879999999999999</v>
      </c>
      <c r="F54" s="44"/>
      <c r="G54" s="44"/>
      <c r="H54" s="44"/>
      <c r="I54" s="43"/>
    </row>
    <row r="55" spans="1:9" x14ac:dyDescent="0.35">
      <c r="A55" s="44">
        <v>89024.09</v>
      </c>
      <c r="B55" s="44">
        <v>103486.56</v>
      </c>
      <c r="C55" s="44">
        <v>7149.04</v>
      </c>
      <c r="D55" s="31">
        <v>0.16</v>
      </c>
      <c r="F55" s="44"/>
      <c r="G55" s="44"/>
      <c r="H55" s="44"/>
      <c r="I55" s="43"/>
    </row>
    <row r="56" spans="1:9" x14ac:dyDescent="0.35">
      <c r="A56" s="44">
        <v>103486.57</v>
      </c>
      <c r="B56" s="44">
        <v>123901.68</v>
      </c>
      <c r="C56" s="44">
        <v>9463.0400000000009</v>
      </c>
      <c r="D56" s="30">
        <v>0.1792</v>
      </c>
      <c r="F56" s="44"/>
      <c r="G56" s="44"/>
      <c r="H56" s="44"/>
      <c r="I56" s="43"/>
    </row>
    <row r="57" spans="1:9" x14ac:dyDescent="0.35">
      <c r="A57" s="44">
        <v>123901.69</v>
      </c>
      <c r="B57" s="44">
        <v>249891.92</v>
      </c>
      <c r="C57" s="44">
        <v>13121.44</v>
      </c>
      <c r="D57" s="30">
        <v>0.21360000000000001</v>
      </c>
      <c r="F57" s="44"/>
      <c r="G57" s="44"/>
      <c r="H57" s="44"/>
      <c r="I57" s="43"/>
    </row>
    <row r="58" spans="1:9" x14ac:dyDescent="0.35">
      <c r="A58" s="44">
        <v>249891.93</v>
      </c>
      <c r="B58" s="44">
        <v>393864</v>
      </c>
      <c r="C58" s="44">
        <v>40032.959999999999</v>
      </c>
      <c r="D58" s="30">
        <v>0.23519999999999999</v>
      </c>
      <c r="F58" s="44"/>
      <c r="G58" s="44"/>
      <c r="H58" s="44"/>
      <c r="I58" s="43"/>
    </row>
    <row r="59" spans="1:9" x14ac:dyDescent="0.35">
      <c r="A59" s="44">
        <v>393864.01</v>
      </c>
      <c r="B59" s="44">
        <v>751951.2</v>
      </c>
      <c r="C59" s="44">
        <v>73895.12</v>
      </c>
      <c r="D59" s="31">
        <v>0.3</v>
      </c>
      <c r="F59" s="44"/>
      <c r="G59" s="44"/>
      <c r="H59" s="44"/>
      <c r="I59" s="43"/>
    </row>
    <row r="60" spans="1:9" x14ac:dyDescent="0.35">
      <c r="A60" s="44">
        <v>751951.21</v>
      </c>
      <c r="B60" s="44">
        <v>1002601.6</v>
      </c>
      <c r="C60" s="44">
        <v>181321.36</v>
      </c>
      <c r="D60" s="31">
        <v>0.32</v>
      </c>
      <c r="F60" s="44"/>
      <c r="G60" s="44"/>
      <c r="H60" s="44"/>
      <c r="I60" s="43"/>
    </row>
    <row r="61" spans="1:9" x14ac:dyDescent="0.35">
      <c r="A61" s="44">
        <v>1002601.61</v>
      </c>
      <c r="B61" s="44">
        <v>3007804.88</v>
      </c>
      <c r="C61" s="44">
        <v>261529.44</v>
      </c>
      <c r="D61" s="31">
        <v>0.34</v>
      </c>
      <c r="F61" s="44"/>
      <c r="G61" s="44"/>
      <c r="H61" s="44"/>
      <c r="I61" s="43"/>
    </row>
    <row r="62" spans="1:9" ht="15" thickBot="1" x14ac:dyDescent="0.4">
      <c r="A62" s="45">
        <v>3007804.89</v>
      </c>
      <c r="B62" s="46" t="s">
        <v>75</v>
      </c>
      <c r="C62" s="45">
        <v>943298.56000000006</v>
      </c>
      <c r="D62" s="32">
        <v>0.35</v>
      </c>
      <c r="F62" s="45"/>
      <c r="G62" s="46"/>
      <c r="H62" s="45"/>
      <c r="I62" s="46"/>
    </row>
    <row r="63" spans="1:9" ht="15" thickTop="1" x14ac:dyDescent="0.35">
      <c r="A63" s="33"/>
    </row>
    <row r="64" spans="1:9" s="6" customFormat="1" ht="67.5" customHeight="1" thickBot="1" x14ac:dyDescent="0.3">
      <c r="A64" s="98" t="s">
        <v>108</v>
      </c>
      <c r="B64" s="98"/>
      <c r="C64" s="98"/>
      <c r="D64" s="98"/>
    </row>
    <row r="65" spans="1:9" ht="20.5" thickTop="1" x14ac:dyDescent="0.35">
      <c r="A65" s="25" t="s">
        <v>68</v>
      </c>
      <c r="B65" s="26" t="s">
        <v>69</v>
      </c>
      <c r="C65" s="26" t="s">
        <v>70</v>
      </c>
      <c r="D65" s="26" t="s">
        <v>71</v>
      </c>
    </row>
    <row r="66" spans="1:9" ht="20" x14ac:dyDescent="0.35">
      <c r="A66" s="27"/>
      <c r="B66" s="28"/>
      <c r="C66" s="28"/>
      <c r="D66" s="27" t="s">
        <v>72</v>
      </c>
    </row>
    <row r="67" spans="1:9" ht="15" thickBot="1" x14ac:dyDescent="0.4">
      <c r="A67" s="29" t="s">
        <v>73</v>
      </c>
      <c r="B67" s="29" t="s">
        <v>73</v>
      </c>
      <c r="C67" s="29" t="s">
        <v>73</v>
      </c>
      <c r="D67" s="29" t="s">
        <v>74</v>
      </c>
    </row>
    <row r="68" spans="1:9" ht="15" thickTop="1" x14ac:dyDescent="0.35">
      <c r="A68" s="43">
        <v>0.01</v>
      </c>
      <c r="B68" s="44">
        <v>7460.4</v>
      </c>
      <c r="C68" s="43">
        <v>0</v>
      </c>
      <c r="D68" s="30">
        <v>1.9199999999999998E-2</v>
      </c>
      <c r="F68" s="43"/>
      <c r="G68" s="44"/>
      <c r="H68" s="43"/>
      <c r="I68" s="43"/>
    </row>
    <row r="69" spans="1:9" x14ac:dyDescent="0.35">
      <c r="A69" s="44">
        <v>7460.41</v>
      </c>
      <c r="B69" s="44">
        <v>63320.5</v>
      </c>
      <c r="C69" s="43">
        <v>143.19999999999999</v>
      </c>
      <c r="D69" s="30">
        <v>6.4000000000000001E-2</v>
      </c>
      <c r="F69" s="44"/>
      <c r="G69" s="44"/>
      <c r="H69" s="43"/>
      <c r="I69" s="43"/>
    </row>
    <row r="70" spans="1:9" x14ac:dyDescent="0.35">
      <c r="A70" s="44">
        <v>63320.51</v>
      </c>
      <c r="B70" s="44">
        <v>111280.1</v>
      </c>
      <c r="C70" s="44">
        <v>3718.3</v>
      </c>
      <c r="D70" s="30">
        <v>0.10879999999999999</v>
      </c>
      <c r="F70" s="44"/>
      <c r="G70" s="44"/>
      <c r="H70" s="44"/>
      <c r="I70" s="43"/>
    </row>
    <row r="71" spans="1:9" x14ac:dyDescent="0.35">
      <c r="A71" s="44">
        <v>111280.11</v>
      </c>
      <c r="B71" s="44">
        <v>129358.2</v>
      </c>
      <c r="C71" s="44">
        <v>8936.2999999999993</v>
      </c>
      <c r="D71" s="31">
        <v>0.16</v>
      </c>
      <c r="F71" s="44"/>
      <c r="G71" s="44"/>
      <c r="H71" s="44"/>
      <c r="I71" s="43"/>
    </row>
    <row r="72" spans="1:9" x14ac:dyDescent="0.35">
      <c r="A72" s="44">
        <v>129358.21</v>
      </c>
      <c r="B72" s="44">
        <v>154877.1</v>
      </c>
      <c r="C72" s="44">
        <v>11828.8</v>
      </c>
      <c r="D72" s="30">
        <v>0.1792</v>
      </c>
      <c r="F72" s="44"/>
      <c r="G72" s="44"/>
      <c r="H72" s="44"/>
      <c r="I72" s="43"/>
    </row>
    <row r="73" spans="1:9" x14ac:dyDescent="0.35">
      <c r="A73" s="44">
        <v>154877.10999999999</v>
      </c>
      <c r="B73" s="44">
        <v>312364.90000000002</v>
      </c>
      <c r="C73" s="44">
        <v>16401.8</v>
      </c>
      <c r="D73" s="30">
        <v>0.21360000000000001</v>
      </c>
      <c r="F73" s="44"/>
      <c r="G73" s="44"/>
      <c r="H73" s="44"/>
      <c r="I73" s="43"/>
    </row>
    <row r="74" spans="1:9" x14ac:dyDescent="0.35">
      <c r="A74" s="44">
        <v>312364.90999999997</v>
      </c>
      <c r="B74" s="44">
        <v>492330</v>
      </c>
      <c r="C74" s="44">
        <v>50041.2</v>
      </c>
      <c r="D74" s="30">
        <v>0.23519999999999999</v>
      </c>
      <c r="F74" s="44"/>
      <c r="G74" s="44"/>
      <c r="H74" s="44"/>
      <c r="I74" s="43"/>
    </row>
    <row r="75" spans="1:9" x14ac:dyDescent="0.35">
      <c r="A75" s="44">
        <v>492330.01</v>
      </c>
      <c r="B75" s="44">
        <v>939939</v>
      </c>
      <c r="C75" s="44">
        <v>92368.9</v>
      </c>
      <c r="D75" s="31">
        <v>0.3</v>
      </c>
      <c r="F75" s="44"/>
      <c r="G75" s="44"/>
      <c r="H75" s="44"/>
      <c r="I75" s="43"/>
    </row>
    <row r="76" spans="1:9" x14ac:dyDescent="0.35">
      <c r="A76" s="44">
        <v>939939.01</v>
      </c>
      <c r="B76" s="44">
        <v>1253252</v>
      </c>
      <c r="C76" s="44">
        <v>226651.7</v>
      </c>
      <c r="D76" s="31">
        <v>0.32</v>
      </c>
      <c r="F76" s="44"/>
      <c r="G76" s="44"/>
      <c r="H76" s="44"/>
      <c r="I76" s="43"/>
    </row>
    <row r="77" spans="1:9" x14ac:dyDescent="0.35">
      <c r="A77" s="44">
        <v>1253252.01</v>
      </c>
      <c r="B77" s="44">
        <v>3759756.1</v>
      </c>
      <c r="C77" s="44">
        <v>326911.8</v>
      </c>
      <c r="D77" s="31">
        <v>0.34</v>
      </c>
      <c r="F77" s="44"/>
      <c r="G77" s="44"/>
      <c r="H77" s="44"/>
      <c r="I77" s="43"/>
    </row>
    <row r="78" spans="1:9" ht="15" thickBot="1" x14ac:dyDescent="0.4">
      <c r="A78" s="45">
        <v>3759756.11</v>
      </c>
      <c r="B78" s="46" t="s">
        <v>75</v>
      </c>
      <c r="C78" s="45">
        <v>1179123.2</v>
      </c>
      <c r="D78" s="32">
        <v>0.35</v>
      </c>
      <c r="F78" s="45"/>
      <c r="G78" s="46"/>
      <c r="H78" s="45"/>
      <c r="I78" s="46"/>
    </row>
    <row r="79" spans="1:9" s="6" customFormat="1" ht="67.5" customHeight="1" thickTop="1" thickBot="1" x14ac:dyDescent="0.3">
      <c r="A79" s="98" t="s">
        <v>109</v>
      </c>
      <c r="B79" s="98"/>
      <c r="C79" s="98"/>
      <c r="D79" s="98"/>
    </row>
    <row r="80" spans="1:9" ht="58.5" customHeight="1" thickTop="1" x14ac:dyDescent="0.35">
      <c r="A80" s="25" t="s">
        <v>68</v>
      </c>
      <c r="B80" s="26" t="s">
        <v>69</v>
      </c>
      <c r="C80" s="26" t="s">
        <v>70</v>
      </c>
      <c r="D80" s="26" t="s">
        <v>71</v>
      </c>
    </row>
    <row r="81" spans="1:9" ht="20" x14ac:dyDescent="0.35">
      <c r="A81" s="27"/>
      <c r="B81" s="28"/>
      <c r="C81" s="28"/>
      <c r="D81" s="27" t="s">
        <v>72</v>
      </c>
    </row>
    <row r="82" spans="1:9" ht="15" thickBot="1" x14ac:dyDescent="0.4">
      <c r="A82" s="29" t="s">
        <v>73</v>
      </c>
      <c r="B82" s="29" t="s">
        <v>73</v>
      </c>
      <c r="C82" s="29" t="s">
        <v>73</v>
      </c>
      <c r="D82" s="29" t="s">
        <v>74</v>
      </c>
    </row>
    <row r="83" spans="1:9" ht="15" thickTop="1" x14ac:dyDescent="0.35">
      <c r="A83" s="43">
        <v>0.01</v>
      </c>
      <c r="B83" s="44">
        <v>8952.49</v>
      </c>
      <c r="C83" s="43">
        <v>0</v>
      </c>
      <c r="D83" s="30">
        <v>1.9199999999999998E-2</v>
      </c>
      <c r="F83" s="43"/>
      <c r="G83" s="44"/>
      <c r="H83" s="43"/>
      <c r="I83" s="43"/>
    </row>
    <row r="84" spans="1:9" x14ac:dyDescent="0.35">
      <c r="A84" s="44">
        <v>8952.5</v>
      </c>
      <c r="B84" s="44">
        <v>75984.55</v>
      </c>
      <c r="C84" s="43">
        <v>171.88</v>
      </c>
      <c r="D84" s="30">
        <v>6.4000000000000001E-2</v>
      </c>
      <c r="F84" s="44"/>
      <c r="G84" s="44"/>
      <c r="H84" s="43"/>
      <c r="I84" s="43"/>
    </row>
    <row r="85" spans="1:9" x14ac:dyDescent="0.35">
      <c r="A85" s="44">
        <v>75984.56</v>
      </c>
      <c r="B85" s="44">
        <v>133536.07</v>
      </c>
      <c r="C85" s="44">
        <v>4461.9399999999996</v>
      </c>
      <c r="D85" s="30">
        <v>0.10879999999999999</v>
      </c>
      <c r="F85" s="44"/>
      <c r="G85" s="44"/>
      <c r="H85" s="44"/>
      <c r="I85" s="43"/>
    </row>
    <row r="86" spans="1:9" x14ac:dyDescent="0.35">
      <c r="A86" s="44">
        <v>133536.07999999999</v>
      </c>
      <c r="B86" s="44">
        <v>155229.79999999999</v>
      </c>
      <c r="C86" s="44">
        <v>10723.55</v>
      </c>
      <c r="D86" s="31">
        <v>0.16</v>
      </c>
      <c r="F86" s="44"/>
      <c r="G86" s="44"/>
      <c r="H86" s="44"/>
      <c r="I86" s="43"/>
    </row>
    <row r="87" spans="1:9" x14ac:dyDescent="0.35">
      <c r="A87" s="44">
        <v>155229.81</v>
      </c>
      <c r="B87" s="44">
        <v>185852.57</v>
      </c>
      <c r="C87" s="44">
        <v>14194.54</v>
      </c>
      <c r="D87" s="30">
        <v>0.1792</v>
      </c>
      <c r="F87" s="44"/>
      <c r="G87" s="44"/>
      <c r="H87" s="44"/>
      <c r="I87" s="43"/>
    </row>
    <row r="88" spans="1:9" x14ac:dyDescent="0.35">
      <c r="A88" s="44">
        <v>185852.58</v>
      </c>
      <c r="B88" s="44">
        <v>374837.88</v>
      </c>
      <c r="C88" s="44">
        <v>19682.13</v>
      </c>
      <c r="D88" s="30">
        <v>0.21360000000000001</v>
      </c>
      <c r="F88" s="44"/>
      <c r="G88" s="44"/>
      <c r="H88" s="44"/>
      <c r="I88" s="43"/>
    </row>
    <row r="89" spans="1:9" x14ac:dyDescent="0.35">
      <c r="A89" s="44">
        <v>374837.89</v>
      </c>
      <c r="B89" s="44">
        <v>590795.99</v>
      </c>
      <c r="C89" s="44">
        <v>60049.4</v>
      </c>
      <c r="D89" s="30">
        <v>0.23519999999999999</v>
      </c>
      <c r="F89" s="44"/>
      <c r="G89" s="44"/>
      <c r="H89" s="44"/>
      <c r="I89" s="43"/>
    </row>
    <row r="90" spans="1:9" x14ac:dyDescent="0.35">
      <c r="A90" s="44">
        <v>590796</v>
      </c>
      <c r="B90" s="44">
        <v>1127926.8400000001</v>
      </c>
      <c r="C90" s="44">
        <v>110842.74</v>
      </c>
      <c r="D90" s="31">
        <v>0.3</v>
      </c>
      <c r="F90" s="44"/>
      <c r="G90" s="44"/>
      <c r="H90" s="44"/>
      <c r="I90" s="43"/>
    </row>
    <row r="91" spans="1:9" x14ac:dyDescent="0.35">
      <c r="A91" s="44">
        <v>1127926.8500000001</v>
      </c>
      <c r="B91" s="44">
        <v>1503902.46</v>
      </c>
      <c r="C91" s="44">
        <v>271981.99</v>
      </c>
      <c r="D91" s="31">
        <v>0.32</v>
      </c>
      <c r="F91" s="44"/>
      <c r="G91" s="44"/>
      <c r="H91" s="44"/>
      <c r="I91" s="43"/>
    </row>
    <row r="92" spans="1:9" x14ac:dyDescent="0.35">
      <c r="A92" s="44">
        <v>1503902.47</v>
      </c>
      <c r="B92" s="44">
        <v>4511707.37</v>
      </c>
      <c r="C92" s="44">
        <v>392294.17</v>
      </c>
      <c r="D92" s="31">
        <v>0.34</v>
      </c>
      <c r="F92" s="44"/>
      <c r="G92" s="44"/>
      <c r="H92" s="44"/>
      <c r="I92" s="43"/>
    </row>
    <row r="93" spans="1:9" ht="15" thickBot="1" x14ac:dyDescent="0.4">
      <c r="A93" s="45">
        <v>4511707.38</v>
      </c>
      <c r="B93" s="46" t="s">
        <v>75</v>
      </c>
      <c r="C93" s="45">
        <v>1414947.85</v>
      </c>
      <c r="D93" s="32">
        <v>0.35</v>
      </c>
      <c r="F93" s="45"/>
      <c r="G93" s="46"/>
      <c r="H93" s="45"/>
      <c r="I93" s="46"/>
    </row>
    <row r="94" spans="1:9" ht="15" thickTop="1" x14ac:dyDescent="0.35">
      <c r="A94" s="33"/>
    </row>
    <row r="95" spans="1:9" ht="58.5" customHeight="1" x14ac:dyDescent="0.35">
      <c r="A95" s="96"/>
      <c r="B95" s="96"/>
      <c r="C95" s="96"/>
      <c r="D95" s="96"/>
    </row>
    <row r="96" spans="1:9" x14ac:dyDescent="0.35">
      <c r="A96" s="37"/>
      <c r="B96" s="28"/>
      <c r="C96" s="28"/>
      <c r="D96" s="28"/>
    </row>
    <row r="97" spans="1:4" x14ac:dyDescent="0.35">
      <c r="A97" s="28"/>
      <c r="B97" s="28"/>
      <c r="C97" s="28"/>
      <c r="D97" s="28"/>
    </row>
    <row r="98" spans="1:4" x14ac:dyDescent="0.35">
      <c r="A98" s="28"/>
      <c r="B98" s="28"/>
      <c r="C98" s="28"/>
      <c r="D98" s="28"/>
    </row>
    <row r="99" spans="1:4" x14ac:dyDescent="0.35">
      <c r="A99" s="38"/>
      <c r="B99" s="39"/>
      <c r="C99" s="38"/>
      <c r="D99" s="30"/>
    </row>
    <row r="100" spans="1:4" x14ac:dyDescent="0.35">
      <c r="A100" s="39"/>
      <c r="B100" s="39"/>
      <c r="C100" s="38"/>
      <c r="D100" s="30"/>
    </row>
    <row r="101" spans="1:4" x14ac:dyDescent="0.35">
      <c r="A101" s="39"/>
      <c r="B101" s="39"/>
      <c r="C101" s="39"/>
      <c r="D101" s="30"/>
    </row>
    <row r="102" spans="1:4" x14ac:dyDescent="0.35">
      <c r="A102" s="39"/>
      <c r="B102" s="39"/>
      <c r="C102" s="39"/>
      <c r="D102" s="31"/>
    </row>
    <row r="103" spans="1:4" x14ac:dyDescent="0.35">
      <c r="A103" s="39"/>
      <c r="B103" s="39"/>
      <c r="C103" s="39"/>
      <c r="D103" s="30"/>
    </row>
    <row r="104" spans="1:4" x14ac:dyDescent="0.35">
      <c r="A104" s="39"/>
      <c r="B104" s="39"/>
      <c r="C104" s="39"/>
      <c r="D104" s="30"/>
    </row>
    <row r="105" spans="1:4" x14ac:dyDescent="0.35">
      <c r="A105" s="39"/>
      <c r="B105" s="39"/>
      <c r="C105" s="39"/>
      <c r="D105" s="30"/>
    </row>
    <row r="106" spans="1:4" x14ac:dyDescent="0.35">
      <c r="A106" s="39"/>
      <c r="B106" s="39"/>
      <c r="C106" s="39"/>
      <c r="D106" s="31"/>
    </row>
    <row r="107" spans="1:4" x14ac:dyDescent="0.35">
      <c r="A107" s="39"/>
      <c r="B107" s="39"/>
      <c r="C107" s="39"/>
      <c r="D107" s="31"/>
    </row>
    <row r="108" spans="1:4" x14ac:dyDescent="0.35">
      <c r="A108" s="39"/>
      <c r="B108" s="39"/>
      <c r="C108" s="39"/>
      <c r="D108" s="31"/>
    </row>
    <row r="109" spans="1:4" x14ac:dyDescent="0.35">
      <c r="A109" s="39"/>
      <c r="B109" s="38"/>
      <c r="C109" s="39"/>
      <c r="D109" s="31"/>
    </row>
    <row r="110" spans="1:4" x14ac:dyDescent="0.35">
      <c r="A110" s="40"/>
    </row>
    <row r="111" spans="1:4" ht="58.5" customHeight="1" x14ac:dyDescent="0.35">
      <c r="A111" s="96"/>
      <c r="B111" s="96"/>
      <c r="C111" s="96"/>
      <c r="D111" s="96"/>
    </row>
    <row r="112" spans="1:4" x14ac:dyDescent="0.35">
      <c r="A112" s="28"/>
      <c r="B112" s="28"/>
      <c r="C112" s="28"/>
      <c r="D112" s="28"/>
    </row>
    <row r="113" spans="1:4" x14ac:dyDescent="0.35">
      <c r="A113" s="28"/>
      <c r="B113" s="28"/>
      <c r="C113" s="28"/>
      <c r="D113" s="28"/>
    </row>
    <row r="114" spans="1:4" x14ac:dyDescent="0.35">
      <c r="A114" s="28"/>
      <c r="B114" s="28"/>
      <c r="C114" s="28"/>
      <c r="D114" s="28"/>
    </row>
    <row r="115" spans="1:4" x14ac:dyDescent="0.35">
      <c r="A115" s="38"/>
      <c r="B115" s="39"/>
      <c r="C115" s="38"/>
      <c r="D115" s="30"/>
    </row>
    <row r="116" spans="1:4" x14ac:dyDescent="0.35">
      <c r="A116" s="39"/>
      <c r="B116" s="39"/>
      <c r="C116" s="38"/>
      <c r="D116" s="30"/>
    </row>
    <row r="117" spans="1:4" x14ac:dyDescent="0.35">
      <c r="A117" s="39"/>
      <c r="B117" s="39"/>
      <c r="C117" s="39"/>
      <c r="D117" s="30"/>
    </row>
    <row r="118" spans="1:4" x14ac:dyDescent="0.35">
      <c r="A118" s="39"/>
      <c r="B118" s="39"/>
      <c r="C118" s="39"/>
      <c r="D118" s="31"/>
    </row>
    <row r="119" spans="1:4" x14ac:dyDescent="0.35">
      <c r="A119" s="39"/>
      <c r="B119" s="39"/>
      <c r="C119" s="39"/>
      <c r="D119" s="30"/>
    </row>
    <row r="120" spans="1:4" x14ac:dyDescent="0.35">
      <c r="A120" s="39"/>
      <c r="B120" s="39"/>
      <c r="C120" s="39"/>
      <c r="D120" s="30"/>
    </row>
    <row r="121" spans="1:4" x14ac:dyDescent="0.35">
      <c r="A121" s="39"/>
      <c r="B121" s="39"/>
      <c r="C121" s="39"/>
      <c r="D121" s="30"/>
    </row>
    <row r="122" spans="1:4" x14ac:dyDescent="0.35">
      <c r="A122" s="39"/>
      <c r="B122" s="39"/>
      <c r="C122" s="39"/>
      <c r="D122" s="31"/>
    </row>
    <row r="123" spans="1:4" x14ac:dyDescent="0.35">
      <c r="A123" s="39"/>
      <c r="B123" s="39"/>
      <c r="C123" s="39"/>
      <c r="D123" s="31"/>
    </row>
    <row r="124" spans="1:4" x14ac:dyDescent="0.35">
      <c r="A124" s="39"/>
      <c r="B124" s="39"/>
      <c r="C124" s="39"/>
      <c r="D124" s="31"/>
    </row>
    <row r="125" spans="1:4" x14ac:dyDescent="0.35">
      <c r="A125" s="39"/>
      <c r="B125" s="38"/>
      <c r="C125" s="39"/>
      <c r="D125" s="31"/>
    </row>
    <row r="126" spans="1:4" x14ac:dyDescent="0.35">
      <c r="A126" s="40"/>
    </row>
    <row r="127" spans="1:4" ht="58.5" customHeight="1" x14ac:dyDescent="0.35">
      <c r="A127" s="96"/>
      <c r="B127" s="96"/>
      <c r="C127" s="96"/>
      <c r="D127" s="96"/>
    </row>
    <row r="128" spans="1:4" x14ac:dyDescent="0.35">
      <c r="A128" s="28"/>
      <c r="B128" s="28"/>
      <c r="C128" s="28"/>
      <c r="D128" s="28"/>
    </row>
    <row r="129" spans="1:4" x14ac:dyDescent="0.35">
      <c r="A129" s="28"/>
      <c r="B129" s="28"/>
      <c r="C129" s="28"/>
      <c r="D129" s="28"/>
    </row>
    <row r="130" spans="1:4" x14ac:dyDescent="0.35">
      <c r="A130" s="28"/>
      <c r="B130" s="28"/>
      <c r="C130" s="28"/>
      <c r="D130" s="28"/>
    </row>
    <row r="131" spans="1:4" x14ac:dyDescent="0.35">
      <c r="A131" s="38"/>
      <c r="B131" s="39"/>
      <c r="C131" s="38"/>
      <c r="D131" s="30"/>
    </row>
    <row r="132" spans="1:4" x14ac:dyDescent="0.35">
      <c r="A132" s="39"/>
      <c r="B132" s="39"/>
      <c r="C132" s="38"/>
      <c r="D132" s="30"/>
    </row>
    <row r="133" spans="1:4" x14ac:dyDescent="0.35">
      <c r="A133" s="39"/>
      <c r="B133" s="39"/>
      <c r="C133" s="39"/>
      <c r="D133" s="30"/>
    </row>
    <row r="134" spans="1:4" x14ac:dyDescent="0.35">
      <c r="A134" s="39"/>
      <c r="B134" s="39"/>
      <c r="C134" s="39"/>
      <c r="D134" s="31"/>
    </row>
    <row r="135" spans="1:4" x14ac:dyDescent="0.35">
      <c r="A135" s="39"/>
      <c r="B135" s="39"/>
      <c r="C135" s="39"/>
      <c r="D135" s="30"/>
    </row>
    <row r="136" spans="1:4" x14ac:dyDescent="0.35">
      <c r="A136" s="39"/>
      <c r="B136" s="39"/>
      <c r="C136" s="39"/>
      <c r="D136" s="30"/>
    </row>
    <row r="137" spans="1:4" x14ac:dyDescent="0.35">
      <c r="A137" s="39"/>
      <c r="B137" s="39"/>
      <c r="C137" s="39"/>
      <c r="D137" s="30"/>
    </row>
    <row r="138" spans="1:4" x14ac:dyDescent="0.35">
      <c r="A138" s="39"/>
      <c r="B138" s="39"/>
      <c r="C138" s="39"/>
      <c r="D138" s="31"/>
    </row>
    <row r="139" spans="1:4" x14ac:dyDescent="0.35">
      <c r="A139" s="39"/>
      <c r="B139" s="39"/>
      <c r="C139" s="39"/>
      <c r="D139" s="31"/>
    </row>
    <row r="140" spans="1:4" x14ac:dyDescent="0.35">
      <c r="A140" s="39"/>
      <c r="B140" s="39"/>
      <c r="C140" s="39"/>
      <c r="D140" s="31"/>
    </row>
    <row r="141" spans="1:4" x14ac:dyDescent="0.35">
      <c r="A141" s="39"/>
      <c r="B141" s="38"/>
      <c r="C141" s="39"/>
      <c r="D141" s="31"/>
    </row>
    <row r="142" spans="1:4" x14ac:dyDescent="0.35">
      <c r="A142" s="40"/>
    </row>
    <row r="143" spans="1:4" ht="58.5" customHeight="1" x14ac:dyDescent="0.35">
      <c r="A143" s="96"/>
      <c r="B143" s="96"/>
      <c r="C143" s="96"/>
      <c r="D143" s="96"/>
    </row>
    <row r="144" spans="1:4" x14ac:dyDescent="0.35">
      <c r="A144" s="37"/>
      <c r="B144" s="28"/>
      <c r="C144" s="28"/>
      <c r="D144" s="28"/>
    </row>
    <row r="145" spans="1:4" x14ac:dyDescent="0.35">
      <c r="A145" s="28"/>
      <c r="B145" s="28"/>
      <c r="C145" s="28"/>
      <c r="D145" s="28"/>
    </row>
    <row r="146" spans="1:4" x14ac:dyDescent="0.35">
      <c r="A146" s="28"/>
      <c r="B146" s="28"/>
      <c r="C146" s="28"/>
      <c r="D146" s="28"/>
    </row>
    <row r="147" spans="1:4" x14ac:dyDescent="0.35">
      <c r="A147" s="38"/>
      <c r="B147" s="39"/>
      <c r="C147" s="38"/>
      <c r="D147" s="30"/>
    </row>
    <row r="148" spans="1:4" x14ac:dyDescent="0.35">
      <c r="A148" s="39"/>
      <c r="B148" s="39"/>
      <c r="C148" s="38"/>
      <c r="D148" s="30"/>
    </row>
    <row r="149" spans="1:4" x14ac:dyDescent="0.35">
      <c r="A149" s="39"/>
      <c r="B149" s="39"/>
      <c r="C149" s="39"/>
      <c r="D149" s="30"/>
    </row>
    <row r="150" spans="1:4" x14ac:dyDescent="0.35">
      <c r="A150" s="39"/>
      <c r="B150" s="39"/>
      <c r="C150" s="39"/>
      <c r="D150" s="31"/>
    </row>
    <row r="151" spans="1:4" x14ac:dyDescent="0.35">
      <c r="A151" s="39"/>
      <c r="B151" s="39"/>
      <c r="C151" s="39"/>
      <c r="D151" s="30"/>
    </row>
    <row r="152" spans="1:4" x14ac:dyDescent="0.35">
      <c r="A152" s="39"/>
      <c r="B152" s="39"/>
      <c r="C152" s="39"/>
      <c r="D152" s="30"/>
    </row>
    <row r="153" spans="1:4" x14ac:dyDescent="0.35">
      <c r="A153" s="39"/>
      <c r="B153" s="39"/>
      <c r="C153" s="39"/>
      <c r="D153" s="30"/>
    </row>
    <row r="154" spans="1:4" x14ac:dyDescent="0.35">
      <c r="A154" s="39"/>
      <c r="B154" s="39"/>
      <c r="C154" s="39"/>
      <c r="D154" s="31"/>
    </row>
    <row r="155" spans="1:4" x14ac:dyDescent="0.35">
      <c r="A155" s="39"/>
      <c r="B155" s="39"/>
      <c r="C155" s="39"/>
      <c r="D155" s="31"/>
    </row>
    <row r="156" spans="1:4" x14ac:dyDescent="0.35">
      <c r="A156" s="39"/>
      <c r="B156" s="39"/>
      <c r="C156" s="39"/>
      <c r="D156" s="31"/>
    </row>
    <row r="157" spans="1:4" x14ac:dyDescent="0.35">
      <c r="A157" s="39"/>
      <c r="B157" s="38"/>
      <c r="C157" s="39"/>
      <c r="D157" s="31"/>
    </row>
    <row r="158" spans="1:4" x14ac:dyDescent="0.35">
      <c r="A158" s="40"/>
    </row>
    <row r="159" spans="1:4" ht="58.5" customHeight="1" x14ac:dyDescent="0.35">
      <c r="A159" s="96"/>
      <c r="B159" s="96"/>
      <c r="C159" s="96"/>
      <c r="D159" s="96"/>
    </row>
    <row r="160" spans="1:4" x14ac:dyDescent="0.35">
      <c r="A160" s="37"/>
      <c r="B160" s="28"/>
      <c r="C160" s="28"/>
      <c r="D160" s="28"/>
    </row>
    <row r="161" spans="1:4" x14ac:dyDescent="0.35">
      <c r="A161" s="28"/>
      <c r="B161" s="28"/>
      <c r="C161" s="28"/>
      <c r="D161" s="28"/>
    </row>
    <row r="162" spans="1:4" x14ac:dyDescent="0.35">
      <c r="A162" s="28"/>
      <c r="B162" s="28"/>
      <c r="C162" s="28"/>
      <c r="D162" s="28"/>
    </row>
    <row r="163" spans="1:4" x14ac:dyDescent="0.35">
      <c r="A163" s="38"/>
      <c r="B163" s="39"/>
      <c r="C163" s="38"/>
      <c r="D163" s="30"/>
    </row>
    <row r="164" spans="1:4" x14ac:dyDescent="0.35">
      <c r="A164" s="39"/>
      <c r="B164" s="39"/>
      <c r="C164" s="38"/>
      <c r="D164" s="30"/>
    </row>
    <row r="165" spans="1:4" x14ac:dyDescent="0.35">
      <c r="A165" s="39"/>
      <c r="B165" s="39"/>
      <c r="C165" s="39"/>
      <c r="D165" s="30"/>
    </row>
    <row r="166" spans="1:4" x14ac:dyDescent="0.35">
      <c r="A166" s="39"/>
      <c r="B166" s="39"/>
      <c r="C166" s="39"/>
      <c r="D166" s="31"/>
    </row>
    <row r="167" spans="1:4" x14ac:dyDescent="0.35">
      <c r="A167" s="39"/>
      <c r="B167" s="39"/>
      <c r="C167" s="39"/>
      <c r="D167" s="30"/>
    </row>
    <row r="168" spans="1:4" x14ac:dyDescent="0.35">
      <c r="A168" s="39"/>
      <c r="B168" s="39"/>
      <c r="C168" s="39"/>
      <c r="D168" s="30"/>
    </row>
    <row r="169" spans="1:4" x14ac:dyDescent="0.35">
      <c r="A169" s="39"/>
      <c r="B169" s="39"/>
      <c r="C169" s="39"/>
      <c r="D169" s="30"/>
    </row>
    <row r="170" spans="1:4" x14ac:dyDescent="0.35">
      <c r="A170" s="39"/>
      <c r="B170" s="39"/>
      <c r="C170" s="39"/>
      <c r="D170" s="31"/>
    </row>
    <row r="171" spans="1:4" x14ac:dyDescent="0.35">
      <c r="A171" s="39"/>
      <c r="B171" s="39"/>
      <c r="C171" s="39"/>
      <c r="D171" s="31"/>
    </row>
    <row r="172" spans="1:4" x14ac:dyDescent="0.35">
      <c r="A172" s="39"/>
      <c r="B172" s="39"/>
      <c r="C172" s="39"/>
      <c r="D172" s="31"/>
    </row>
    <row r="173" spans="1:4" x14ac:dyDescent="0.35">
      <c r="A173" s="39"/>
      <c r="B173" s="38"/>
      <c r="C173" s="39"/>
      <c r="D173" s="31"/>
    </row>
    <row r="174" spans="1:4" x14ac:dyDescent="0.35">
      <c r="A174" s="40"/>
    </row>
    <row r="175" spans="1:4" ht="58.5" customHeight="1" x14ac:dyDescent="0.35">
      <c r="A175" s="96"/>
      <c r="B175" s="96"/>
      <c r="C175" s="96"/>
      <c r="D175" s="96"/>
    </row>
    <row r="176" spans="1:4" x14ac:dyDescent="0.35">
      <c r="A176" s="37"/>
      <c r="B176" s="28"/>
      <c r="C176" s="28"/>
      <c r="D176" s="28"/>
    </row>
    <row r="177" spans="1:4" x14ac:dyDescent="0.35">
      <c r="A177" s="28"/>
      <c r="B177" s="28"/>
      <c r="C177" s="28"/>
      <c r="D177" s="28"/>
    </row>
    <row r="178" spans="1:4" x14ac:dyDescent="0.35">
      <c r="A178" s="28"/>
      <c r="B178" s="28"/>
      <c r="C178" s="28"/>
      <c r="D178" s="28"/>
    </row>
    <row r="179" spans="1:4" x14ac:dyDescent="0.35">
      <c r="A179" s="38"/>
      <c r="B179" s="39"/>
      <c r="C179" s="38"/>
      <c r="D179" s="30"/>
    </row>
    <row r="180" spans="1:4" x14ac:dyDescent="0.35">
      <c r="A180" s="39"/>
      <c r="B180" s="39"/>
      <c r="C180" s="38"/>
      <c r="D180" s="30"/>
    </row>
    <row r="181" spans="1:4" x14ac:dyDescent="0.35">
      <c r="A181" s="39"/>
      <c r="B181" s="39"/>
      <c r="C181" s="39"/>
      <c r="D181" s="30"/>
    </row>
    <row r="182" spans="1:4" x14ac:dyDescent="0.35">
      <c r="A182" s="39"/>
      <c r="B182" s="39"/>
      <c r="C182" s="39"/>
      <c r="D182" s="31"/>
    </row>
    <row r="183" spans="1:4" x14ac:dyDescent="0.35">
      <c r="A183" s="39"/>
      <c r="B183" s="39"/>
      <c r="C183" s="39"/>
      <c r="D183" s="30"/>
    </row>
    <row r="184" spans="1:4" x14ac:dyDescent="0.35">
      <c r="A184" s="39"/>
      <c r="B184" s="39"/>
      <c r="C184" s="39"/>
      <c r="D184" s="30"/>
    </row>
    <row r="185" spans="1:4" x14ac:dyDescent="0.35">
      <c r="A185" s="39"/>
      <c r="B185" s="39"/>
      <c r="C185" s="39"/>
      <c r="D185" s="30"/>
    </row>
    <row r="186" spans="1:4" x14ac:dyDescent="0.35">
      <c r="A186" s="39"/>
      <c r="B186" s="39"/>
      <c r="C186" s="39"/>
      <c r="D186" s="31"/>
    </row>
    <row r="187" spans="1:4" x14ac:dyDescent="0.35">
      <c r="A187" s="39"/>
      <c r="B187" s="39"/>
      <c r="C187" s="39"/>
      <c r="D187" s="31"/>
    </row>
    <row r="188" spans="1:4" x14ac:dyDescent="0.35">
      <c r="A188" s="39"/>
      <c r="B188" s="39"/>
      <c r="C188" s="39"/>
      <c r="D188" s="31"/>
    </row>
    <row r="189" spans="1:4" x14ac:dyDescent="0.35">
      <c r="A189" s="39"/>
      <c r="B189" s="38"/>
      <c r="C189" s="39"/>
      <c r="D189" s="31"/>
    </row>
  </sheetData>
  <sheetProtection algorithmName="SHA-512" hashValue="KrU2Z8ECINc6pWkgfk/gyzlipq9JN8KAbXRQBZBmeHd/GYTUR7dm4XC9NXbTdIkjbAp+ifoIRCDXF/TikrCU0g==" saltValue="Z9gY25zweMfOJjhS7pUmmQ==" spinCount="100000" sheet="1" objects="1" scenarios="1"/>
  <mergeCells count="12">
    <mergeCell ref="A175:D175"/>
    <mergeCell ref="A1:D1"/>
    <mergeCell ref="A17:D17"/>
    <mergeCell ref="A32:D32"/>
    <mergeCell ref="A48:D48"/>
    <mergeCell ref="A64:D64"/>
    <mergeCell ref="A79:D79"/>
    <mergeCell ref="A95:D95"/>
    <mergeCell ref="A111:D111"/>
    <mergeCell ref="A127:D127"/>
    <mergeCell ref="A143:D143"/>
    <mergeCell ref="A159:D159"/>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ENE-FEB24</vt:lpstr>
      <vt:lpstr>MAR-ABR24</vt:lpstr>
      <vt:lpstr>MAY-JUN24</vt:lpstr>
      <vt:lpstr>JUL-AGO24</vt:lpstr>
      <vt:lpstr>SEP-OCT24</vt:lpstr>
      <vt:lpstr>NOV-DIC24</vt:lpstr>
      <vt:lpstr>paquetefiscal@gmail.com</vt:lpstr>
      <vt:lpstr>TARIFAS RIF 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A' Perez</dc:creator>
  <cp:lastModifiedBy>Miriam Arrazola♥</cp:lastModifiedBy>
  <dcterms:created xsi:type="dcterms:W3CDTF">2018-09-08T20:16:09Z</dcterms:created>
  <dcterms:modified xsi:type="dcterms:W3CDTF">2024-01-07T01:46:54Z</dcterms:modified>
</cp:coreProperties>
</file>