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5" activeTab="5"/>
  </bookViews>
  <sheets>
    <sheet name="Gastos Logistica por Viajes" sheetId="1" state="hidden" r:id="rId2"/>
    <sheet name="Gastos en Materiales y Servicio" sheetId="2" state="hidden" r:id="rId3"/>
    <sheet name="Extraccionde Caja pNivelar" sheetId="3" state="hidden" r:id="rId4"/>
    <sheet name="Aportes a Caja CondorNet" sheetId="4" state="hidden" r:id="rId5"/>
    <sheet name="Tarjetas hasta 30 abril 2020" sheetId="5" state="hidden" r:id="rId6"/>
    <sheet name="Tarjetas desde 1 Mayo 2020" sheetId="6" state="visible" r:id="rId7"/>
    <sheet name="ABONOS DIRECTO CONDORNET" sheetId="7" state="hidden" r:id="rId8"/>
    <sheet name="Recibos" sheetId="8" state="hidden" r:id="rId9"/>
  </sheets>
  <definedNames>
    <definedName function="false" hidden="false" localSheetId="4" name="Z_C9674B94_AA8F_4B3D_835B_453A673B1E14_.wvu.FilterData" vbProcedure="false">'Tarjetas hasta 30 abril 2020'!$A$1</definedName>
    <definedName function="false" hidden="false" localSheetId="6" name="Z_C9674B94_AA8F_4B3D_835B_453A673B1E14_.wvu.FilterData" vbProcedure="false">'ABONOS DIRECTO CONDORNET'!$B$7:$B$10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74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ID#AAAANAZLDts
Gonzalo Emmanuel Lescano    (2021-07-09 23:14:17)
tarjeta 10 días</t>
        </r>
      </text>
    </comment>
    <comment ref="F30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ID#AAAAKL4JyKU
Gonzalo Emmanuel Lescano    (2020-09-03 15:07:13)
2 Tarjetas de 7 días</t>
        </r>
      </text>
    </comment>
    <comment ref="F32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ID#AAAAKRafV3U
Gonzalo Emmanuel Lescano    (2020-09-17 16:45:14)
tarjeta de 3 días</t>
        </r>
      </text>
    </comment>
    <comment ref="F38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ID#AAAAKt3orAQ
Gonzalo Emmanuel Lescano    (2020-11-08 15:35:47)
el precio estaba mal</t>
        </r>
      </text>
    </comment>
    <comment ref="G3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ID#AAAAKt3orAM
Gonzalo Emmanuel Lescano    (2020-11-08 15:35:31)
en  esta fecha no se mandaron tarjetas</t>
        </r>
      </text>
    </comment>
    <comment ref="M6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ID#AAAAN0vHGk0
Gonzalo Emmanuel Lescano    (2021-08-07 20:40:26)
4 días</t>
        </r>
      </text>
    </comment>
    <comment ref="O4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ID#AAAAIgrCNRw
Gonzalo Emmanuel Lescano    (2021-05-15 23:20:14)
Trabajo en el cerro</t>
        </r>
      </text>
    </comment>
    <comment ref="O56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ID#AAAAMhzdvUI
Gonzalo Emmanuel Lescano    (2021-06-18 00:12:33)
pago de servicios en cerro</t>
        </r>
      </text>
    </comment>
    <comment ref="O78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ID#AAAASClSpPs
Gonzalo Emmanuel Lescano    (2021-11-17 14:38:31)
Pago servicio cerro, octubre</t>
        </r>
      </text>
    </comment>
  </commentList>
</comments>
</file>

<file path=xl/sharedStrings.xml><?xml version="1.0" encoding="utf-8"?>
<sst xmlns="http://schemas.openxmlformats.org/spreadsheetml/2006/main" count="1323" uniqueCount="394">
  <si>
    <t xml:space="preserve">                                 Logistica por Viajes</t>
  </si>
  <si>
    <t xml:space="preserve">Planilla Control Gastos de CondorNet</t>
  </si>
  <si>
    <t xml:space="preserve">TafiViejo-Tuc</t>
  </si>
  <si>
    <t xml:space="preserve">10 Km</t>
  </si>
  <si>
    <t xml:space="preserve">Tuc-Trancas-Tuc</t>
  </si>
  <si>
    <t xml:space="preserve">144 Km</t>
  </si>
  <si>
    <t xml:space="preserve">Tuc-Potrero-Tuc</t>
  </si>
  <si>
    <t xml:space="preserve">200 Km</t>
  </si>
  <si>
    <t xml:space="preserve">Tuc-Trancas-Potrero-Tuc</t>
  </si>
  <si>
    <t xml:space="preserve">240 Km</t>
  </si>
  <si>
    <t xml:space="preserve">Ocupado</t>
  </si>
  <si>
    <t xml:space="preserve">Aportado</t>
  </si>
  <si>
    <t xml:space="preserve">Tuc-Trancas-Potrero-Trancas-Tuc</t>
  </si>
  <si>
    <t xml:space="preserve">280 Km</t>
  </si>
  <si>
    <t xml:space="preserve">Referencia Precio Nafta Super x 1Litro</t>
  </si>
  <si>
    <t xml:space="preserve">Km Viaje (equivalente a ruta)</t>
  </si>
  <si>
    <t xml:space="preserve">Vehiculo</t>
  </si>
  <si>
    <t xml:space="preserve">$/Km(en Ruta)</t>
  </si>
  <si>
    <t xml:space="preserve">Total $ Combustible Viaje</t>
  </si>
  <si>
    <t xml:space="preserve">Observaciones</t>
  </si>
  <si>
    <t xml:space="preserve">Viaje N°</t>
  </si>
  <si>
    <t xml:space="preserve">Fecha</t>
  </si>
  <si>
    <t xml:space="preserve">Concepto</t>
  </si>
  <si>
    <t xml:space="preserve">Total</t>
  </si>
  <si>
    <t xml:space="preserve">Marcelo</t>
  </si>
  <si>
    <t xml:space="preserve">Gonzalo</t>
  </si>
  <si>
    <t xml:space="preserve">Joaquin</t>
  </si>
  <si>
    <t xml:space="preserve">Caja de CondorNet</t>
  </si>
  <si>
    <t xml:space="preserve">VW Gol Trend LYD888</t>
  </si>
  <si>
    <t xml:space="preserve">Viaje Tuc-Potrero-Tuc</t>
  </si>
  <si>
    <t xml:space="preserve">Nafta</t>
  </si>
  <si>
    <t xml:space="preserve">Agua Mineral</t>
  </si>
  <si>
    <t xml:space="preserve">Desgaste Auto</t>
  </si>
  <si>
    <t xml:space="preserve">Gaseosa</t>
  </si>
  <si>
    <t xml:space="preserve">Viaje Tuc-Potrero-Trancas-Tuc</t>
  </si>
  <si>
    <t xml:space="preserve">Viaje Tuc-Trancas-Tuc-Trancas-Tuc (Montar Antenaen torre German)</t>
  </si>
  <si>
    <t xml:space="preserve">Viaje Tuc-Trancas-Potrero-Trancas-Tuc</t>
  </si>
  <si>
    <t xml:space="preserve">CHERY Tiggo2 AD298JJ</t>
  </si>
  <si>
    <t xml:space="preserve">Viaje Tuc-Trancas-Tuc</t>
  </si>
  <si>
    <t xml:space="preserve">Viaje Tuc-Trancas-Potrero-Tuc</t>
  </si>
  <si>
    <t xml:space="preserve">Joaquin y Gonza</t>
  </si>
  <si>
    <t xml:space="preserve">Llevar Torre</t>
  </si>
  <si>
    <t xml:space="preserve">Llevar postes y cemento</t>
  </si>
  <si>
    <t xml:space="preserve">Marcelo y Joaquin</t>
  </si>
  <si>
    <t xml:space="preserve">Montar Torre en Cerro.</t>
  </si>
  <si>
    <t xml:space="preserve">Comida</t>
  </si>
  <si>
    <t xml:space="preserve">Marcelo, Joaquin y flia. A llevar alambres y trabillas.</t>
  </si>
  <si>
    <t xml:space="preserve">Joaquin y Gonzalo a llevar 2 postes para cortar patas paneles y alambre traidos de Finca Joaquin en Jujuy</t>
  </si>
  <si>
    <t xml:space="preserve">Marcelo , Gonza y Joaquin en auto Marcelo para montar sabado y domingo oaneles y antenas en cerro.</t>
  </si>
  <si>
    <t xml:space="preserve">Fuimos el sabado y volvims el domingo.</t>
  </si>
  <si>
    <t xml:space="preserve">Marcelo, Gonzalo y Joaquin en auto de Joaquin.</t>
  </si>
  <si>
    <t xml:space="preserve">Fuimos a realizar instalacion antenas y servidor en casa David.</t>
  </si>
  <si>
    <t xml:space="preserve">Comimos papas fritas y huevo en Siles.</t>
  </si>
  <si>
    <t xml:space="preserve">Marcelo y Joaquin en auto Marcelo.</t>
  </si>
  <si>
    <t xml:space="preserve">31/6/2019</t>
  </si>
  <si>
    <t xml:space="preserve">Fuimos Domingo tarde para dormir y subir cerro el lunes a completar repetidor.</t>
  </si>
  <si>
    <t xml:space="preserve">Fuimos a hablar con Madre German y a instalar Modem Router 3G para servicio internet provisorio.</t>
  </si>
  <si>
    <t xml:space="preserve">Peaje</t>
  </si>
  <si>
    <t xml:space="preserve">Joaquin y Flia.</t>
  </si>
  <si>
    <t xml:space="preserve">Fui a revisar Zeroshell y verificar servicio internet a los usuarios de prueba, David y flia.</t>
  </si>
  <si>
    <t xml:space="preserve">Gonzalo, Marcelo y Joaquin a recibir Tecnicos Telecom para habilitacion linea ADSL.Tambien pagamos alquiler Torre German por mes de Julio 2019.</t>
  </si>
  <si>
    <t xml:space="preserve">Marcelo y Joaquin (con Flia) a relevar para montaje en casa Miriam.Dar de alta primeros clientes.Relevar futuros clientes en zona acceso al pueblo.</t>
  </si>
  <si>
    <t xml:space="preserve">Chery (Tuc-Tafi Viejo-Tuc) y Gol Trend (Tafi Viejo-Potrero-Tafi Viejo)</t>
  </si>
  <si>
    <t xml:space="preserve">Marcelo y Joaquin.(En auto de Joaquin de Tafi Viejo a Potrero).Se instalo celda en casa de Miriam y se dieron de alta 6 clientes cobrando su abono de agosto).</t>
  </si>
  <si>
    <t xml:space="preserve">Comida(Pan y Fiambre)</t>
  </si>
  <si>
    <t xml:space="preserve">Marcelo, Gonzalo y Joaquin en auto Joaquin.Se cambio caño Miriam , instalo Sislander y alta de clientes en Sislander.Cobro nuevos abonos.Compra en Choromoro $50 banana y $200 agua y otros</t>
  </si>
  <si>
    <t xml:space="preserve">Viveres en Choromoro</t>
  </si>
  <si>
    <t xml:space="preserve">Almuerzo en Miriam</t>
  </si>
  <si>
    <t xml:space="preserve">Marcelo y Gonzalo en auto de Marcelo.Joaquin con su flia en auto Joaquin por cuenta propia.Montaje Panel y unifi en casa vecina MIriam.Montaje LiteBeam y Unifi en casa Cisneros en acceso al pueblo.</t>
  </si>
  <si>
    <t xml:space="preserve">Gonzalo y Marcelo en auto de Marcelo a Trancas a revisar caida  de servicio de internet en casa de German.Tambien llevaron $2500 para pagar alquiler Torre mes vencido Agosto 2019.</t>
  </si>
  <si>
    <t xml:space="preserve">Marcelo, Gonzalo y Joaquin, en auto de Marcelo.Se firmo convenio con Comunidad Aborigen de Potrero, se hizo relevamiento en la banda, se agregaron usuarios y cobraron casi todos los abonos.</t>
  </si>
  <si>
    <t xml:space="preserve">Gonzalo y Joaquin en auto Joaquin.Salimos de Tuc 7 am y volvimos 7am del dia siguinete.Se ajustaron caños antenas y se instalaron 2 nuevas celdas unifi + Litebeam.</t>
  </si>
  <si>
    <t xml:space="preserve">Viveres comida</t>
  </si>
  <si>
    <t xml:space="preserve">Gonzalo y Joaquin en auto de Joaquin.Se arreglo red organizando canales de antenas y nombres distintos de APs.Se levanto caño AP David y se movio LiteBeam Cata.</t>
  </si>
  <si>
    <t xml:space="preserve">Almuerzo</t>
  </si>
  <si>
    <t xml:space="preserve">Cena</t>
  </si>
  <si>
    <t xml:space="preserve">Marcelo y Joaquin (con Leo).Se instalo AP Mesh en predio comunidad, se relevo casa Sebastian y se cobro en todo el pueblo.</t>
  </si>
  <si>
    <t xml:space="preserve">Viveres</t>
  </si>
  <si>
    <t xml:space="preserve">Gonzalo, Marcelo y Joaquin (con Leo).Montaje antena en casa Sebastian.Se puso UPS en Servidor de casa David.En auto Joaquin.</t>
  </si>
  <si>
    <t xml:space="preserve">Facturas desayuno</t>
  </si>
  <si>
    <t xml:space="preserve">Gaseosa y Galletas</t>
  </si>
  <si>
    <t xml:space="preserve">Gonzalo, Marcelo y Joaquin.En auto Joaquin.Se instalo AP Armella y AP Daniel.</t>
  </si>
  <si>
    <t xml:space="preserve">Gonzalo, Marcelo y Joaquin.En auto de Marcelo.Se instalo AP Condori y no se pudo poner Mesh en Gutierrez.Se cobraron abonos y Tarjetas.Nos enteramos que comparten internet por Bluetooth.</t>
  </si>
  <si>
    <t xml:space="preserve">Marcelo y Joaquin en auto de Marcelo.Se instalo celda en zona Siles y se cobro parcialmente resto de Diciembre.Se relevo zona oeste con David..subimos a pie zona Pachamama.</t>
  </si>
  <si>
    <t xml:space="preserve">Fruta y Sandwichs(parcial)</t>
  </si>
  <si>
    <t xml:space="preserve">Viaje Tuc-Potrero-Tuc (+ visitar Rearte)</t>
  </si>
  <si>
    <t xml:space="preserve">Lavar Auto</t>
  </si>
  <si>
    <t xml:space="preserve">Ingreso raro</t>
  </si>
  <si>
    <t xml:space="preserve">VIAJE JOAQUIN SOLO A REINSTALAR SERVIDOR Y ANTENAS QUEMADAS.</t>
  </si>
  <si>
    <t xml:space="preserve">Tafi-centro-Potrero-Centro-Tafi</t>
  </si>
  <si>
    <t xml:space="preserve">FUE ULTIMO VIAJE ANTES DE CUARENTENA OBLIGATORIA POR CORONAVIRUS!</t>
  </si>
  <si>
    <t xml:space="preserve">A PARTIR DE ESTE DIA COMENZO GUARDIA GONZALO.</t>
  </si>
  <si>
    <t xml:space="preserve">Materiales y Servicios de Terceros</t>
  </si>
  <si>
    <t xml:space="preserve">Codigo</t>
  </si>
  <si>
    <t xml:space="preserve">1 Inversor Tension 12V a 220V</t>
  </si>
  <si>
    <t xml:space="preserve">1 Bateria 12V 7AH para pruebas Moviles</t>
  </si>
  <si>
    <t xml:space="preserve">1 Soportes para colocar Antena en Torre Trancas (Hierros y mano obra Herrero.No incluye Pintura Antioxido)</t>
  </si>
  <si>
    <t xml:space="preserve">1 Soportes para colocar Antena en Torre Cerro (Hierros y mano obra Herrero.No incluye Pintura Antioxido)</t>
  </si>
  <si>
    <t xml:space="preserve">Pintura Antioxido para soportes</t>
  </si>
  <si>
    <t xml:space="preserve">Tornillos y Tuercas Soporte</t>
  </si>
  <si>
    <t xml:space="preserve">Mano Obra Montaje Antena en Torre German by PIPO</t>
  </si>
  <si>
    <t xml:space="preserve">Anclajes para torre (No se usaron.Quedan disponibles en inventario de CondorNet)</t>
  </si>
  <si>
    <t xml:space="preserve">2x Ubiquiti LBE 5AC Gen 2 </t>
  </si>
  <si>
    <t xml:space="preserve">2x Ubiquiti Power Beam 620 AC (Joaquin)</t>
  </si>
  <si>
    <t xml:space="preserve">3 Tramos torres de 6m (Joaquin)</t>
  </si>
  <si>
    <t xml:space="preserve">3 Postes Quebracho</t>
  </si>
  <si>
    <t xml:space="preserve">1 Bolsa Cemento</t>
  </si>
  <si>
    <t xml:space="preserve">200m alambre acerado nuevo para cerca perimetral (Joaquin)</t>
  </si>
  <si>
    <t xml:space="preserve">50m alambre puas usado (Joaquin)</t>
  </si>
  <si>
    <t xml:space="preserve">68m cable acero para riendas de torre</t>
  </si>
  <si>
    <t xml:space="preserve">30 grampitas para sujetar cable acero</t>
  </si>
  <si>
    <t xml:space="preserve">Pago a cuenta Mano Obra subir torre, cemento,agua,postes,limpiar predio($7500)</t>
  </si>
  <si>
    <t xml:space="preserve">1 Unifi UAP AC M</t>
  </si>
  <si>
    <t xml:space="preserve">1 Unifi UAP AC M + 2 LBE 5 AC Gen2</t>
  </si>
  <si>
    <t xml:space="preserve">1 Bateria Ultracell ciclo prof 12v 100Ah</t>
  </si>
  <si>
    <t xml:space="preserve">2 Paneles Solares 100W Monocristalinas</t>
  </si>
  <si>
    <t xml:space="preserve">Cable Bajada Panel solar y conectores MC4 Y MC4 Branch</t>
  </si>
  <si>
    <t xml:space="preserve">Convertidor Stepup tension 8 Amp</t>
  </si>
  <si>
    <t xml:space="preserve">Regulador carga panel solar 20Amp mppt</t>
  </si>
  <si>
    <t xml:space="preserve">50m alambre puas nuevo y 13 Torniquetas Nuevas Negras (Pago Marcelo)</t>
  </si>
  <si>
    <t xml:space="preserve">Trabillas 2 paquetes (salieron $800, pago Marcelo,eran delgadas, fueron devueltas y quedo el dinero para comprar las gruesas)</t>
  </si>
  <si>
    <t xml:space="preserve">100 mts alambre puas usado (Joaquin)</t>
  </si>
  <si>
    <t xml:space="preserve">100 mts alambre liso usado (Joaquin)</t>
  </si>
  <si>
    <t xml:space="preserve">25mts cable acerado para tercer nivel riendas torre cerro</t>
  </si>
  <si>
    <t xml:space="preserve">15 grampitas para ajustar cable de acero</t>
  </si>
  <si>
    <t xml:space="preserve">Materiales electricos para montaje caja estanca torre cerro (Comprados en Electronica Santa Fe)</t>
  </si>
  <si>
    <t xml:space="preserve">Materiales electricos para montaje caja estanca torre cerro (Comprados en Av Siria 1699)</t>
  </si>
  <si>
    <t xml:space="preserve">Maderas del aserradero para armar estructura para paneles solares y bateria</t>
  </si>
  <si>
    <t xml:space="preserve">2 Postes quebracho para cortar y hacer patas estructura paneles solares(use $500 vuelto Caranchonet Gonzalo)</t>
  </si>
  <si>
    <t xml:space="preserve">2 Paquetes de Trabillas Gruesas p reemplazar las finitas.se uso el dinero de Marcelo devuelto $800 a cuenta</t>
  </si>
  <si>
    <t xml:space="preserve">Tupper para cubrir bateria de sistema de energia solar</t>
  </si>
  <si>
    <t xml:space="preserve">mecha quebrachera nro 12 para taladro de mano</t>
  </si>
  <si>
    <t xml:space="preserve">Bulones de Buloneria "El Abuelo"</t>
  </si>
  <si>
    <t xml:space="preserve">Pagos herrero planchuelas soportes torre</t>
  </si>
  <si>
    <t xml:space="preserve">1 Soporte para LiteBeam en Torre Cerro</t>
  </si>
  <si>
    <t xml:space="preserve">Pago a cuenta Mano Obra terceros Potrero</t>
  </si>
  <si>
    <t xml:space="preserve">Pago estacionamiento Potrero</t>
  </si>
  <si>
    <t xml:space="preserve">1 Bateria 9V para Tester</t>
  </si>
  <si>
    <t xml:space="preserve">Compras Materiales (Madera, mensulas, carton plastico, tacos, fichas etc)</t>
  </si>
  <si>
    <t xml:space="preserve">2 Abrazaderas para sujetar caño antena casa David</t>
  </si>
  <si>
    <t xml:space="preserve">1 Switch TPLink 5 Bocas Gigabit</t>
  </si>
  <si>
    <t xml:space="preserve">1 Caño 3m pintado negro para colocar antenas casa David (Joaquin)</t>
  </si>
  <si>
    <t xml:space="preserve">1 Tramo Torre usado 3m para montar antenas casa David (Joaquin)</t>
  </si>
  <si>
    <t xml:space="preserve">Compra Chips Celular y Cargas iniciales</t>
  </si>
  <si>
    <t xml:space="preserve">Plastico Negro comprado en Yunco.Para cubrir bajo paneles solares.</t>
  </si>
  <si>
    <t xml:space="preserve">Cinta Aisladora</t>
  </si>
  <si>
    <t xml:space="preserve">"Camara Domo"</t>
  </si>
  <si>
    <t xml:space="preserve">Precintos Bolsa de 100 largos Hellerman y Tyton</t>
  </si>
  <si>
    <t xml:space="preserve">Calcomania "SONRIA LO ESTAMOS FILMANDO"</t>
  </si>
  <si>
    <t xml:space="preserve">15 Cable red Y 15 Fichas RJ45 Plug</t>
  </si>
  <si>
    <t xml:space="preserve">En Trancas: cable y ficha 220v + Adaptador Triple</t>
  </si>
  <si>
    <t xml:space="preserve">2 Tomas Tension 220v sobre madera para alimentar modem Router y antena en Trancas(Joaquin)</t>
  </si>
  <si>
    <t xml:space="preserve">Diferencia carga credito a Chip Claro..(Marcelo cargo $150 + $400...de los cuales David reintegro $500)</t>
  </si>
  <si>
    <t xml:space="preserve">1 UPS TRV para instalar en casa German para proteger Modem ADSL y PowerBeam 20ac</t>
  </si>
  <si>
    <t xml:space="preserve">Pago Adicional al Tecnico por instalacion linea ADSL</t>
  </si>
  <si>
    <t xml:space="preserve">Pago Alquiler Torre German mes Julio 2019</t>
  </si>
  <si>
    <t xml:space="preserve">2 abrazaderas para caño en torrecita David para antena hacia Miriam</t>
  </si>
  <si>
    <t xml:space="preserve">1 Caja Cable UTP para exterior (comprada a Horacio Ruilova)</t>
  </si>
  <si>
    <t xml:space="preserve">1 Caño 3 m blanco para montar LiteBem y AP Unifien celda casa Miriam (Joaquin)</t>
  </si>
  <si>
    <t xml:space="preserve">3 Torniquetas pequeñas para riendas caño celda casa Miriam (Joaquin)</t>
  </si>
  <si>
    <t xml:space="preserve">4 caños de 3 metros cada uno (2 de 6m cortados a la mitad)(fueron a comprar Joaquin y Marcelo)</t>
  </si>
  <si>
    <t xml:space="preserve">12 tuercas para soldar a los caños para sujetar riendas de alambre(fue a comprar Joaquin)</t>
  </si>
  <si>
    <t xml:space="preserve">1 Litro Convertidor Oxido Blanco y 1 Litro Aguarras para pintar caños (fue a comprar Joaquin)</t>
  </si>
  <si>
    <t xml:space="preserve">2 LiteBeam 5AC Gen2 + LE 5AC 16 120 AP + 3 UAP AC M R Unifi AP (Compra hecha por Gonzalo)</t>
  </si>
  <si>
    <t xml:space="preserve">12 Torniquetas +100 metros alambre galvanizado Nro 12 (compra hecha por Joaquin.Paga CondorNet)</t>
  </si>
  <si>
    <t xml:space="preserve">8 Grampas Omega + 16 Tacos y Tornillos</t>
  </si>
  <si>
    <t xml:space="preserve">2 Estabilizadores TRV</t>
  </si>
  <si>
    <t xml:space="preserve">Pago a Herrero para soldar tuercas a los 4 caños</t>
  </si>
  <si>
    <t xml:space="preserve">Membrana + acido para reparar techo casa Miriam</t>
  </si>
  <si>
    <t xml:space="preserve">Costo Envio Productos Ubiquiti de Sawerin por BusPack</t>
  </si>
  <si>
    <t xml:space="preserve">Maderas , mensulas, tacos y tornillos para repisa que iria en Miriam</t>
  </si>
  <si>
    <t xml:space="preserve">2 NanoBeam M5 16 (Joaquin)</t>
  </si>
  <si>
    <t xml:space="preserve">Licencia Sislander para 100 usuarios por 3 meses.Valida hasta 12/11/2019</t>
  </si>
  <si>
    <t xml:space="preserve">100 Fichas de Red RJ45 AMP (compra hecha por Gonzalo)</t>
  </si>
  <si>
    <t xml:space="preserve">3 switchs TPLink 5 Bocas Gigabit (Compra hecha por Gonzalo)</t>
  </si>
  <si>
    <t xml:space="preserve">Pago Cancelacion Mano Obra terceros Potrero (Montaje Torre en Ceero)Pagado a David x Marcelo</t>
  </si>
  <si>
    <t xml:space="preserve">Asado Celebracion Cumpleaños 1 de CondorNet</t>
  </si>
  <si>
    <t xml:space="preserve">Pago Alquiler Torre German mes vencido Agosto 2019</t>
  </si>
  <si>
    <t xml:space="preserve">Pago Incentivo al Tecnico Tercerizado de Telecom para reparar falla Line ADSL en Trancas</t>
  </si>
  <si>
    <t xml:space="preserve">Pago Energia Electrica Nodo MIriam por consumo durante mes Agosto 2019</t>
  </si>
  <si>
    <t xml:space="preserve">Pago Energia Electrica Nodo Soledad por consumo durante medio mes Agosto 2019</t>
  </si>
  <si>
    <t xml:space="preserve">2 LiteBeam + 2 Unifi UAP AC M + 3 Protectores Ubiquiti antidescarga para ethernet </t>
  </si>
  <si>
    <t xml:space="preserve">Flete Via Cargo compra Ubiquiti</t>
  </si>
  <si>
    <t xml:space="preserve">1 Bolsa Precintos (medio truchos)</t>
  </si>
  <si>
    <t xml:space="preserve">Alambre para riendas</t>
  </si>
  <si>
    <t xml:space="preserve">2 enchufes Triple</t>
  </si>
  <si>
    <t xml:space="preserve">Pago Energia Electrica Nodo MIriam por consumo durante mes Setiembre 2019</t>
  </si>
  <si>
    <t xml:space="preserve">Pago Energia Electrica Nodo DAVID por consumo durante mes AGOSTO 2019</t>
  </si>
  <si>
    <t xml:space="preserve">Pago Energia Electrica Nodo DAVID por consumo durante mes SETIEMBRE 2019</t>
  </si>
  <si>
    <t xml:space="preserve">Pago Energia Electrica Nodo CISNEROS por consumo durante mes AGOSTO 2019 (MEDIO MES)</t>
  </si>
  <si>
    <t xml:space="preserve">Pago Energia Electrica Nodo CISNEROS por consumo durante mes SETIEMBRE 2019</t>
  </si>
  <si>
    <t xml:space="preserve">Pago Abono Internet Ciclo finaliza 15 Setiembre 2019</t>
  </si>
  <si>
    <t xml:space="preserve">Pago Abono Internet Ciclo finaliza 15 Octubre 2019</t>
  </si>
  <si>
    <t xml:space="preserve">Pago Alquiler Torre German mes vencido Setiembre 2019</t>
  </si>
  <si>
    <t xml:space="preserve">Compra: 1 Panel,2 LiteBeams, 3 AirCubeISP...a SawerinNetworks</t>
  </si>
  <si>
    <t xml:space="preserve">Licencia Sislander para 100 usuarios por 3 meses.Valida hasta 12/02/2020</t>
  </si>
  <si>
    <t xml:space="preserve">Pago Energia Electrica Nodo MIriam por consumo durante mes OCTUBRE 2019</t>
  </si>
  <si>
    <t xml:space="preserve">Pago Energia Electrica Nodo Soledad por consumo durante medio mes SETIEMBRE 2019</t>
  </si>
  <si>
    <t xml:space="preserve">Pago Energia Electrica Nodo Soledad por consumo durante medio mes OCTUBRE 2019</t>
  </si>
  <si>
    <t xml:space="preserve">Pago Energia Electrica Nodo CISNEROS por consumo durante mes OCTUBRE 2019</t>
  </si>
  <si>
    <t xml:space="preserve">Pago encomienda Via Cargo</t>
  </si>
  <si>
    <t xml:space="preserve">Nafta ir buscar encomienda (parcial)</t>
  </si>
  <si>
    <t xml:space="preserve">Pago Alquiler Torre German mes vencido Octubre 2019</t>
  </si>
  <si>
    <t xml:space="preserve">Pago Abono Internet Ciclo finaliza 15 Noviembre 2019 (Tiene descuento por error de Telecom)</t>
  </si>
  <si>
    <t xml:space="preserve">2 Caños estructurales de 6 m cortados en mitades para soportar antenas</t>
  </si>
  <si>
    <t xml:space="preserve">Propina empleado de Remetal para cortar los caños y atarlos al auto</t>
  </si>
  <si>
    <t xml:space="preserve">Fuente de Alimentacion USB 5V 2A (comprada en Electronica Santa Fe)</t>
  </si>
  <si>
    <t xml:space="preserve">Combustible Viaje a comprar caños , fuente alimentacion, etc (fueron Joaquin y Marcelo) 37km</t>
  </si>
  <si>
    <t xml:space="preserve">Viaje Auto Marcelo desde su casa a casa Joaquin iday vuelta...26Km</t>
  </si>
  <si>
    <t xml:space="preserve">Compra a Sawerin: 2 Fuentes Poe 24V 1A y 1 Rollo cable red doble vaina 305 metros</t>
  </si>
  <si>
    <t xml:space="preserve">Compra por Mercado Libre: 1UPS TRV Neo (Pago Marcelo)</t>
  </si>
  <si>
    <t xml:space="preserve">Compra 5 Torniquetas</t>
  </si>
  <si>
    <t xml:space="preserve">3 Estacas para sujetar riendas caño antena casa Sebastian</t>
  </si>
  <si>
    <t xml:space="preserve">Encomienda de Sawerin Networks via BusPack Express</t>
  </si>
  <si>
    <t xml:space="preserve">Nafta Tafi Viejo - Terminal - Tafi Viejo</t>
  </si>
  <si>
    <t xml:space="preserve">6 Tuercas para soldar a caños para sujetar riendas</t>
  </si>
  <si>
    <t xml:space="preserve">Soldar 6 Tuercas en caños para sujetar riendas</t>
  </si>
  <si>
    <t xml:space="preserve">Nafta Tafi Viejo - Herrero - Tafi Viejo</t>
  </si>
  <si>
    <t xml:space="preserve">Pago Energia Electrica Nodo DAVID por consumo durante mes OCTUBRE 2019</t>
  </si>
  <si>
    <t xml:space="preserve">Pago Energia Electrica Nodo DAVID por consumo durante mes NOVIEMBRE 2019</t>
  </si>
  <si>
    <t xml:space="preserve">Pago Energia Electrica Nodo MIRIAM por consumo durante mes NOVIEMBRE 2019</t>
  </si>
  <si>
    <t xml:space="preserve">Pago Energia Electrica Nodo SOLEDAD por consumo durante mes NOVIEMBRE 2019</t>
  </si>
  <si>
    <t xml:space="preserve">Pago Energia Electrica Nodo FERNANDA por consumo durante mes OCTUBRE 2019</t>
  </si>
  <si>
    <t xml:space="preserve">Pago Energia Electrica Nodo FERNANDA por consumo durante mes NOVIEMBRE 2019</t>
  </si>
  <si>
    <t xml:space="preserve">Pago Energia Electrica Nodo CISNEROS por consumo durante mes NOVIEMBRE 2019</t>
  </si>
  <si>
    <t xml:space="preserve">3 Torniquetas + 1Kg Alambre </t>
  </si>
  <si>
    <t xml:space="preserve">2 cajas estancas para cubrir APs AirCube</t>
  </si>
  <si>
    <t xml:space="preserve">Pago Herrero soldar 3 erjas para riedas + soporte para AirCube en 1 Caño</t>
  </si>
  <si>
    <t xml:space="preserve">Nafta para hacer tres items anteriores..</t>
  </si>
  <si>
    <t xml:space="preserve">Nafta retirar encomienda correcta de fuentes Poe y devolver las incorrectas</t>
  </si>
  <si>
    <t xml:space="preserve">Nafta ir comprar Fuente Alimentacion a Electronica Santa Fe</t>
  </si>
  <si>
    <t xml:space="preserve">Cobrado a Daniel SAnchez por Materiales instalacion AP Cubo en su casa</t>
  </si>
  <si>
    <t xml:space="preserve">Pago Alquiler Torre German mes vencido Noviembre 2019</t>
  </si>
  <si>
    <t xml:space="preserve">Actualizacion Licencia Sislander para 200 usuarios por 3 meses.Valida hasta 12/02/2020</t>
  </si>
  <si>
    <t xml:space="preserve">Compra a Sawerin: 1 AirCube, 1 Panel 120AC, 1 LiteBeam, 2 Unifi UAC M</t>
  </si>
  <si>
    <t xml:space="preserve">Encomienda de Sawerin Networks por Via Cargo</t>
  </si>
  <si>
    <t xml:space="preserve">Nafta retirar encomienda de Via Cargo</t>
  </si>
  <si>
    <t xml:space="preserve">3 Torniquetas + 3 Kg alambre n°11 </t>
  </si>
  <si>
    <t xml:space="preserve">Pago Energia Electrica Nodo MORALES por consumo durante mes OCTUBRE 2019</t>
  </si>
  <si>
    <t xml:space="preserve">Pago Energia Electrica Nodo MORALES por consumo durante mes NOVIEMBRE 2019</t>
  </si>
  <si>
    <t xml:space="preserve">Pago Energia Electrica Nodo SEBASTIAN por consumo durante mes DICIEMBRE 2019</t>
  </si>
  <si>
    <t xml:space="preserve">Pago Energia Electrica Nodo MIRIAM por consumo durante mes DICIEMBRE 2019</t>
  </si>
  <si>
    <t xml:space="preserve">2 caños 6 metros cortados a la mitad para soporte de antenas</t>
  </si>
  <si>
    <t xml:space="preserve">6 grampas omega para sujetar caños (para tener stock)+ 20 tacos fisher N°8</t>
  </si>
  <si>
    <t xml:space="preserve">20 tornillos rosca madera + 2 tornillos para soporte panel + 1 mecha taladro + 6 tuercas grandes</t>
  </si>
  <si>
    <t xml:space="preserve">soldar 6 Tuercas en caños para sujetar riendas</t>
  </si>
  <si>
    <t xml:space="preserve">Nafta hacer todo lo anterior</t>
  </si>
  <si>
    <t xml:space="preserve">Propina corte caños en Remetal</t>
  </si>
  <si>
    <t xml:space="preserve">Pago Energia Electrica Nodo DAVID por consumo durante mes DICIEMBRE 2019</t>
  </si>
  <si>
    <t xml:space="preserve">Pago Energia Electrica Nodo CISNEROS por consumo durante mes DICIEMBRE 2019</t>
  </si>
  <si>
    <t xml:space="preserve">Pago Energia Electrica Nodo FERNANDA por consumo durante mes DICIEMBRE 2019</t>
  </si>
  <si>
    <t xml:space="preserve">Pago Alquiler CERRO DAVID mes de uso ENERO 2020</t>
  </si>
  <si>
    <t xml:space="preserve">Pago Alquiler Torre German mes vencido Diciembre 2019</t>
  </si>
  <si>
    <t xml:space="preserve">Pago Abono Internet Ciclo finaliza 15 Diciembre 2019 (Tiene descuento por error de Telecom)</t>
  </si>
  <si>
    <t xml:space="preserve">Pago Abono Internet Ciclo finaliza 15 Enero 2020 (Tiene descuento por error de Telecom)</t>
  </si>
  <si>
    <t xml:space="preserve">Compra Celular Condornet a Joaquin</t>
  </si>
  <si>
    <t xml:space="preserve">Carga cedito a Chip condorNET phone</t>
  </si>
  <si>
    <t xml:space="preserve">Compra Chip Claro</t>
  </si>
  <si>
    <t xml:space="preserve">Pago Energia Electrica Nodo MORALES por consumo durante mes DICIEMBRE 2019</t>
  </si>
  <si>
    <t xml:space="preserve">Actualizacion Licencia Sislander para 200 usuarios por 1 Año.Valida hasta 20/02/2021</t>
  </si>
  <si>
    <t xml:space="preserve">Talonario Recibos</t>
  </si>
  <si>
    <t xml:space="preserve">Pago Alquiler Torre German mes vencido Enero 2020</t>
  </si>
  <si>
    <t xml:space="preserve">Pago Energia Electrica Nodo SOLEDAD por consumo durante mes DICIEMBRE 2019</t>
  </si>
  <si>
    <t xml:space="preserve">Pago Abono Internet Ciclo finaliza 15 Febrero 2020 (Tiene descuento por error de Telecom)</t>
  </si>
  <si>
    <t xml:space="preserve">Pago Alquiler CERRO DAVID mes de uso FEBRERO 2020</t>
  </si>
  <si>
    <t xml:space="preserve">Pago Alquiler Torre German mes vencido Febrero 2020</t>
  </si>
  <si>
    <t xml:space="preserve">Compra a Sawerin: 5 LiteBeams+5Aircube+5Fuentes 24v1A+1RolloCableRed+100Fichas de red</t>
  </si>
  <si>
    <t xml:space="preserve">Nafta ir a retirar encomienda</t>
  </si>
  <si>
    <t xml:space="preserve">EL JUEVES 12 DE MARZO SE DAÑO SERVIDOR SISLANDER POR RAYO.</t>
  </si>
  <si>
    <t xml:space="preserve">Compra MotherBoard+Micro+Memoria+Fuente+Disco</t>
  </si>
  <si>
    <t xml:space="preserve">Para esta compra Condornet puso $30000 y Gonzalo quedo con el vuelto : $8600</t>
  </si>
  <si>
    <t xml:space="preserve">Nafta auto Marcelo ir a casa Joaquin con Gonzalo</t>
  </si>
  <si>
    <t xml:space="preserve">Compra Cajas estancas+precintos+mensulas+mechas taladro</t>
  </si>
  <si>
    <t xml:space="preserve">Nafta auto Joaquin ir retirar PC y comprar cajas estancas</t>
  </si>
  <si>
    <t xml:space="preserve">5 DVDs Virgen ára tener para instalar Sislander Nuevo</t>
  </si>
  <si>
    <t xml:space="preserve">Compra a Sawerin: 1 Ubiquiti Unifi Controller + 3 Surge Protectors</t>
  </si>
  <si>
    <t xml:space="preserve">Aca Gonzalo uso el vuelto de $8600 que habia quedado.</t>
  </si>
  <si>
    <t xml:space="preserve">Nafta Marcelo retirar encomienda Sawerin Networks</t>
  </si>
  <si>
    <t xml:space="preserve"> PARTIR DE ACA ES EN CUARENTENA</t>
  </si>
  <si>
    <t xml:space="preserve">Encomienda Via Cargo compra a Sawerin Networks</t>
  </si>
  <si>
    <t xml:space="preserve">Pago Alquiler Torre German mes vencido Marzo 2020</t>
  </si>
  <si>
    <t xml:space="preserve">Pago Abono Internet Ciclo finaliza 15 Marzo 2020 (Tiene descuento por error de Telecom)</t>
  </si>
  <si>
    <t xml:space="preserve">Pago Alquiler Torre German mes vencido Abril 2020</t>
  </si>
  <si>
    <t xml:space="preserve">Pago Abono Internet Ciclo finaliza 15 Abril 2020 (Tiene descuento por error de Telecom)</t>
  </si>
  <si>
    <t xml:space="preserve">PC USADA DE JOAQUIN PARA PRIMER SERVIDOR SISLANDER</t>
  </si>
  <si>
    <t xml:space="preserve">Compra Equipos a Sawerin: 2 Paneles, 5 Litebeams, 4 Cubos, 4 Fuentes POE 24V 1A</t>
  </si>
  <si>
    <t xml:space="preserve">Pago Alquiler Torre German mes vencido Mayo 2020</t>
  </si>
  <si>
    <t xml:space="preserve">Pago Alquiler Torre German actualizacion Enero, Febrero, Marzo , Abril y Mayo.</t>
  </si>
  <si>
    <t xml:space="preserve">Pago Abono Internet Ciclo finaliza 15 Mayo 2020 (Tiene descuento por error de Telecom)</t>
  </si>
  <si>
    <t xml:space="preserve">Pago a David Flete dinero del 18 de mayo 2020</t>
  </si>
  <si>
    <t xml:space="preserve">Pago a David Montaje 1 Panel hacia oeste en SOLEDAD y celda en JUAREZ</t>
  </si>
  <si>
    <t xml:space="preserve">Fletes encomiendas CondorNet y David(luego cobraremos a David)</t>
  </si>
  <si>
    <t xml:space="preserve">Nafta ir retirar encomiendas</t>
  </si>
  <si>
    <t xml:space="preserve">Pago Alquiler Torre German mes vencido Junio 2020</t>
  </si>
  <si>
    <t xml:space="preserve">Tornillos, tacos,cinta aisladora, abrazaderas,aguarras.</t>
  </si>
  <si>
    <t xml:space="preserve">2 zapatillas tension, 1 bateria 9V, 1 mensula</t>
  </si>
  <si>
    <t xml:space="preserve">1 voltimetro + 1 conversor tension para David </t>
  </si>
  <si>
    <t xml:space="preserve">Nafta ir retirar encomiendas Marcelo</t>
  </si>
  <si>
    <t xml:space="preserve">2 cajas estancas y 10 mensulas</t>
  </si>
  <si>
    <t xml:space="preserve">1 Flete de Sawerin 5 Litebeams VIA CARGO + $10 redondeo</t>
  </si>
  <si>
    <t xml:space="preserve">COBRADO A DAVID POR MATERIALES ACCESORIOS PARA ENLACE A CASA DE SU PAPA</t>
  </si>
  <si>
    <t xml:space="preserve">COBRADO A DAVID POR MANO OBRA CONFIGURACION Y ARMADO ENLACE A CASA DE SU PAPA</t>
  </si>
  <si>
    <t xml:space="preserve">COBRADO A DAVID REEMPLAZO AIRCUBE + FUENTE  DANIEL DESPUES DE RAYO</t>
  </si>
  <si>
    <t xml:space="preserve">PAGO A DAVID PARA MONTAJE CELDAS RAMON MORALES Y ALICIA CASTILLO</t>
  </si>
  <si>
    <t xml:space="preserve">PAGO A DAVID TRAER DINERO RECAUDACION Y LLEVAR EQUIPOS PARA 2 CELDAS</t>
  </si>
  <si>
    <t xml:space="preserve">Extraccion de los Socios de la Caja de CondorNet para nivelar aportes</t>
  </si>
  <si>
    <t xml:space="preserve">Extraccion para recuperar Inversion</t>
  </si>
  <si>
    <t xml:space="preserve">ULTIMO VIAJE LOS TRES</t>
  </si>
  <si>
    <t xml:space="preserve">A PARTIR DE ACA FUE CUARENTENA</t>
  </si>
  <si>
    <t xml:space="preserve">Para nivelarse en $70000 prox</t>
  </si>
  <si>
    <t xml:space="preserve">Para repartir entre ellos lo quedo de lo traido por Vanesa el lunes 4 mayo.</t>
  </si>
  <si>
    <t xml:space="preserve">Marcelo fue a retirar efectivo de casa de Joaquin</t>
  </si>
  <si>
    <t xml:space="preserve">Transf de Joaquin a Gonzalo Brubank</t>
  </si>
  <si>
    <t xml:space="preserve">Extraido de caja Joaquin</t>
  </si>
  <si>
    <t xml:space="preserve">Extraido de caja Gonzalo</t>
  </si>
  <si>
    <t xml:space="preserve">Aporte de los Socios a la Caja de CondorNet a partir de que se creo el dia Domingo 28 de julio de 2019</t>
  </si>
  <si>
    <t xml:space="preserve">Total Acumulado por Venta de Tarjetas hasta 30 Abril 2020</t>
  </si>
  <si>
    <t xml:space="preserve">Duracion de la Tarjeta</t>
  </si>
  <si>
    <t xml:space="preserve">Nivel de  Internet de la Tarjeta</t>
  </si>
  <si>
    <t xml:space="preserve">Precio Unitario de la Tarjeta</t>
  </si>
  <si>
    <t xml:space="preserve">Vendida a </t>
  </si>
  <si>
    <t xml:space="preserve">Cantidad de Tarjetas</t>
  </si>
  <si>
    <t xml:space="preserve">Cobradas? (1=Si)</t>
  </si>
  <si>
    <t xml:space="preserve">Importe</t>
  </si>
  <si>
    <t xml:space="preserve">Adeudan a CondorNET de Trajetas</t>
  </si>
  <si>
    <t xml:space="preserve">Hasta 30 de marzo 2020</t>
  </si>
  <si>
    <t xml:space="preserve">1 Dia</t>
  </si>
  <si>
    <t xml:space="preserve">350Kbps / 35 Kbps</t>
  </si>
  <si>
    <t xml:space="preserve">David SAnchez para sus parientes</t>
  </si>
  <si>
    <t xml:space="preserve">David SAnchez  </t>
  </si>
  <si>
    <t xml:space="preserve">Sebastian Ledesma</t>
  </si>
  <si>
    <t xml:space="preserve">David Sanchez  </t>
  </si>
  <si>
    <t xml:space="preserve">enviadas pdf por mail.Aun no cobradas.</t>
  </si>
  <si>
    <t xml:space="preserve">David Sanchez(prima y vecino)</t>
  </si>
  <si>
    <t xml:space="preserve">son dias controlados manualmente, no tarjeta</t>
  </si>
  <si>
    <t xml:space="preserve">Miriam Morales</t>
  </si>
  <si>
    <t xml:space="preserve">Ines Cata</t>
  </si>
  <si>
    <t xml:space="preserve">Enviadas a David en 2 mails consecutivos el 25 set a las 18:xx hs</t>
  </si>
  <si>
    <t xml:space="preserve">Arranca Sandra Gutierrez Prima David control Manual el martes 24 set 22hs (FUeron 5 dias)</t>
  </si>
  <si>
    <t xml:space="preserve">Arranca Graciela Sanchez control manual el Jueves 26 de set a 18:40hs(seran 5 dias, termina el martes 1 oct 18:40hs </t>
  </si>
  <si>
    <t xml:space="preserve">Continua de anterior ciclo Arranca Graciela Sanchez control Manual el martes 01 oct 18:40hs (pidio 5 dias mas), termina el domingo 6 oct a las 18:40hs</t>
  </si>
  <si>
    <t xml:space="preserve">Pidio para enviar por wasap</t>
  </si>
  <si>
    <t xml:space="preserve">Continua de anterior ciclo Arranca Graciela Sanchez control Manual el Domingo 6 oct a 18:40hs (pidio 5 dias mas), termina el viernes 11 oct a las 18:40hs</t>
  </si>
  <si>
    <t xml:space="preserve">Dejadas a Patricia impresas.Ya cobradas.</t>
  </si>
  <si>
    <t xml:space="preserve">1 Dia (con Logo)</t>
  </si>
  <si>
    <t xml:space="preserve">Enviadas por mail el 28/10/2019</t>
  </si>
  <si>
    <t xml:space="preserve">Luana Gutierrez</t>
  </si>
  <si>
    <t xml:space="preserve">David Sanchez</t>
  </si>
  <si>
    <t xml:space="preserve">Anibal Morales</t>
  </si>
  <si>
    <t xml:space="preserve">Vanesa Cisneros</t>
  </si>
  <si>
    <t xml:space="preserve">10 Dias</t>
  </si>
  <si>
    <t xml:space="preserve">7 Dias</t>
  </si>
  <si>
    <t xml:space="preserve">8 Dias</t>
  </si>
  <si>
    <t xml:space="preserve">5 Dias</t>
  </si>
  <si>
    <t xml:space="preserve">(Enviadas a mail de David)</t>
  </si>
  <si>
    <t xml:space="preserve">Siles</t>
  </si>
  <si>
    <t xml:space="preserve">Maria Mamani</t>
  </si>
  <si>
    <t xml:space="preserve">By Gonzalo</t>
  </si>
  <si>
    <t xml:space="preserve">Fue en el ultimo Viaje de JOaquin y Gonzalo.Quedo debiendo Maria estas Tarjetas.</t>
  </si>
  <si>
    <t xml:space="preserve">By Joaquin</t>
  </si>
  <si>
    <t xml:space="preserve">3 Dias</t>
  </si>
  <si>
    <t xml:space="preserve">1Dia + 2 Horas</t>
  </si>
  <si>
    <t xml:space="preserve">Última Actualización:</t>
  </si>
  <si>
    <t xml:space="preserve">(+ significa a favor del vendedor)</t>
  </si>
  <si>
    <t xml:space="preserve">SALDO TOTAL POR TARJETAS:</t>
  </si>
  <si>
    <t xml:space="preserve">Saldo Tarjetas anteriores a 1 Mayo 2020:</t>
  </si>
  <si>
    <t xml:space="preserve">TODOS LOS VENDEDORES</t>
  </si>
  <si>
    <t xml:space="preserve">DAVID SANCHEZ</t>
  </si>
  <si>
    <t xml:space="preserve">SEBASTIAN LEDESMA</t>
  </si>
  <si>
    <t xml:space="preserve">VANESA CISNEROS</t>
  </si>
  <si>
    <t xml:space="preserve">MARIA MAMANI</t>
  </si>
  <si>
    <t xml:space="preserve">Leonel Ramirez</t>
  </si>
  <si>
    <t xml:space="preserve">Flores</t>
  </si>
  <si>
    <t xml:space="preserve">Pablo, Angelo</t>
  </si>
  <si>
    <t xml:space="preserve">Cantidad</t>
  </si>
  <si>
    <t xml:space="preserve">Precio p/vendedor</t>
  </si>
  <si>
    <t xml:space="preserve">Pagos</t>
  </si>
  <si>
    <t xml:space="preserve">Saldo a la Fecha</t>
  </si>
  <si>
    <t xml:space="preserve">Saldo</t>
  </si>
  <si>
    <t xml:space="preserve">Ajuste tarj $50</t>
  </si>
  <si>
    <t xml:space="preserve">Ajuste tarj 50</t>
  </si>
  <si>
    <t xml:space="preserve">Por Abonos</t>
  </si>
  <si>
    <t xml:space="preserve">Totales:</t>
  </si>
  <si>
    <t xml:space="preserve">Registro N°</t>
  </si>
  <si>
    <t xml:space="preserve">Apellido</t>
  </si>
  <si>
    <t xml:space="preserve">Nombre</t>
  </si>
  <si>
    <t xml:space="preserve">Abono del mes de:</t>
  </si>
  <si>
    <t xml:space="preserve">Pago Directo a CondorNET</t>
  </si>
  <si>
    <t xml:space="preserve">Ramirez</t>
  </si>
  <si>
    <t xml:space="preserve">Leonel</t>
  </si>
  <si>
    <t xml:space="preserve">Fecha de Entrega</t>
  </si>
  <si>
    <t xml:space="preserve">Agente</t>
  </si>
  <si>
    <t xml:space="preserve">Numero Inicial</t>
  </si>
  <si>
    <t xml:space="preserve">Numero Final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</si>
</sst>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_ [$$-2C0A]\ * #,##0.00_ ;_ [$$-2C0A]\ * \-#,##0.00_ ;_ [$$-2C0A]\ * \-??_ ;_ @_ "/>
    <numFmt numFmtId="166" formatCode="D/M/YYYY"/>
    <numFmt numFmtId="167" formatCode="\$#,##0.00"/>
    <numFmt numFmtId="168" formatCode="[$$]#,##0.00"/>
    <numFmt numFmtId="169" formatCode="#,##0"/>
    <numFmt numFmtId="170" formatCode="DD/MM/YYYY"/>
    <numFmt numFmtId="171" formatCode="DD/MM/YYYY\ H:MM"/>
    <numFmt numFmtId="172" formatCode="General"/>
    <numFmt numFmtId="173" formatCode="\x[$$]###0.00"/>
    <numFmt numFmtId="174" formatCode="\=[$$]###0.00"/>
    <numFmt numFmtId="175" formatCode="\x[$$]###0"/>
    <numFmt numFmtId="176" formatCode="\=[$$]#,##0"/>
    <numFmt numFmtId="177" formatCode="DD/MM/YY"/>
    <numFmt numFmtId="178" formatCode="\x[$$]###0.0"/>
    <numFmt numFmtId="179" formatCode="[$$]#,##0"/>
    <numFmt numFmtId="180" formatCode="\=[$$]###0"/>
    <numFmt numFmtId="181" formatCode="\=[$$]#,##0.00"/>
    <numFmt numFmtId="182" formatCode="MMMM\-YYYY"/>
    <numFmt numFmtId="183" formatCode="MMMM\ YYYY"/>
  </numFmts>
  <fonts count="4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b val="true"/>
      <sz val="16"/>
      <color rgb="FF0B5394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22"/>
      <color rgb="FF000000"/>
      <name val="Calibri"/>
      <family val="0"/>
      <charset val="1"/>
    </font>
    <font>
      <b val="true"/>
      <sz val="26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sz val="8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sz val="11"/>
      <color rgb="FF0000FF"/>
      <name val="Calibri"/>
      <family val="0"/>
      <charset val="1"/>
    </font>
    <font>
      <sz val="11"/>
      <color rgb="FFFF00FF"/>
      <name val="Calibri"/>
      <family val="0"/>
      <charset val="1"/>
    </font>
    <font>
      <b val="true"/>
      <sz val="12"/>
      <color rgb="FFFF0000"/>
      <name val="Calibri"/>
      <family val="0"/>
      <charset val="1"/>
    </font>
    <font>
      <b val="true"/>
      <sz val="12"/>
      <color rgb="FF0000FF"/>
      <name val="Calibri"/>
      <family val="0"/>
      <charset val="1"/>
    </font>
    <font>
      <b val="true"/>
      <sz val="16"/>
      <color rgb="FF1F497D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b val="true"/>
      <sz val="20"/>
      <color rgb="FF000000"/>
      <name val="Calibri"/>
      <family val="0"/>
      <charset val="1"/>
    </font>
    <font>
      <sz val="11"/>
      <color rgb="FF1155CC"/>
      <name val="Calibri"/>
      <family val="0"/>
      <charset val="1"/>
    </font>
    <font>
      <sz val="11"/>
      <color rgb="FF0070C0"/>
      <name val="Calibri"/>
      <family val="0"/>
      <charset val="1"/>
    </font>
    <font>
      <b val="true"/>
      <sz val="11"/>
      <color rgb="FF0070C0"/>
      <name val="Calibri"/>
      <family val="0"/>
      <charset val="1"/>
    </font>
    <font>
      <sz val="10"/>
      <color rgb="FF000000"/>
      <name val="Calibri"/>
      <family val="0"/>
      <charset val="1"/>
    </font>
    <font>
      <b val="true"/>
      <sz val="11"/>
      <color rgb="FFA64D79"/>
      <name val="Calibri"/>
      <family val="0"/>
      <charset val="1"/>
    </font>
    <font>
      <b val="true"/>
      <sz val="11"/>
      <color rgb="FF0000FF"/>
      <name val="Calibri"/>
      <family val="0"/>
      <charset val="1"/>
    </font>
    <font>
      <sz val="11"/>
      <color rgb="FF1C4587"/>
      <name val="Calibri"/>
      <family val="0"/>
      <charset val="1"/>
    </font>
    <font>
      <sz val="11"/>
      <color rgb="FF9900FF"/>
      <name val="Calibri"/>
      <family val="0"/>
      <charset val="1"/>
    </font>
    <font>
      <sz val="11"/>
      <color rgb="FF4A86E8"/>
      <name val="Calibri"/>
      <family val="0"/>
      <charset val="1"/>
    </font>
    <font>
      <sz val="11"/>
      <color rgb="FF6AA84F"/>
      <name val="Calibri"/>
      <family val="0"/>
      <charset val="1"/>
    </font>
    <font>
      <b val="true"/>
      <sz val="11"/>
      <color rgb="FF7F6000"/>
      <name val="Calibri"/>
      <family val="0"/>
      <charset val="1"/>
    </font>
    <font>
      <b val="true"/>
      <sz val="11"/>
      <color rgb="FF4A86E8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color rgb="FFFF00FF"/>
      <name val="Calibri"/>
      <family val="0"/>
      <charset val="1"/>
    </font>
    <font>
      <b val="true"/>
      <sz val="18"/>
      <color rgb="FFCC0000"/>
      <name val="Calibri"/>
      <family val="0"/>
      <charset val="1"/>
    </font>
    <font>
      <b val="true"/>
      <sz val="14"/>
      <color rgb="FFFF0000"/>
      <name val="Calibri"/>
      <family val="0"/>
      <charset val="1"/>
    </font>
    <font>
      <b val="true"/>
      <sz val="11"/>
      <color rgb="FF98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sz val="14"/>
      <color rgb="FF000000"/>
      <name val="Calibri"/>
      <family val="0"/>
      <charset val="1"/>
    </font>
    <font>
      <strike val="true"/>
      <sz val="11"/>
      <color rgb="FF000000"/>
      <name val="Calibri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</fonts>
  <fills count="30">
    <fill>
      <patternFill patternType="none"/>
    </fill>
    <fill>
      <patternFill patternType="gray125"/>
    </fill>
    <fill>
      <patternFill patternType="solid">
        <fgColor rgb="FF548DD4"/>
        <bgColor rgb="FF4A86E8"/>
      </patternFill>
    </fill>
    <fill>
      <patternFill patternType="solid">
        <fgColor rgb="FFFFFF00"/>
        <bgColor rgb="FFFFFF66"/>
      </patternFill>
    </fill>
    <fill>
      <patternFill patternType="solid">
        <fgColor rgb="FFA5A5A5"/>
        <bgColor rgb="FF999999"/>
      </patternFill>
    </fill>
    <fill>
      <patternFill patternType="solid">
        <fgColor rgb="FFD8D8D8"/>
        <bgColor rgb="FFD9D9D9"/>
      </patternFill>
    </fill>
    <fill>
      <patternFill patternType="solid">
        <fgColor rgb="FF999999"/>
        <bgColor rgb="FFA5A5A5"/>
      </patternFill>
    </fill>
    <fill>
      <patternFill patternType="solid">
        <fgColor rgb="FFBFBFBF"/>
        <bgColor rgb="FFBDBDBD"/>
      </patternFill>
    </fill>
    <fill>
      <patternFill patternType="solid">
        <fgColor rgb="FFB7B7B7"/>
        <bgColor rgb="FFBDBDBD"/>
      </patternFill>
    </fill>
    <fill>
      <patternFill patternType="solid">
        <fgColor rgb="FFFFFF66"/>
        <bgColor rgb="FFFFE599"/>
      </patternFill>
    </fill>
    <fill>
      <patternFill patternType="solid">
        <fgColor rgb="FF666666"/>
        <bgColor rgb="FF7F7F7F"/>
      </patternFill>
    </fill>
    <fill>
      <patternFill patternType="solid">
        <fgColor rgb="FF66FF66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666666"/>
      </patternFill>
    </fill>
    <fill>
      <patternFill patternType="solid">
        <fgColor rgb="FFFABF8F"/>
        <bgColor rgb="FFFFD966"/>
      </patternFill>
    </fill>
    <fill>
      <patternFill patternType="solid">
        <fgColor rgb="FFFFFFFF"/>
        <bgColor rgb="FFEFEFEF"/>
      </patternFill>
    </fill>
    <fill>
      <patternFill patternType="solid">
        <fgColor rgb="FFCCCCCC"/>
        <bgColor rgb="FFD8D8D8"/>
      </patternFill>
    </fill>
    <fill>
      <patternFill patternType="solid">
        <fgColor rgb="FF93C47D"/>
        <bgColor rgb="FF9BBB59"/>
      </patternFill>
    </fill>
    <fill>
      <patternFill patternType="solid">
        <fgColor rgb="FFF1C232"/>
        <bgColor rgb="FFFFD966"/>
      </patternFill>
    </fill>
    <fill>
      <patternFill patternType="solid">
        <fgColor rgb="FFFFD966"/>
        <bgColor rgb="FFFFE599"/>
      </patternFill>
    </fill>
    <fill>
      <patternFill patternType="solid">
        <fgColor rgb="FFD9D9D9"/>
        <bgColor rgb="FFD8D8D8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FFFFF"/>
      </patternFill>
    </fill>
    <fill>
      <patternFill patternType="solid">
        <fgColor rgb="FFEA9999"/>
        <bgColor rgb="FFFABF8F"/>
      </patternFill>
    </fill>
    <fill>
      <patternFill patternType="solid">
        <fgColor rgb="FF9BBB59"/>
        <bgColor rgb="FF93C47D"/>
      </patternFill>
    </fill>
    <fill>
      <patternFill patternType="solid">
        <fgColor rgb="FF6AA84F"/>
        <bgColor rgb="FF9BBB59"/>
      </patternFill>
    </fill>
    <fill>
      <patternFill patternType="solid">
        <fgColor rgb="FFFFE599"/>
        <bgColor rgb="FFFFD966"/>
      </patternFill>
    </fill>
    <fill>
      <patternFill patternType="solid">
        <fgColor rgb="FFFF0000"/>
        <bgColor rgb="FFCC0000"/>
      </patternFill>
    </fill>
    <fill>
      <patternFill patternType="solid">
        <fgColor rgb="FF6FA8DC"/>
        <bgColor rgb="FF548DD4"/>
      </patternFill>
    </fill>
    <fill>
      <patternFill patternType="solid">
        <fgColor rgb="FFBDBDBD"/>
        <bgColor rgb="FFBFBFB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1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11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11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1" fillId="11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11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1" fillId="11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11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1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9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1" fillId="9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1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1" fillId="1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1" fillId="1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1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1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1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1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1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1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1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1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1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1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1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1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1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1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1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1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30" fillId="1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1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1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5" fillId="1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1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1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8" fillId="1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3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6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2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2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2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3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3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8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3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2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0" fillId="2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2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0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2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1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2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0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1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2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1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1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2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1" fillId="2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1" fillId="2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1" fillId="2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1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4" fillId="2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7" fontId="0" fillId="2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0" fillId="2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2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80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2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2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3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2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82" fontId="42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2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2" fillId="2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3" fontId="42" fillId="2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2" fillId="2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66FF66"/>
      <rgbColor rgb="FF0000FF"/>
      <rgbColor rgb="FFFFFF00"/>
      <rgbColor rgb="FFFF00FF"/>
      <rgbColor rgb="FF00FFFF"/>
      <rgbColor rgb="FF980000"/>
      <rgbColor rgb="FF008000"/>
      <rgbColor rgb="FF000080"/>
      <rgbColor rgb="FF7F6000"/>
      <rgbColor rgb="FF9900FF"/>
      <rgbColor rgb="FF0B5394"/>
      <rgbColor rgb="FFBFBFBF"/>
      <rgbColor rgb="FF7F7F7F"/>
      <rgbColor rgb="FF6FA8DC"/>
      <rgbColor rgb="FFA64D79"/>
      <rgbColor rgb="FFEFEFEF"/>
      <rgbColor rgb="FFD8D8D8"/>
      <rgbColor rgb="FF660066"/>
      <rgbColor rgb="FFA5A5A5"/>
      <rgbColor rgb="FF0070C0"/>
      <rgbColor rgb="FFCCCCCC"/>
      <rgbColor rgb="FF000080"/>
      <rgbColor rgb="FFFF00FF"/>
      <rgbColor rgb="FFFFD966"/>
      <rgbColor rgb="FF00FFFF"/>
      <rgbColor rgb="FF800080"/>
      <rgbColor rgb="FFCC0000"/>
      <rgbColor rgb="FF4A86E8"/>
      <rgbColor rgb="FF0000FF"/>
      <rgbColor rgb="FF93C47D"/>
      <rgbColor rgb="FFB6D7A8"/>
      <rgbColor rgb="FFD9D9D9"/>
      <rgbColor rgb="FFFFFF66"/>
      <rgbColor rgb="FFBDBDBD"/>
      <rgbColor rgb="FFEA9999"/>
      <rgbColor rgb="FFB7B7B7"/>
      <rgbColor rgb="FFFABF8F"/>
      <rgbColor rgb="FF1155CC"/>
      <rgbColor rgb="FF548DD4"/>
      <rgbColor rgb="FF9BBB59"/>
      <rgbColor rgb="FFF1C232"/>
      <rgbColor rgb="FFFFE599"/>
      <rgbColor rgb="FFFF6600"/>
      <rgbColor rgb="FF666666"/>
      <rgbColor rgb="FF999999"/>
      <rgbColor rgb="FF1F497D"/>
      <rgbColor rgb="FF6AA84F"/>
      <rgbColor rgb="FF003300"/>
      <rgbColor rgb="FF333300"/>
      <rgbColor rgb="FF993300"/>
      <rgbColor rgb="FF993366"/>
      <rgbColor rgb="FF1C45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8" topLeftCell="A9" activePane="bottomLeft" state="frozen"/>
      <selection pane="topLeft" activeCell="A1" activeCellId="0" sqref="A1"/>
      <selection pane="bottomLeft" activeCell="B10" activeCellId="0" sqref="B10"/>
    </sheetView>
  </sheetViews>
  <sheetFormatPr defaultRowHeight="15" zeroHeight="false" outlineLevelRow="0" outlineLevelCol="0"/>
  <cols>
    <col collapsed="false" customWidth="true" hidden="false" outlineLevel="0" max="2" min="1" style="0" width="12"/>
    <col collapsed="false" customWidth="true" hidden="false" outlineLevel="0" max="3" min="3" style="0" width="11.29"/>
    <col collapsed="false" customWidth="true" hidden="false" outlineLevel="0" max="4" min="4" style="0" width="13"/>
    <col collapsed="false" customWidth="true" hidden="false" outlineLevel="0" max="5" min="5" style="0" width="13.29"/>
    <col collapsed="false" customWidth="true" hidden="false" outlineLevel="0" max="6" min="6" style="0" width="15.86"/>
    <col collapsed="false" customWidth="true" hidden="false" outlineLevel="0" max="7" min="7" style="0" width="6.43"/>
    <col collapsed="false" customWidth="true" hidden="false" outlineLevel="0" max="8" min="8" style="0" width="11.57"/>
    <col collapsed="false" customWidth="true" hidden="false" outlineLevel="0" max="9" min="9" style="0" width="20.14"/>
    <col collapsed="false" customWidth="true" hidden="false" outlineLevel="0" max="10" min="10" style="0" width="18.43"/>
    <col collapsed="false" customWidth="true" hidden="false" outlineLevel="0" max="11" min="11" style="0" width="17.71"/>
    <col collapsed="false" customWidth="true" hidden="false" outlineLevel="0" max="13" min="12" style="0" width="16.57"/>
    <col collapsed="false" customWidth="true" hidden="false" outlineLevel="0" max="14" min="14" style="0" width="17.71"/>
    <col collapsed="false" customWidth="true" hidden="false" outlineLevel="0" max="15" min="15" style="0" width="3.14"/>
    <col collapsed="false" customWidth="true" hidden="false" outlineLevel="0" max="16" min="16" style="0" width="42"/>
    <col collapsed="false" customWidth="true" hidden="false" outlineLevel="0" max="1025" min="17" style="0" width="14.43"/>
  </cols>
  <sheetData>
    <row r="1" customFormat="false" ht="15" hidden="false" customHeight="false" outlineLevel="0" collapsed="false">
      <c r="A1" s="1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3"/>
      <c r="K1" s="3"/>
      <c r="L1" s="3"/>
      <c r="M1" s="3"/>
    </row>
    <row r="2" customFormat="false" ht="15" hidden="false" customHeight="false" outlineLevel="0" collapsed="false">
      <c r="A2" s="4" t="s">
        <v>2</v>
      </c>
      <c r="B2" s="4"/>
      <c r="C2" s="4"/>
      <c r="D2" s="4" t="s">
        <v>3</v>
      </c>
      <c r="E2" s="5"/>
      <c r="F2" s="5"/>
      <c r="G2" s="6"/>
      <c r="H2" s="6"/>
      <c r="I2" s="6"/>
      <c r="J2" s="6"/>
      <c r="K2" s="6"/>
      <c r="L2" s="6"/>
      <c r="M2" s="6"/>
    </row>
    <row r="3" customFormat="false" ht="15" hidden="false" customHeight="false" outlineLevel="0" collapsed="false">
      <c r="A3" s="7" t="s">
        <v>4</v>
      </c>
      <c r="B3" s="7"/>
      <c r="C3" s="7"/>
      <c r="D3" s="7" t="s">
        <v>5</v>
      </c>
      <c r="E3" s="5"/>
      <c r="F3" s="5"/>
      <c r="G3" s="6"/>
      <c r="H3" s="6"/>
      <c r="I3" s="6"/>
      <c r="J3" s="6"/>
      <c r="K3" s="6"/>
      <c r="L3" s="6"/>
      <c r="M3" s="6"/>
    </row>
    <row r="4" customFormat="false" ht="15" hidden="false" customHeight="false" outlineLevel="0" collapsed="false">
      <c r="A4" s="4" t="s">
        <v>6</v>
      </c>
      <c r="B4" s="4"/>
      <c r="C4" s="4"/>
      <c r="D4" s="4" t="s">
        <v>7</v>
      </c>
      <c r="E4" s="5"/>
      <c r="F4" s="5"/>
      <c r="G4" s="6"/>
      <c r="H4" s="6"/>
      <c r="I4" s="6"/>
      <c r="J4" s="6"/>
      <c r="K4" s="6"/>
      <c r="L4" s="6"/>
      <c r="M4" s="6"/>
    </row>
    <row r="5" customFormat="false" ht="15" hidden="false" customHeight="true" outlineLevel="0" collapsed="false">
      <c r="A5" s="7" t="s">
        <v>8</v>
      </c>
      <c r="B5" s="7"/>
      <c r="C5" s="7"/>
      <c r="D5" s="7" t="s">
        <v>9</v>
      </c>
      <c r="E5" s="5"/>
      <c r="F5" s="5"/>
      <c r="G5" s="6"/>
      <c r="H5" s="6"/>
      <c r="I5" s="6"/>
      <c r="J5" s="8" t="s">
        <v>10</v>
      </c>
      <c r="K5" s="8" t="s">
        <v>11</v>
      </c>
      <c r="L5" s="8"/>
      <c r="M5" s="8"/>
      <c r="N5" s="8"/>
    </row>
    <row r="6" customFormat="false" ht="15" hidden="false" customHeight="false" outlineLevel="0" collapsed="false">
      <c r="A6" s="4" t="s">
        <v>12</v>
      </c>
      <c r="B6" s="4"/>
      <c r="C6" s="4"/>
      <c r="D6" s="4" t="s">
        <v>13</v>
      </c>
      <c r="E6" s="5"/>
      <c r="F6" s="5"/>
      <c r="G6" s="9"/>
      <c r="H6" s="9"/>
      <c r="I6" s="9"/>
      <c r="J6" s="10" t="n">
        <f aca="false">SUM(J9:J500)</f>
        <v>68461.65</v>
      </c>
      <c r="K6" s="11" t="n">
        <f aca="false">SUM(K9:K500)</f>
        <v>22727.5</v>
      </c>
      <c r="L6" s="11" t="n">
        <f aca="false">SUM(L9:L500)</f>
        <v>3640</v>
      </c>
      <c r="M6" s="11" t="n">
        <f aca="false">SUM(M9:M500)</f>
        <v>20516.55</v>
      </c>
      <c r="N6" s="11" t="n">
        <f aca="false">SUM(N9:N500)</f>
        <v>21577.6</v>
      </c>
    </row>
    <row r="7" customFormat="false" ht="56.25" hidden="false" customHeight="true" outlineLevel="0" collapsed="false">
      <c r="A7" s="12" t="s">
        <v>14</v>
      </c>
      <c r="B7" s="13" t="s">
        <v>15</v>
      </c>
      <c r="C7" s="14" t="s">
        <v>16</v>
      </c>
      <c r="D7" s="15" t="s">
        <v>17</v>
      </c>
      <c r="E7" s="14" t="s">
        <v>18</v>
      </c>
      <c r="F7" s="14" t="s">
        <v>19</v>
      </c>
      <c r="G7" s="14" t="s">
        <v>20</v>
      </c>
      <c r="H7" s="16" t="s">
        <v>21</v>
      </c>
      <c r="I7" s="17" t="s">
        <v>22</v>
      </c>
      <c r="J7" s="18" t="s">
        <v>23</v>
      </c>
      <c r="K7" s="19" t="s">
        <v>24</v>
      </c>
      <c r="L7" s="19" t="s">
        <v>25</v>
      </c>
      <c r="M7" s="19" t="s">
        <v>26</v>
      </c>
      <c r="N7" s="20" t="s">
        <v>27</v>
      </c>
    </row>
    <row r="8" customFormat="false" ht="15" hidden="false" customHeight="false" outlineLevel="0" collapsed="false">
      <c r="B8" s="21"/>
      <c r="C8" s="21"/>
      <c r="D8" s="21"/>
      <c r="E8" s="21"/>
      <c r="F8" s="21"/>
      <c r="G8" s="6"/>
      <c r="H8" s="6"/>
      <c r="I8" s="6"/>
      <c r="J8" s="22"/>
      <c r="K8" s="22"/>
      <c r="L8" s="22"/>
      <c r="M8" s="22"/>
    </row>
    <row r="9" customFormat="false" ht="20.25" hidden="false" customHeight="true" outlineLevel="0" collapsed="false">
      <c r="A9" s="23" t="n">
        <v>33.37</v>
      </c>
      <c r="B9" s="24" t="n">
        <v>220</v>
      </c>
      <c r="C9" s="25" t="s">
        <v>28</v>
      </c>
      <c r="D9" s="26" t="n">
        <f aca="false">A9/13</f>
        <v>2.56692307692308</v>
      </c>
      <c r="E9" s="26" t="n">
        <f aca="false">B9*D9</f>
        <v>564.723076923077</v>
      </c>
      <c r="F9" s="25" t="s">
        <v>29</v>
      </c>
      <c r="G9" s="27" t="n">
        <v>1</v>
      </c>
      <c r="H9" s="28" t="n">
        <v>43330</v>
      </c>
      <c r="I9" s="29" t="s">
        <v>30</v>
      </c>
      <c r="J9" s="30" t="n">
        <f aca="false">SUM(K9:M9)</f>
        <v>564.72</v>
      </c>
      <c r="K9" s="30" t="n">
        <v>300</v>
      </c>
      <c r="L9" s="30" t="n">
        <v>0</v>
      </c>
      <c r="M9" s="30" t="n">
        <v>264.72</v>
      </c>
      <c r="N9" s="31"/>
    </row>
    <row r="10" customFormat="false" ht="15" hidden="false" customHeight="false" outlineLevel="0" collapsed="false">
      <c r="A10" s="23"/>
      <c r="B10" s="32"/>
      <c r="C10" s="25"/>
      <c r="D10" s="33"/>
      <c r="E10" s="33"/>
      <c r="F10" s="25"/>
      <c r="G10" s="34"/>
      <c r="H10" s="35"/>
      <c r="I10" s="29" t="s">
        <v>31</v>
      </c>
      <c r="J10" s="30" t="n">
        <f aca="false">SUM(K10:M10)</f>
        <v>60</v>
      </c>
      <c r="K10" s="30"/>
      <c r="L10" s="30" t="n">
        <v>60</v>
      </c>
      <c r="M10" s="30"/>
      <c r="N10" s="31"/>
    </row>
    <row r="11" customFormat="false" ht="15" hidden="false" customHeight="false" outlineLevel="0" collapsed="false">
      <c r="A11" s="23"/>
      <c r="B11" s="32"/>
      <c r="C11" s="25"/>
      <c r="D11" s="33"/>
      <c r="E11" s="33"/>
      <c r="F11" s="25"/>
      <c r="G11" s="34"/>
      <c r="H11" s="35"/>
      <c r="I11" s="29" t="s">
        <v>32</v>
      </c>
      <c r="J11" s="30" t="n">
        <f aca="false">SUM(K11:M11)</f>
        <v>660</v>
      </c>
      <c r="K11" s="30"/>
      <c r="L11" s="30"/>
      <c r="M11" s="30" t="n">
        <f aca="false">3*B9</f>
        <v>660</v>
      </c>
      <c r="N11" s="31"/>
    </row>
    <row r="12" customFormat="false" ht="15" hidden="false" customHeight="false" outlineLevel="0" collapsed="false">
      <c r="A12" s="23"/>
      <c r="B12" s="32"/>
      <c r="C12" s="25"/>
      <c r="D12" s="33"/>
      <c r="E12" s="33"/>
      <c r="F12" s="25"/>
      <c r="G12" s="34"/>
      <c r="H12" s="35"/>
      <c r="I12" s="29"/>
      <c r="J12" s="30" t="n">
        <f aca="false">SUM(K12:M12)</f>
        <v>0</v>
      </c>
      <c r="K12" s="30"/>
      <c r="L12" s="30"/>
      <c r="M12" s="30"/>
      <c r="N12" s="31"/>
    </row>
    <row r="13" customFormat="false" ht="15" hidden="false" customHeight="true" outlineLevel="0" collapsed="false">
      <c r="A13" s="36" t="n">
        <v>35.1</v>
      </c>
      <c r="B13" s="37" t="n">
        <v>220</v>
      </c>
      <c r="C13" s="38" t="s">
        <v>28</v>
      </c>
      <c r="D13" s="39" t="n">
        <f aca="false">A13/13</f>
        <v>2.7</v>
      </c>
      <c r="E13" s="39" t="n">
        <f aca="false">B13*D13</f>
        <v>594</v>
      </c>
      <c r="F13" s="38" t="s">
        <v>29</v>
      </c>
      <c r="G13" s="40" t="n">
        <v>2</v>
      </c>
      <c r="H13" s="41" t="n">
        <v>43364</v>
      </c>
      <c r="I13" s="42" t="s">
        <v>30</v>
      </c>
      <c r="J13" s="43" t="n">
        <f aca="false">SUM(K13:M13)</f>
        <v>594</v>
      </c>
      <c r="K13" s="43" t="n">
        <v>500</v>
      </c>
      <c r="L13" s="43" t="n">
        <v>200</v>
      </c>
      <c r="M13" s="43" t="n">
        <v>-106</v>
      </c>
      <c r="N13" s="31"/>
    </row>
    <row r="14" customFormat="false" ht="15" hidden="false" customHeight="false" outlineLevel="0" collapsed="false">
      <c r="A14" s="36"/>
      <c r="B14" s="44"/>
      <c r="C14" s="38"/>
      <c r="D14" s="45"/>
      <c r="E14" s="45"/>
      <c r="F14" s="38"/>
      <c r="G14" s="46"/>
      <c r="H14" s="47"/>
      <c r="I14" s="42" t="s">
        <v>31</v>
      </c>
      <c r="J14" s="43" t="n">
        <f aca="false">SUM(K14:M14)</f>
        <v>60</v>
      </c>
      <c r="K14" s="43"/>
      <c r="L14" s="43" t="n">
        <v>60</v>
      </c>
      <c r="M14" s="43"/>
      <c r="N14" s="31"/>
    </row>
    <row r="15" customFormat="false" ht="15" hidden="false" customHeight="false" outlineLevel="0" collapsed="false">
      <c r="A15" s="36"/>
      <c r="B15" s="44"/>
      <c r="C15" s="38"/>
      <c r="D15" s="45"/>
      <c r="E15" s="45"/>
      <c r="F15" s="38"/>
      <c r="G15" s="46"/>
      <c r="H15" s="47"/>
      <c r="I15" s="42" t="s">
        <v>33</v>
      </c>
      <c r="J15" s="43" t="n">
        <f aca="false">SUM(K15:M15)</f>
        <v>50</v>
      </c>
      <c r="K15" s="43" t="n">
        <v>50</v>
      </c>
      <c r="L15" s="43" t="n">
        <v>0</v>
      </c>
      <c r="M15" s="43" t="n">
        <v>0</v>
      </c>
      <c r="N15" s="31"/>
    </row>
    <row r="16" customFormat="false" ht="15" hidden="false" customHeight="false" outlineLevel="0" collapsed="false">
      <c r="A16" s="36"/>
      <c r="B16" s="44"/>
      <c r="C16" s="38"/>
      <c r="D16" s="45"/>
      <c r="E16" s="45"/>
      <c r="F16" s="38"/>
      <c r="G16" s="46"/>
      <c r="H16" s="47"/>
      <c r="I16" s="42" t="s">
        <v>32</v>
      </c>
      <c r="J16" s="43" t="n">
        <f aca="false">SUM(K16:M16)</f>
        <v>660</v>
      </c>
      <c r="K16" s="43"/>
      <c r="L16" s="43"/>
      <c r="M16" s="43" t="n">
        <f aca="false">3*B13</f>
        <v>660</v>
      </c>
      <c r="N16" s="31"/>
    </row>
    <row r="17" customFormat="false" ht="15" hidden="false" customHeight="false" outlineLevel="0" collapsed="false">
      <c r="A17" s="36"/>
      <c r="B17" s="44"/>
      <c r="C17" s="38"/>
      <c r="D17" s="45"/>
      <c r="E17" s="45"/>
      <c r="F17" s="38"/>
      <c r="G17" s="46"/>
      <c r="H17" s="47"/>
      <c r="I17" s="42"/>
      <c r="J17" s="43" t="n">
        <f aca="false">SUM(K17:M17)</f>
        <v>0</v>
      </c>
      <c r="K17" s="43"/>
      <c r="L17" s="43"/>
      <c r="M17" s="43"/>
      <c r="N17" s="31"/>
    </row>
    <row r="18" customFormat="false" ht="15" hidden="false" customHeight="true" outlineLevel="0" collapsed="false">
      <c r="A18" s="48" t="n">
        <v>41.36</v>
      </c>
      <c r="B18" s="24" t="n">
        <v>260</v>
      </c>
      <c r="C18" s="25" t="s">
        <v>28</v>
      </c>
      <c r="D18" s="26" t="n">
        <f aca="false">A18/13</f>
        <v>3.18153846153846</v>
      </c>
      <c r="E18" s="26" t="n">
        <f aca="false">B18*D18</f>
        <v>827.2</v>
      </c>
      <c r="F18" s="49" t="s">
        <v>34</v>
      </c>
      <c r="G18" s="50" t="n">
        <v>3</v>
      </c>
      <c r="H18" s="51" t="n">
        <v>43388</v>
      </c>
      <c r="I18" s="52" t="s">
        <v>30</v>
      </c>
      <c r="J18" s="30" t="n">
        <f aca="false">SUM(K18:M18)</f>
        <v>827</v>
      </c>
      <c r="K18" s="30" t="n">
        <v>500</v>
      </c>
      <c r="L18" s="30" t="n">
        <v>300</v>
      </c>
      <c r="M18" s="30" t="n">
        <v>27</v>
      </c>
      <c r="N18" s="31"/>
    </row>
    <row r="19" customFormat="false" ht="15.75" hidden="false" customHeight="true" outlineLevel="0" collapsed="false">
      <c r="A19" s="48"/>
      <c r="B19" s="32"/>
      <c r="C19" s="25"/>
      <c r="D19" s="33"/>
      <c r="E19" s="33"/>
      <c r="F19" s="49"/>
      <c r="G19" s="53"/>
      <c r="H19" s="54"/>
      <c r="I19" s="52" t="s">
        <v>32</v>
      </c>
      <c r="J19" s="30" t="n">
        <f aca="false">SUM(K19:M19)</f>
        <v>780</v>
      </c>
      <c r="K19" s="30"/>
      <c r="L19" s="30"/>
      <c r="M19" s="30" t="n">
        <f aca="false">3*B18</f>
        <v>780</v>
      </c>
      <c r="N19" s="31"/>
    </row>
    <row r="20" customFormat="false" ht="15.75" hidden="false" customHeight="true" outlineLevel="0" collapsed="false">
      <c r="A20" s="48"/>
      <c r="B20" s="32"/>
      <c r="C20" s="25"/>
      <c r="D20" s="33"/>
      <c r="E20" s="33"/>
      <c r="F20" s="49"/>
      <c r="G20" s="53"/>
      <c r="H20" s="54"/>
      <c r="I20" s="52"/>
      <c r="J20" s="30" t="n">
        <f aca="false">SUM(K20:M20)</f>
        <v>0</v>
      </c>
      <c r="K20" s="30"/>
      <c r="L20" s="30"/>
      <c r="M20" s="30"/>
      <c r="N20" s="31"/>
    </row>
    <row r="21" customFormat="false" ht="15.75" hidden="false" customHeight="true" outlineLevel="0" collapsed="false">
      <c r="A21" s="48"/>
      <c r="B21" s="32"/>
      <c r="C21" s="25"/>
      <c r="D21" s="33"/>
      <c r="E21" s="33"/>
      <c r="F21" s="49"/>
      <c r="G21" s="53"/>
      <c r="H21" s="54"/>
      <c r="I21" s="52"/>
      <c r="J21" s="30" t="n">
        <f aca="false">SUM(K21:M21)</f>
        <v>0</v>
      </c>
      <c r="K21" s="30"/>
      <c r="L21" s="30"/>
      <c r="M21" s="30"/>
      <c r="N21" s="31"/>
    </row>
    <row r="22" customFormat="false" ht="15.75" hidden="false" customHeight="true" outlineLevel="0" collapsed="false">
      <c r="A22" s="55" t="n">
        <v>41.36</v>
      </c>
      <c r="B22" s="37" t="n">
        <v>308</v>
      </c>
      <c r="C22" s="38" t="s">
        <v>28</v>
      </c>
      <c r="D22" s="55" t="n">
        <f aca="false">A22/13</f>
        <v>3.18153846153846</v>
      </c>
      <c r="E22" s="55" t="n">
        <f aca="false">B22*D22</f>
        <v>979.913846153846</v>
      </c>
      <c r="F22" s="38" t="s">
        <v>35</v>
      </c>
      <c r="G22" s="40" t="n">
        <v>4</v>
      </c>
      <c r="H22" s="41" t="n">
        <v>43414</v>
      </c>
      <c r="I22" s="42" t="s">
        <v>30</v>
      </c>
      <c r="J22" s="43" t="n">
        <f aca="false">SUM(K22:M22)</f>
        <v>979.91</v>
      </c>
      <c r="K22" s="43" t="n">
        <v>500</v>
      </c>
      <c r="L22" s="43" t="n">
        <v>0</v>
      </c>
      <c r="M22" s="43" t="n">
        <v>479.91</v>
      </c>
      <c r="N22" s="31"/>
    </row>
    <row r="23" customFormat="false" ht="15.75" hidden="false" customHeight="true" outlineLevel="0" collapsed="false">
      <c r="A23" s="44"/>
      <c r="B23" s="44"/>
      <c r="C23" s="38"/>
      <c r="D23" s="44"/>
      <c r="E23" s="44"/>
      <c r="F23" s="38"/>
      <c r="G23" s="46"/>
      <c r="H23" s="47"/>
      <c r="I23" s="42" t="s">
        <v>32</v>
      </c>
      <c r="J23" s="43" t="n">
        <f aca="false">SUM(K23:M23)</f>
        <v>924</v>
      </c>
      <c r="K23" s="43"/>
      <c r="L23" s="43"/>
      <c r="M23" s="43" t="n">
        <f aca="false">3*B22</f>
        <v>924</v>
      </c>
      <c r="N23" s="31"/>
    </row>
    <row r="24" customFormat="false" ht="15.75" hidden="false" customHeight="true" outlineLevel="0" collapsed="false">
      <c r="A24" s="44"/>
      <c r="B24" s="44"/>
      <c r="C24" s="38"/>
      <c r="D24" s="44"/>
      <c r="E24" s="44"/>
      <c r="F24" s="38"/>
      <c r="G24" s="46"/>
      <c r="H24" s="47"/>
      <c r="I24" s="42"/>
      <c r="J24" s="43" t="n">
        <f aca="false">SUM(K24:M24)</f>
        <v>0</v>
      </c>
      <c r="K24" s="43" t="n">
        <v>0</v>
      </c>
      <c r="L24" s="43" t="n">
        <v>0</v>
      </c>
      <c r="M24" s="43" t="n">
        <v>0</v>
      </c>
      <c r="N24" s="31"/>
    </row>
    <row r="25" customFormat="false" ht="15.75" hidden="false" customHeight="true" outlineLevel="0" collapsed="false">
      <c r="A25" s="44"/>
      <c r="B25" s="44"/>
      <c r="C25" s="38"/>
      <c r="D25" s="44"/>
      <c r="E25" s="44"/>
      <c r="F25" s="38"/>
      <c r="G25" s="46"/>
      <c r="H25" s="47"/>
      <c r="I25" s="42"/>
      <c r="J25" s="43" t="n">
        <f aca="false">SUM(K25:M25)</f>
        <v>0</v>
      </c>
      <c r="K25" s="43"/>
      <c r="L25" s="43"/>
      <c r="M25" s="43"/>
      <c r="N25" s="31"/>
    </row>
    <row r="26" customFormat="false" ht="15.75" hidden="false" customHeight="true" outlineLevel="0" collapsed="false">
      <c r="A26" s="44"/>
      <c r="B26" s="44"/>
      <c r="C26" s="38"/>
      <c r="D26" s="44"/>
      <c r="E26" s="44"/>
      <c r="F26" s="38"/>
      <c r="G26" s="56"/>
      <c r="H26" s="57"/>
      <c r="I26" s="42"/>
      <c r="J26" s="43" t="n">
        <f aca="false">SUM(K26:M26)</f>
        <v>0</v>
      </c>
      <c r="K26" s="43"/>
      <c r="L26" s="43"/>
      <c r="M26" s="43"/>
      <c r="N26" s="31"/>
    </row>
    <row r="27" customFormat="false" ht="15.75" hidden="false" customHeight="true" outlineLevel="0" collapsed="false">
      <c r="A27" s="58" t="n">
        <v>41.36</v>
      </c>
      <c r="B27" s="24" t="n">
        <v>300</v>
      </c>
      <c r="C27" s="25" t="s">
        <v>28</v>
      </c>
      <c r="D27" s="58" t="n">
        <f aca="false">A27/13</f>
        <v>3.18153846153846</v>
      </c>
      <c r="E27" s="58" t="n">
        <f aca="false">B27*D27</f>
        <v>954.461538461539</v>
      </c>
      <c r="F27" s="25" t="s">
        <v>36</v>
      </c>
      <c r="G27" s="24" t="n">
        <v>5</v>
      </c>
      <c r="H27" s="51" t="n">
        <v>43415</v>
      </c>
      <c r="I27" s="29" t="s">
        <v>30</v>
      </c>
      <c r="J27" s="30" t="n">
        <f aca="false">SUM(K27:M27)</f>
        <v>954.46</v>
      </c>
      <c r="K27" s="30"/>
      <c r="L27" s="30" t="n">
        <v>500</v>
      </c>
      <c r="M27" s="30" t="n">
        <v>454.46</v>
      </c>
      <c r="N27" s="31"/>
    </row>
    <row r="28" customFormat="false" ht="15.75" hidden="false" customHeight="true" outlineLevel="0" collapsed="false">
      <c r="A28" s="32"/>
      <c r="B28" s="32"/>
      <c r="C28" s="25"/>
      <c r="D28" s="32"/>
      <c r="E28" s="32"/>
      <c r="F28" s="25"/>
      <c r="G28" s="32"/>
      <c r="H28" s="54"/>
      <c r="I28" s="52" t="s">
        <v>32</v>
      </c>
      <c r="J28" s="30" t="n">
        <f aca="false">SUM(K28:M28)</f>
        <v>900</v>
      </c>
      <c r="K28" s="30"/>
      <c r="L28" s="30"/>
      <c r="M28" s="30" t="n">
        <f aca="false">3*B27</f>
        <v>900</v>
      </c>
      <c r="N28" s="31"/>
    </row>
    <row r="29" customFormat="false" ht="15.75" hidden="false" customHeight="true" outlineLevel="0" collapsed="false">
      <c r="A29" s="32"/>
      <c r="B29" s="32"/>
      <c r="C29" s="25"/>
      <c r="D29" s="32"/>
      <c r="E29" s="32"/>
      <c r="F29" s="25"/>
      <c r="G29" s="32"/>
      <c r="H29" s="54"/>
      <c r="I29" s="29" t="s">
        <v>31</v>
      </c>
      <c r="J29" s="30" t="n">
        <f aca="false">SUM(K29:M29)</f>
        <v>60</v>
      </c>
      <c r="K29" s="30"/>
      <c r="L29" s="30" t="n">
        <v>60</v>
      </c>
      <c r="M29" s="30"/>
      <c r="N29" s="31"/>
    </row>
    <row r="30" customFormat="false" ht="15.75" hidden="false" customHeight="true" outlineLevel="0" collapsed="false">
      <c r="A30" s="32"/>
      <c r="B30" s="32"/>
      <c r="C30" s="25"/>
      <c r="D30" s="32"/>
      <c r="E30" s="32"/>
      <c r="F30" s="25"/>
      <c r="G30" s="32"/>
      <c r="H30" s="54"/>
      <c r="I30" s="29"/>
      <c r="J30" s="30" t="n">
        <f aca="false">SUM(K30:M30)</f>
        <v>0</v>
      </c>
      <c r="K30" s="30"/>
      <c r="L30" s="30"/>
      <c r="M30" s="30"/>
      <c r="N30" s="31"/>
    </row>
    <row r="31" customFormat="false" ht="15.75" hidden="false" customHeight="true" outlineLevel="0" collapsed="false">
      <c r="A31" s="32"/>
      <c r="B31" s="32"/>
      <c r="C31" s="25"/>
      <c r="D31" s="32"/>
      <c r="E31" s="32"/>
      <c r="F31" s="25"/>
      <c r="G31" s="59"/>
      <c r="H31" s="60"/>
      <c r="I31" s="29"/>
      <c r="J31" s="30" t="n">
        <f aca="false">SUM(K31:M31)</f>
        <v>0</v>
      </c>
      <c r="K31" s="30"/>
      <c r="L31" s="30"/>
      <c r="M31" s="30"/>
      <c r="N31" s="31"/>
    </row>
    <row r="32" customFormat="false" ht="15" hidden="false" customHeight="true" outlineLevel="0" collapsed="false">
      <c r="A32" s="36" t="n">
        <v>41.36</v>
      </c>
      <c r="B32" s="37" t="n">
        <v>220</v>
      </c>
      <c r="C32" s="38" t="s">
        <v>28</v>
      </c>
      <c r="D32" s="55" t="n">
        <f aca="false">A32/13</f>
        <v>3.18153846153846</v>
      </c>
      <c r="E32" s="55" t="n">
        <f aca="false">B32*D32</f>
        <v>699.938461538462</v>
      </c>
      <c r="F32" s="38" t="s">
        <v>29</v>
      </c>
      <c r="G32" s="46" t="n">
        <v>6</v>
      </c>
      <c r="H32" s="47" t="n">
        <v>43456</v>
      </c>
      <c r="I32" s="42" t="s">
        <v>30</v>
      </c>
      <c r="J32" s="43" t="n">
        <f aca="false">SUM(K32:M32)</f>
        <v>699.94</v>
      </c>
      <c r="K32" s="43" t="n">
        <v>500</v>
      </c>
      <c r="L32" s="43" t="n">
        <v>0</v>
      </c>
      <c r="M32" s="43" t="n">
        <v>199.94</v>
      </c>
      <c r="N32" s="31"/>
    </row>
    <row r="33" customFormat="false" ht="15.75" hidden="false" customHeight="true" outlineLevel="0" collapsed="false">
      <c r="A33" s="36"/>
      <c r="B33" s="44"/>
      <c r="C33" s="38"/>
      <c r="D33" s="44"/>
      <c r="E33" s="44"/>
      <c r="F33" s="38"/>
      <c r="G33" s="46"/>
      <c r="H33" s="47"/>
      <c r="I33" s="42" t="s">
        <v>32</v>
      </c>
      <c r="J33" s="43" t="n">
        <f aca="false">SUM(K33:M33)</f>
        <v>660</v>
      </c>
      <c r="K33" s="43"/>
      <c r="L33" s="43"/>
      <c r="M33" s="43" t="n">
        <f aca="false">3*B32</f>
        <v>660</v>
      </c>
      <c r="N33" s="31"/>
    </row>
    <row r="34" customFormat="false" ht="15.75" hidden="false" customHeight="true" outlineLevel="0" collapsed="false">
      <c r="A34" s="36"/>
      <c r="B34" s="44"/>
      <c r="C34" s="38"/>
      <c r="D34" s="44"/>
      <c r="E34" s="44"/>
      <c r="F34" s="38"/>
      <c r="G34" s="46"/>
      <c r="H34" s="47"/>
      <c r="I34" s="42"/>
      <c r="J34" s="43" t="n">
        <f aca="false">SUM(K34:M34)</f>
        <v>0</v>
      </c>
      <c r="K34" s="43" t="n">
        <v>0</v>
      </c>
      <c r="L34" s="43" t="n">
        <v>0</v>
      </c>
      <c r="M34" s="43" t="n">
        <v>0</v>
      </c>
      <c r="N34" s="31"/>
    </row>
    <row r="35" customFormat="false" ht="15.75" hidden="false" customHeight="true" outlineLevel="0" collapsed="false">
      <c r="A35" s="36"/>
      <c r="B35" s="44"/>
      <c r="C35" s="38"/>
      <c r="D35" s="44"/>
      <c r="E35" s="44"/>
      <c r="F35" s="38"/>
      <c r="G35" s="46"/>
      <c r="H35" s="47"/>
      <c r="I35" s="42"/>
      <c r="J35" s="43" t="n">
        <f aca="false">SUM(K35:M35)</f>
        <v>0</v>
      </c>
      <c r="K35" s="43"/>
      <c r="L35" s="43"/>
      <c r="M35" s="43"/>
      <c r="N35" s="31"/>
    </row>
    <row r="36" customFormat="false" ht="15.75" hidden="false" customHeight="true" outlineLevel="0" collapsed="false">
      <c r="A36" s="58" t="n">
        <v>41.36</v>
      </c>
      <c r="B36" s="24" t="n">
        <v>144</v>
      </c>
      <c r="C36" s="25" t="s">
        <v>37</v>
      </c>
      <c r="D36" s="58" t="n">
        <f aca="false">A36/13</f>
        <v>3.18153846153846</v>
      </c>
      <c r="E36" s="58" t="n">
        <f aca="false">B36*D36</f>
        <v>458.141538461538</v>
      </c>
      <c r="F36" s="25" t="s">
        <v>38</v>
      </c>
      <c r="G36" s="24" t="n">
        <v>7</v>
      </c>
      <c r="H36" s="51" t="n">
        <v>43482</v>
      </c>
      <c r="I36" s="29" t="s">
        <v>30</v>
      </c>
      <c r="J36" s="30" t="n">
        <f aca="false">SUM(K36:M36)</f>
        <v>458.14</v>
      </c>
      <c r="K36" s="30" t="n">
        <v>458.14</v>
      </c>
      <c r="L36" s="30" t="n">
        <v>0</v>
      </c>
      <c r="M36" s="30" t="n">
        <v>0</v>
      </c>
      <c r="N36" s="31"/>
    </row>
    <row r="37" customFormat="false" ht="15.75" hidden="false" customHeight="true" outlineLevel="0" collapsed="false">
      <c r="A37" s="61"/>
      <c r="B37" s="61"/>
      <c r="C37" s="25"/>
      <c r="D37" s="61"/>
      <c r="E37" s="61"/>
      <c r="F37" s="25"/>
      <c r="G37" s="61"/>
      <c r="H37" s="62"/>
      <c r="I37" s="52" t="s">
        <v>32</v>
      </c>
      <c r="J37" s="30" t="n">
        <f aca="false">SUM(K37:M37)</f>
        <v>432</v>
      </c>
      <c r="K37" s="30" t="n">
        <f aca="false">3*B36</f>
        <v>432</v>
      </c>
      <c r="L37" s="30"/>
      <c r="M37" s="30"/>
      <c r="N37" s="31"/>
    </row>
    <row r="38" customFormat="false" ht="15.75" hidden="false" customHeight="true" outlineLevel="0" collapsed="false">
      <c r="A38" s="61"/>
      <c r="B38" s="61"/>
      <c r="C38" s="25"/>
      <c r="D38" s="61"/>
      <c r="E38" s="61"/>
      <c r="F38" s="25"/>
      <c r="G38" s="61"/>
      <c r="H38" s="62"/>
      <c r="I38" s="29"/>
      <c r="J38" s="30"/>
      <c r="K38" s="30"/>
      <c r="L38" s="30"/>
      <c r="M38" s="30"/>
      <c r="N38" s="31"/>
    </row>
    <row r="39" customFormat="false" ht="15.75" hidden="false" customHeight="true" outlineLevel="0" collapsed="false">
      <c r="A39" s="61"/>
      <c r="B39" s="61"/>
      <c r="C39" s="25"/>
      <c r="D39" s="61"/>
      <c r="E39" s="61"/>
      <c r="F39" s="25"/>
      <c r="G39" s="61"/>
      <c r="H39" s="62"/>
      <c r="I39" s="29"/>
      <c r="J39" s="30" t="n">
        <f aca="false">SUM(K39:M39)</f>
        <v>0</v>
      </c>
      <c r="K39" s="30"/>
      <c r="L39" s="30"/>
      <c r="M39" s="30"/>
      <c r="N39" s="31"/>
    </row>
    <row r="40" customFormat="false" ht="15.75" hidden="false" customHeight="true" outlineLevel="0" collapsed="false">
      <c r="A40" s="36" t="n">
        <v>41.36</v>
      </c>
      <c r="B40" s="37" t="n">
        <v>240</v>
      </c>
      <c r="C40" s="38" t="s">
        <v>28</v>
      </c>
      <c r="D40" s="55" t="n">
        <f aca="false">A40/13</f>
        <v>3.18153846153846</v>
      </c>
      <c r="E40" s="55" t="n">
        <f aca="false">B40*D40</f>
        <v>763.569230769231</v>
      </c>
      <c r="F40" s="38" t="s">
        <v>39</v>
      </c>
      <c r="G40" s="40" t="n">
        <v>8</v>
      </c>
      <c r="H40" s="41" t="n">
        <v>43488</v>
      </c>
      <c r="I40" s="42" t="s">
        <v>30</v>
      </c>
      <c r="J40" s="43" t="n">
        <f aca="false">SUM(K40:M40)</f>
        <v>763.57</v>
      </c>
      <c r="K40" s="43" t="n">
        <v>500</v>
      </c>
      <c r="L40" s="43" t="n">
        <v>300</v>
      </c>
      <c r="M40" s="43" t="n">
        <v>-36.43</v>
      </c>
      <c r="N40" s="31"/>
    </row>
    <row r="41" customFormat="false" ht="15.75" hidden="false" customHeight="true" outlineLevel="0" collapsed="false">
      <c r="A41" s="36"/>
      <c r="B41" s="63"/>
      <c r="C41" s="38"/>
      <c r="D41" s="63"/>
      <c r="E41" s="63"/>
      <c r="F41" s="38"/>
      <c r="G41" s="64"/>
      <c r="H41" s="65"/>
      <c r="I41" s="42" t="s">
        <v>32</v>
      </c>
      <c r="J41" s="43" t="n">
        <f aca="false">SUM(K41:M41)</f>
        <v>720</v>
      </c>
      <c r="K41" s="43"/>
      <c r="L41" s="43"/>
      <c r="M41" s="43" t="n">
        <f aca="false">3*B40</f>
        <v>720</v>
      </c>
      <c r="N41" s="31"/>
    </row>
    <row r="42" customFormat="false" ht="15.75" hidden="false" customHeight="true" outlineLevel="0" collapsed="false">
      <c r="A42" s="36"/>
      <c r="B42" s="63"/>
      <c r="C42" s="38"/>
      <c r="D42" s="63"/>
      <c r="E42" s="63"/>
      <c r="F42" s="38"/>
      <c r="G42" s="64"/>
      <c r="H42" s="65"/>
      <c r="I42" s="42"/>
      <c r="J42" s="43" t="n">
        <f aca="false">SUM(K42:M42)</f>
        <v>0</v>
      </c>
      <c r="K42" s="43" t="n">
        <v>0</v>
      </c>
      <c r="L42" s="43" t="n">
        <v>0</v>
      </c>
      <c r="M42" s="43" t="n">
        <v>0</v>
      </c>
      <c r="N42" s="31"/>
    </row>
    <row r="43" customFormat="false" ht="15.75" hidden="false" customHeight="true" outlineLevel="0" collapsed="false">
      <c r="A43" s="36"/>
      <c r="B43" s="63"/>
      <c r="C43" s="38"/>
      <c r="D43" s="63"/>
      <c r="E43" s="63"/>
      <c r="F43" s="38"/>
      <c r="G43" s="66"/>
      <c r="H43" s="67"/>
      <c r="I43" s="42"/>
      <c r="J43" s="43" t="n">
        <f aca="false">SUM(K43:M43)</f>
        <v>0</v>
      </c>
      <c r="K43" s="43"/>
      <c r="L43" s="43"/>
      <c r="M43" s="43"/>
      <c r="N43" s="31"/>
    </row>
    <row r="44" customFormat="false" ht="15" hidden="false" customHeight="true" outlineLevel="0" collapsed="false">
      <c r="A44" s="58" t="n">
        <v>42.86</v>
      </c>
      <c r="B44" s="24" t="n">
        <v>220</v>
      </c>
      <c r="C44" s="25" t="s">
        <v>28</v>
      </c>
      <c r="D44" s="58" t="n">
        <f aca="false">A44/13</f>
        <v>3.29692307692308</v>
      </c>
      <c r="E44" s="58" t="n">
        <f aca="false">B44*D44</f>
        <v>725.323076923077</v>
      </c>
      <c r="F44" s="25" t="s">
        <v>29</v>
      </c>
      <c r="G44" s="24" t="n">
        <v>9</v>
      </c>
      <c r="H44" s="51" t="n">
        <v>43547</v>
      </c>
      <c r="I44" s="29" t="s">
        <v>30</v>
      </c>
      <c r="J44" s="30" t="n">
        <f aca="false">SUM(K44:M44)</f>
        <v>752.32</v>
      </c>
      <c r="K44" s="30" t="n">
        <v>0</v>
      </c>
      <c r="L44" s="30" t="n">
        <v>100</v>
      </c>
      <c r="M44" s="30" t="n">
        <v>652.32</v>
      </c>
      <c r="N44" s="31"/>
      <c r="P44" s="21" t="s">
        <v>40</v>
      </c>
    </row>
    <row r="45" customFormat="false" ht="15.75" hidden="false" customHeight="true" outlineLevel="0" collapsed="false">
      <c r="A45" s="61"/>
      <c r="B45" s="61"/>
      <c r="C45" s="25"/>
      <c r="D45" s="61"/>
      <c r="E45" s="61"/>
      <c r="F45" s="25"/>
      <c r="G45" s="61"/>
      <c r="H45" s="62"/>
      <c r="I45" s="52" t="s">
        <v>32</v>
      </c>
      <c r="J45" s="30" t="n">
        <f aca="false">SUM(K45:M45)</f>
        <v>660</v>
      </c>
      <c r="K45" s="30"/>
      <c r="L45" s="30"/>
      <c r="M45" s="30" t="n">
        <f aca="false">3*B44</f>
        <v>660</v>
      </c>
      <c r="N45" s="31"/>
      <c r="P45" s="21" t="s">
        <v>41</v>
      </c>
    </row>
    <row r="46" customFormat="false" ht="15.75" hidden="false" customHeight="true" outlineLevel="0" collapsed="false">
      <c r="A46" s="61"/>
      <c r="B46" s="61"/>
      <c r="C46" s="25"/>
      <c r="D46" s="61"/>
      <c r="E46" s="61"/>
      <c r="F46" s="25"/>
      <c r="G46" s="61"/>
      <c r="H46" s="62"/>
      <c r="I46" s="29"/>
      <c r="J46" s="30"/>
      <c r="K46" s="30"/>
      <c r="L46" s="30"/>
      <c r="M46" s="30"/>
      <c r="N46" s="31"/>
    </row>
    <row r="47" customFormat="false" ht="15.75" hidden="false" customHeight="true" outlineLevel="0" collapsed="false">
      <c r="A47" s="61"/>
      <c r="B47" s="61"/>
      <c r="C47" s="25"/>
      <c r="D47" s="61"/>
      <c r="E47" s="61"/>
      <c r="F47" s="25"/>
      <c r="G47" s="61"/>
      <c r="H47" s="62"/>
      <c r="I47" s="29"/>
      <c r="J47" s="30" t="n">
        <f aca="false">SUM(K47:M47)</f>
        <v>0</v>
      </c>
      <c r="K47" s="30"/>
      <c r="L47" s="30"/>
      <c r="M47" s="30"/>
      <c r="N47" s="31"/>
    </row>
    <row r="48" customFormat="false" ht="15" hidden="false" customHeight="true" outlineLevel="0" collapsed="false">
      <c r="A48" s="36" t="n">
        <v>42.86</v>
      </c>
      <c r="B48" s="37" t="n">
        <v>200</v>
      </c>
      <c r="C48" s="38" t="s">
        <v>28</v>
      </c>
      <c r="D48" s="55" t="n">
        <f aca="false">A48/13</f>
        <v>3.29692307692308</v>
      </c>
      <c r="E48" s="55" t="n">
        <f aca="false">B48*D48</f>
        <v>659.384615384615</v>
      </c>
      <c r="F48" s="38" t="s">
        <v>29</v>
      </c>
      <c r="G48" s="40" t="n">
        <v>10</v>
      </c>
      <c r="H48" s="41" t="n">
        <v>43552</v>
      </c>
      <c r="I48" s="42" t="s">
        <v>30</v>
      </c>
      <c r="J48" s="43" t="n">
        <f aca="false">SUM(K48:M48)</f>
        <v>659.38</v>
      </c>
      <c r="K48" s="43" t="n">
        <v>0</v>
      </c>
      <c r="L48" s="43" t="n">
        <v>0</v>
      </c>
      <c r="M48" s="43" t="n">
        <v>659.38</v>
      </c>
      <c r="N48" s="31"/>
      <c r="P48" s="21" t="s">
        <v>40</v>
      </c>
    </row>
    <row r="49" customFormat="false" ht="15.75" hidden="false" customHeight="true" outlineLevel="0" collapsed="false">
      <c r="A49" s="36"/>
      <c r="B49" s="63"/>
      <c r="C49" s="38"/>
      <c r="D49" s="63"/>
      <c r="E49" s="63"/>
      <c r="F49" s="38"/>
      <c r="G49" s="64"/>
      <c r="H49" s="65"/>
      <c r="I49" s="42" t="s">
        <v>32</v>
      </c>
      <c r="J49" s="43" t="n">
        <f aca="false">SUM(K49:M49)</f>
        <v>600</v>
      </c>
      <c r="K49" s="43"/>
      <c r="L49" s="43"/>
      <c r="M49" s="43" t="n">
        <f aca="false">3*B48</f>
        <v>600</v>
      </c>
      <c r="N49" s="31"/>
      <c r="P49" s="21" t="s">
        <v>42</v>
      </c>
    </row>
    <row r="50" customFormat="false" ht="15.75" hidden="false" customHeight="true" outlineLevel="0" collapsed="false">
      <c r="A50" s="36"/>
      <c r="B50" s="63"/>
      <c r="C50" s="38"/>
      <c r="D50" s="63"/>
      <c r="E50" s="63"/>
      <c r="F50" s="38"/>
      <c r="G50" s="66"/>
      <c r="H50" s="67"/>
      <c r="I50" s="42"/>
      <c r="J50" s="43" t="n">
        <f aca="false">SUM(K50:M50)</f>
        <v>0</v>
      </c>
      <c r="K50" s="43" t="n">
        <v>0</v>
      </c>
      <c r="L50" s="43" t="n">
        <v>0</v>
      </c>
      <c r="M50" s="43" t="n">
        <v>0</v>
      </c>
      <c r="N50" s="31"/>
    </row>
    <row r="51" customFormat="false" ht="15" hidden="false" customHeight="true" outlineLevel="0" collapsed="false">
      <c r="A51" s="58" t="n">
        <v>43</v>
      </c>
      <c r="B51" s="24" t="n">
        <v>220</v>
      </c>
      <c r="C51" s="25" t="s">
        <v>37</v>
      </c>
      <c r="D51" s="58" t="n">
        <f aca="false">A51/13</f>
        <v>3.30769230769231</v>
      </c>
      <c r="E51" s="58" t="n">
        <f aca="false">B51*D51</f>
        <v>727.692307692308</v>
      </c>
      <c r="F51" s="25" t="s">
        <v>29</v>
      </c>
      <c r="G51" s="24" t="n">
        <v>11</v>
      </c>
      <c r="H51" s="51" t="n">
        <v>43562</v>
      </c>
      <c r="I51" s="29" t="s">
        <v>30</v>
      </c>
      <c r="J51" s="30" t="n">
        <f aca="false">SUM(K51:M51)</f>
        <v>727.69</v>
      </c>
      <c r="K51" s="30" t="n">
        <v>727.69</v>
      </c>
      <c r="L51" s="30" t="n">
        <v>0</v>
      </c>
      <c r="M51" s="30" t="n">
        <v>0</v>
      </c>
      <c r="N51" s="31"/>
      <c r="P51" s="21" t="s">
        <v>43</v>
      </c>
    </row>
    <row r="52" customFormat="false" ht="15.75" hidden="false" customHeight="true" outlineLevel="0" collapsed="false">
      <c r="A52" s="61"/>
      <c r="B52" s="61"/>
      <c r="C52" s="25"/>
      <c r="D52" s="61"/>
      <c r="E52" s="61"/>
      <c r="F52" s="25"/>
      <c r="G52" s="61"/>
      <c r="H52" s="62"/>
      <c r="I52" s="52" t="s">
        <v>32</v>
      </c>
      <c r="J52" s="30" t="n">
        <f aca="false">SUM(K52:M52)</f>
        <v>660</v>
      </c>
      <c r="K52" s="30" t="n">
        <f aca="false">3*B51</f>
        <v>660</v>
      </c>
      <c r="L52" s="30"/>
      <c r="M52" s="30"/>
      <c r="N52" s="31"/>
      <c r="P52" s="21" t="s">
        <v>44</v>
      </c>
    </row>
    <row r="53" customFormat="false" ht="15.75" hidden="false" customHeight="true" outlineLevel="0" collapsed="false">
      <c r="A53" s="61"/>
      <c r="B53" s="61"/>
      <c r="C53" s="25"/>
      <c r="D53" s="61"/>
      <c r="E53" s="61"/>
      <c r="F53" s="25"/>
      <c r="G53" s="61"/>
      <c r="H53" s="62"/>
      <c r="I53" s="29" t="s">
        <v>45</v>
      </c>
      <c r="J53" s="30" t="n">
        <f aca="false">SUM(K53:M53)</f>
        <v>120</v>
      </c>
      <c r="K53" s="30" t="n">
        <v>120</v>
      </c>
      <c r="L53" s="30"/>
      <c r="M53" s="30"/>
      <c r="N53" s="31"/>
    </row>
    <row r="54" customFormat="false" ht="15.75" hidden="false" customHeight="true" outlineLevel="0" collapsed="false">
      <c r="A54" s="61"/>
      <c r="B54" s="61"/>
      <c r="C54" s="25"/>
      <c r="D54" s="61"/>
      <c r="E54" s="61"/>
      <c r="F54" s="25"/>
      <c r="G54" s="61"/>
      <c r="H54" s="62"/>
      <c r="I54" s="29"/>
      <c r="J54" s="30" t="n">
        <f aca="false">SUM(K54:M54)</f>
        <v>0</v>
      </c>
      <c r="K54" s="30"/>
      <c r="L54" s="30"/>
      <c r="M54" s="30"/>
      <c r="N54" s="31"/>
    </row>
    <row r="55" customFormat="false" ht="15" hidden="false" customHeight="true" outlineLevel="0" collapsed="false">
      <c r="A55" s="68" t="n">
        <v>45</v>
      </c>
      <c r="B55" s="37" t="n">
        <v>220</v>
      </c>
      <c r="C55" s="38" t="s">
        <v>37</v>
      </c>
      <c r="D55" s="55" t="n">
        <f aca="false">A55/13</f>
        <v>3.46153846153846</v>
      </c>
      <c r="E55" s="55" t="n">
        <f aca="false">B55*D55</f>
        <v>761.538461538462</v>
      </c>
      <c r="F55" s="38" t="s">
        <v>29</v>
      </c>
      <c r="G55" s="40" t="n">
        <v>12</v>
      </c>
      <c r="H55" s="41" t="n">
        <v>43568</v>
      </c>
      <c r="I55" s="42" t="s">
        <v>30</v>
      </c>
      <c r="J55" s="43" t="n">
        <f aca="false">SUM(K55:M55)</f>
        <v>761.54</v>
      </c>
      <c r="K55" s="43" t="n">
        <v>761.54</v>
      </c>
      <c r="L55" s="43" t="n">
        <v>0</v>
      </c>
      <c r="M55" s="43" t="n">
        <v>0</v>
      </c>
      <c r="N55" s="69"/>
      <c r="P55" s="21" t="s">
        <v>46</v>
      </c>
    </row>
    <row r="56" customFormat="false" ht="15.75" hidden="false" customHeight="true" outlineLevel="0" collapsed="false">
      <c r="A56" s="70"/>
      <c r="B56" s="63"/>
      <c r="C56" s="38"/>
      <c r="D56" s="63"/>
      <c r="E56" s="63"/>
      <c r="F56" s="38"/>
      <c r="G56" s="64"/>
      <c r="H56" s="65"/>
      <c r="I56" s="42" t="s">
        <v>32</v>
      </c>
      <c r="J56" s="43" t="n">
        <f aca="false">SUM(K56:M56)</f>
        <v>660</v>
      </c>
      <c r="K56" s="43" t="n">
        <f aca="false">3*B55</f>
        <v>660</v>
      </c>
      <c r="L56" s="43"/>
      <c r="M56" s="43" t="n">
        <v>0</v>
      </c>
      <c r="N56" s="69"/>
    </row>
    <row r="57" customFormat="false" ht="15.75" hidden="false" customHeight="true" outlineLevel="0" collapsed="false">
      <c r="A57" s="70"/>
      <c r="B57" s="63"/>
      <c r="C57" s="38"/>
      <c r="D57" s="63"/>
      <c r="E57" s="63"/>
      <c r="F57" s="38"/>
      <c r="G57" s="64"/>
      <c r="H57" s="65"/>
      <c r="I57" s="42"/>
      <c r="J57" s="43" t="n">
        <f aca="false">SUM(K57:M57)</f>
        <v>0</v>
      </c>
      <c r="K57" s="43" t="n">
        <v>0</v>
      </c>
      <c r="L57" s="43" t="n">
        <v>0</v>
      </c>
      <c r="M57" s="43" t="n">
        <v>0</v>
      </c>
      <c r="N57" s="69"/>
    </row>
    <row r="58" customFormat="false" ht="15" hidden="false" customHeight="true" outlineLevel="0" collapsed="false">
      <c r="A58" s="58" t="n">
        <v>46.56</v>
      </c>
      <c r="B58" s="24" t="n">
        <v>200</v>
      </c>
      <c r="C58" s="25" t="s">
        <v>28</v>
      </c>
      <c r="D58" s="58" t="n">
        <f aca="false">A58/13</f>
        <v>3.58153846153846</v>
      </c>
      <c r="E58" s="58" t="n">
        <f aca="false">B58*D58</f>
        <v>716.307692307692</v>
      </c>
      <c r="F58" s="25" t="s">
        <v>29</v>
      </c>
      <c r="G58" s="24" t="n">
        <v>13</v>
      </c>
      <c r="H58" s="51" t="n">
        <v>43594</v>
      </c>
      <c r="I58" s="29" t="s">
        <v>30</v>
      </c>
      <c r="J58" s="30" t="n">
        <f aca="false">SUM(K58:M58)</f>
        <v>716.31</v>
      </c>
      <c r="K58" s="30"/>
      <c r="L58" s="30" t="n">
        <v>0</v>
      </c>
      <c r="M58" s="30" t="n">
        <v>716.31</v>
      </c>
      <c r="N58" s="69"/>
      <c r="P58" s="21" t="s">
        <v>47</v>
      </c>
    </row>
    <row r="59" customFormat="false" ht="15.75" hidden="false" customHeight="true" outlineLevel="0" collapsed="false">
      <c r="A59" s="61"/>
      <c r="B59" s="61"/>
      <c r="C59" s="25"/>
      <c r="D59" s="61"/>
      <c r="E59" s="61"/>
      <c r="F59" s="25"/>
      <c r="G59" s="61"/>
      <c r="H59" s="62"/>
      <c r="I59" s="52" t="s">
        <v>32</v>
      </c>
      <c r="J59" s="30" t="n">
        <f aca="false">SUM(K59:M59)</f>
        <v>600</v>
      </c>
      <c r="K59" s="30"/>
      <c r="L59" s="30"/>
      <c r="M59" s="30" t="n">
        <f aca="false">3*B58</f>
        <v>600</v>
      </c>
      <c r="N59" s="69"/>
    </row>
    <row r="60" customFormat="false" ht="15.75" hidden="false" customHeight="true" outlineLevel="0" collapsed="false">
      <c r="A60" s="61"/>
      <c r="B60" s="61"/>
      <c r="C60" s="25"/>
      <c r="D60" s="61"/>
      <c r="E60" s="61"/>
      <c r="F60" s="25"/>
      <c r="G60" s="61"/>
      <c r="H60" s="62"/>
      <c r="I60" s="29" t="s">
        <v>45</v>
      </c>
      <c r="J60" s="30" t="n">
        <f aca="false">SUM(K60:M60)</f>
        <v>0</v>
      </c>
      <c r="K60" s="30"/>
      <c r="L60" s="30"/>
      <c r="M60" s="30"/>
      <c r="N60" s="69"/>
    </row>
    <row r="61" customFormat="false" ht="15.75" hidden="false" customHeight="true" outlineLevel="0" collapsed="false">
      <c r="A61" s="61"/>
      <c r="B61" s="61"/>
      <c r="C61" s="25"/>
      <c r="D61" s="61"/>
      <c r="E61" s="61"/>
      <c r="F61" s="25"/>
      <c r="G61" s="61"/>
      <c r="H61" s="62"/>
      <c r="I61" s="29"/>
      <c r="J61" s="30" t="n">
        <f aca="false">SUM(K61:M61)</f>
        <v>0</v>
      </c>
      <c r="K61" s="30"/>
      <c r="L61" s="30"/>
      <c r="M61" s="30"/>
      <c r="N61" s="69"/>
    </row>
    <row r="62" customFormat="false" ht="15" hidden="false" customHeight="true" outlineLevel="0" collapsed="false">
      <c r="A62" s="36" t="n">
        <v>46.56</v>
      </c>
      <c r="B62" s="37" t="n">
        <v>220</v>
      </c>
      <c r="C62" s="38" t="s">
        <v>37</v>
      </c>
      <c r="D62" s="55" t="n">
        <f aca="false">A62/13</f>
        <v>3.58153846153846</v>
      </c>
      <c r="E62" s="55" t="n">
        <f aca="false">B62*D62</f>
        <v>787.938461538462</v>
      </c>
      <c r="F62" s="38" t="s">
        <v>29</v>
      </c>
      <c r="G62" s="40" t="n">
        <v>14</v>
      </c>
      <c r="H62" s="41" t="n">
        <v>43596</v>
      </c>
      <c r="I62" s="42" t="s">
        <v>30</v>
      </c>
      <c r="J62" s="43" t="n">
        <f aca="false">SUM(K62:M62)</f>
        <v>787.94</v>
      </c>
      <c r="K62" s="43" t="n">
        <v>787.94</v>
      </c>
      <c r="L62" s="43" t="n">
        <v>0</v>
      </c>
      <c r="M62" s="43" t="n">
        <v>0</v>
      </c>
      <c r="N62" s="69"/>
      <c r="P62" s="21" t="s">
        <v>48</v>
      </c>
    </row>
    <row r="63" customFormat="false" ht="15.75" hidden="false" customHeight="true" outlineLevel="0" collapsed="false">
      <c r="A63" s="36"/>
      <c r="B63" s="63"/>
      <c r="C63" s="38"/>
      <c r="D63" s="63"/>
      <c r="E63" s="63"/>
      <c r="F63" s="38"/>
      <c r="G63" s="64"/>
      <c r="H63" s="65"/>
      <c r="I63" s="42" t="s">
        <v>32</v>
      </c>
      <c r="J63" s="43" t="n">
        <f aca="false">SUM(K63:M63)</f>
        <v>660</v>
      </c>
      <c r="K63" s="43" t="n">
        <f aca="false">3*B62</f>
        <v>660</v>
      </c>
      <c r="L63" s="43"/>
      <c r="M63" s="43" t="n">
        <v>0</v>
      </c>
      <c r="N63" s="69"/>
      <c r="P63" s="21" t="s">
        <v>49</v>
      </c>
    </row>
    <row r="64" customFormat="false" ht="15.75" hidden="false" customHeight="true" outlineLevel="0" collapsed="false">
      <c r="A64" s="36"/>
      <c r="B64" s="63"/>
      <c r="C64" s="38"/>
      <c r="D64" s="63"/>
      <c r="E64" s="63"/>
      <c r="F64" s="38"/>
      <c r="G64" s="64"/>
      <c r="H64" s="65"/>
      <c r="I64" s="42"/>
      <c r="J64" s="43" t="n">
        <f aca="false">SUM(K64:M64)</f>
        <v>0</v>
      </c>
      <c r="K64" s="43" t="n">
        <v>0</v>
      </c>
      <c r="L64" s="43" t="n">
        <v>0</v>
      </c>
      <c r="M64" s="43" t="n">
        <v>0</v>
      </c>
      <c r="N64" s="69"/>
    </row>
    <row r="65" customFormat="false" ht="15.75" hidden="false" customHeight="true" outlineLevel="0" collapsed="false">
      <c r="A65" s="36"/>
      <c r="B65" s="63"/>
      <c r="C65" s="38"/>
      <c r="D65" s="63"/>
      <c r="E65" s="63"/>
      <c r="F65" s="38"/>
      <c r="G65" s="66"/>
      <c r="H65" s="67"/>
      <c r="I65" s="42"/>
      <c r="J65" s="43" t="n">
        <f aca="false">SUM(K65:M65)</f>
        <v>0</v>
      </c>
      <c r="K65" s="43"/>
      <c r="L65" s="43"/>
      <c r="M65" s="43"/>
      <c r="N65" s="69"/>
    </row>
    <row r="66" customFormat="false" ht="15" hidden="false" customHeight="true" outlineLevel="0" collapsed="false">
      <c r="A66" s="58" t="n">
        <v>48.5</v>
      </c>
      <c r="B66" s="24" t="n">
        <v>200</v>
      </c>
      <c r="C66" s="25" t="s">
        <v>28</v>
      </c>
      <c r="D66" s="58" t="n">
        <f aca="false">A66/13</f>
        <v>3.73076923076923</v>
      </c>
      <c r="E66" s="58" t="n">
        <f aca="false">B66*D66</f>
        <v>746.153846153846</v>
      </c>
      <c r="F66" s="25" t="s">
        <v>29</v>
      </c>
      <c r="G66" s="24" t="n">
        <v>15</v>
      </c>
      <c r="H66" s="51" t="n">
        <v>43633</v>
      </c>
      <c r="I66" s="29" t="s">
        <v>30</v>
      </c>
      <c r="J66" s="30" t="n">
        <f aca="false">SUM(K66:M66)</f>
        <v>746.15</v>
      </c>
      <c r="K66" s="30"/>
      <c r="L66" s="30" t="n">
        <v>0</v>
      </c>
      <c r="M66" s="30" t="n">
        <v>746.15</v>
      </c>
      <c r="N66" s="69"/>
      <c r="O66" s="21"/>
      <c r="P66" s="21" t="s">
        <v>50</v>
      </c>
    </row>
    <row r="67" customFormat="false" ht="15.75" hidden="false" customHeight="true" outlineLevel="0" collapsed="false">
      <c r="A67" s="61"/>
      <c r="B67" s="61"/>
      <c r="C67" s="25"/>
      <c r="D67" s="61"/>
      <c r="E67" s="61"/>
      <c r="F67" s="25"/>
      <c r="G67" s="61"/>
      <c r="H67" s="62"/>
      <c r="I67" s="52" t="s">
        <v>32</v>
      </c>
      <c r="J67" s="30" t="n">
        <f aca="false">SUM(K67:M67)</f>
        <v>600</v>
      </c>
      <c r="K67" s="30"/>
      <c r="L67" s="30"/>
      <c r="M67" s="30" t="n">
        <f aca="false">3*B66</f>
        <v>600</v>
      </c>
      <c r="N67" s="69"/>
      <c r="O67" s="21"/>
      <c r="P67" s="21" t="s">
        <v>51</v>
      </c>
    </row>
    <row r="68" customFormat="false" ht="15.75" hidden="false" customHeight="true" outlineLevel="0" collapsed="false">
      <c r="A68" s="61"/>
      <c r="B68" s="61"/>
      <c r="C68" s="25"/>
      <c r="D68" s="61"/>
      <c r="E68" s="61"/>
      <c r="F68" s="25"/>
      <c r="G68" s="61"/>
      <c r="H68" s="62"/>
      <c r="I68" s="29" t="s">
        <v>45</v>
      </c>
      <c r="J68" s="30" t="n">
        <f aca="false">SUM(K68:M68)</f>
        <v>200</v>
      </c>
      <c r="K68" s="30" t="n">
        <v>200</v>
      </c>
      <c r="L68" s="30"/>
      <c r="M68" s="30"/>
      <c r="N68" s="69"/>
      <c r="O68" s="21"/>
      <c r="P68" s="21" t="s">
        <v>52</v>
      </c>
    </row>
    <row r="69" customFormat="false" ht="15.75" hidden="false" customHeight="true" outlineLevel="0" collapsed="false">
      <c r="A69" s="61"/>
      <c r="B69" s="61"/>
      <c r="C69" s="25"/>
      <c r="D69" s="61"/>
      <c r="E69" s="61"/>
      <c r="F69" s="25"/>
      <c r="G69" s="61"/>
      <c r="H69" s="62"/>
      <c r="I69" s="29"/>
      <c r="J69" s="30" t="n">
        <f aca="false">SUM(K69:M69)</f>
        <v>0</v>
      </c>
      <c r="K69" s="30"/>
      <c r="L69" s="30"/>
      <c r="M69" s="30"/>
      <c r="N69" s="69"/>
    </row>
    <row r="70" customFormat="false" ht="15" hidden="false" customHeight="true" outlineLevel="0" collapsed="false">
      <c r="A70" s="36" t="n">
        <v>48.5</v>
      </c>
      <c r="B70" s="37" t="n">
        <v>220</v>
      </c>
      <c r="C70" s="38" t="s">
        <v>37</v>
      </c>
      <c r="D70" s="55" t="n">
        <f aca="false">A70/13</f>
        <v>3.73076923076923</v>
      </c>
      <c r="E70" s="55" t="n">
        <f aca="false">B70*D70</f>
        <v>820.769230769231</v>
      </c>
      <c r="F70" s="38" t="s">
        <v>29</v>
      </c>
      <c r="G70" s="40" t="n">
        <v>16</v>
      </c>
      <c r="H70" s="41" t="n">
        <v>43646</v>
      </c>
      <c r="I70" s="42" t="s">
        <v>30</v>
      </c>
      <c r="J70" s="43" t="n">
        <f aca="false">SUM(K70:M70)</f>
        <v>820.77</v>
      </c>
      <c r="K70" s="43" t="n">
        <v>820.77</v>
      </c>
      <c r="L70" s="43" t="n">
        <v>0</v>
      </c>
      <c r="M70" s="43" t="n">
        <v>0</v>
      </c>
      <c r="N70" s="69"/>
      <c r="O70" s="21"/>
      <c r="P70" s="21" t="s">
        <v>53</v>
      </c>
    </row>
    <row r="71" customFormat="false" ht="15.75" hidden="false" customHeight="true" outlineLevel="0" collapsed="false">
      <c r="A71" s="36"/>
      <c r="B71" s="63"/>
      <c r="C71" s="38"/>
      <c r="D71" s="63"/>
      <c r="E71" s="63"/>
      <c r="F71" s="38"/>
      <c r="G71" s="64"/>
      <c r="H71" s="71" t="s">
        <v>54</v>
      </c>
      <c r="I71" s="42" t="s">
        <v>32</v>
      </c>
      <c r="J71" s="43" t="n">
        <f aca="false">SUM(K71:M71)</f>
        <v>660</v>
      </c>
      <c r="K71" s="43" t="n">
        <f aca="false">3*B70</f>
        <v>660</v>
      </c>
      <c r="L71" s="43"/>
      <c r="M71" s="43" t="n">
        <v>0</v>
      </c>
      <c r="N71" s="69"/>
      <c r="O71" s="21"/>
      <c r="P71" s="21" t="s">
        <v>55</v>
      </c>
    </row>
    <row r="72" customFormat="false" ht="15.75" hidden="false" customHeight="true" outlineLevel="0" collapsed="false">
      <c r="A72" s="36"/>
      <c r="B72" s="63"/>
      <c r="C72" s="38"/>
      <c r="D72" s="63"/>
      <c r="E72" s="63"/>
      <c r="F72" s="38"/>
      <c r="G72" s="64"/>
      <c r="H72" s="65"/>
      <c r="I72" s="42"/>
      <c r="J72" s="43" t="n">
        <f aca="false">SUM(K72:M72)</f>
        <v>0</v>
      </c>
      <c r="K72" s="43" t="n">
        <v>0</v>
      </c>
      <c r="L72" s="43" t="n">
        <v>0</v>
      </c>
      <c r="M72" s="43" t="n">
        <v>0</v>
      </c>
      <c r="N72" s="69"/>
    </row>
    <row r="73" customFormat="false" ht="15.75" hidden="false" customHeight="true" outlineLevel="0" collapsed="false">
      <c r="A73" s="36"/>
      <c r="B73" s="63"/>
      <c r="C73" s="38"/>
      <c r="D73" s="63"/>
      <c r="E73" s="63"/>
      <c r="F73" s="38"/>
      <c r="G73" s="66"/>
      <c r="H73" s="67"/>
      <c r="I73" s="42"/>
      <c r="J73" s="43" t="n">
        <f aca="false">SUM(K73:M73)</f>
        <v>0</v>
      </c>
      <c r="K73" s="43"/>
      <c r="L73" s="43"/>
      <c r="M73" s="43"/>
      <c r="N73" s="69"/>
    </row>
    <row r="74" customFormat="false" ht="15" hidden="false" customHeight="true" outlineLevel="0" collapsed="false">
      <c r="A74" s="58" t="n">
        <v>48.5</v>
      </c>
      <c r="B74" s="24" t="n">
        <v>164</v>
      </c>
      <c r="C74" s="25" t="s">
        <v>37</v>
      </c>
      <c r="D74" s="58" t="n">
        <f aca="false">A74/13</f>
        <v>3.73076923076923</v>
      </c>
      <c r="E74" s="58" t="n">
        <f aca="false">B74*D74</f>
        <v>611.846153846154</v>
      </c>
      <c r="F74" s="25" t="s">
        <v>38</v>
      </c>
      <c r="G74" s="24" t="n">
        <v>17</v>
      </c>
      <c r="H74" s="51" t="n">
        <v>43652</v>
      </c>
      <c r="I74" s="29" t="s">
        <v>30</v>
      </c>
      <c r="J74" s="30" t="n">
        <f aca="false">SUM(K74:M74)</f>
        <v>611.85</v>
      </c>
      <c r="K74" s="30" t="n">
        <v>611.85</v>
      </c>
      <c r="L74" s="30" t="n">
        <v>0</v>
      </c>
      <c r="M74" s="30" t="n">
        <v>0</v>
      </c>
      <c r="N74" s="69"/>
      <c r="O74" s="21"/>
      <c r="P74" s="21" t="s">
        <v>53</v>
      </c>
    </row>
    <row r="75" customFormat="false" ht="15.75" hidden="false" customHeight="true" outlineLevel="0" collapsed="false">
      <c r="A75" s="61"/>
      <c r="B75" s="61"/>
      <c r="C75" s="25"/>
      <c r="D75" s="61"/>
      <c r="E75" s="61"/>
      <c r="F75" s="25"/>
      <c r="G75" s="61"/>
      <c r="H75" s="62"/>
      <c r="I75" s="52" t="s">
        <v>32</v>
      </c>
      <c r="J75" s="30" t="n">
        <f aca="false">SUM(K75:M75)</f>
        <v>492</v>
      </c>
      <c r="K75" s="30" t="n">
        <f aca="false">3*B74</f>
        <v>492</v>
      </c>
      <c r="L75" s="30"/>
      <c r="M75" s="30"/>
      <c r="N75" s="69"/>
      <c r="O75" s="21"/>
      <c r="P75" s="21" t="s">
        <v>56</v>
      </c>
    </row>
    <row r="76" customFormat="false" ht="15.75" hidden="false" customHeight="true" outlineLevel="0" collapsed="false">
      <c r="A76" s="61"/>
      <c r="B76" s="61"/>
      <c r="C76" s="25"/>
      <c r="D76" s="61"/>
      <c r="E76" s="61"/>
      <c r="F76" s="25"/>
      <c r="G76" s="61"/>
      <c r="H76" s="62"/>
      <c r="I76" s="29" t="s">
        <v>45</v>
      </c>
      <c r="J76" s="30" t="n">
        <f aca="false">SUM(K76:M76)</f>
        <v>0</v>
      </c>
      <c r="K76" s="30"/>
      <c r="L76" s="30"/>
      <c r="M76" s="30"/>
      <c r="N76" s="69"/>
    </row>
    <row r="77" customFormat="false" ht="15.75" hidden="false" customHeight="true" outlineLevel="0" collapsed="false">
      <c r="A77" s="61"/>
      <c r="B77" s="61"/>
      <c r="C77" s="25"/>
      <c r="D77" s="61"/>
      <c r="E77" s="61"/>
      <c r="F77" s="25"/>
      <c r="G77" s="61"/>
      <c r="H77" s="62"/>
      <c r="I77" s="29" t="s">
        <v>57</v>
      </c>
      <c r="J77" s="30" t="n">
        <f aca="false">SUM(K77:M77)</f>
        <v>80</v>
      </c>
      <c r="K77" s="30"/>
      <c r="L77" s="30"/>
      <c r="M77" s="30" t="n">
        <v>80</v>
      </c>
      <c r="N77" s="69"/>
    </row>
    <row r="78" customFormat="false" ht="15.75" hidden="false" customHeight="true" outlineLevel="0" collapsed="false">
      <c r="A78" s="61"/>
      <c r="B78" s="61"/>
      <c r="C78" s="25"/>
      <c r="D78" s="61"/>
      <c r="E78" s="61"/>
      <c r="F78" s="25"/>
      <c r="G78" s="72"/>
      <c r="H78" s="73"/>
      <c r="I78" s="29"/>
      <c r="J78" s="30" t="n">
        <f aca="false">SUM(K78:M78)</f>
        <v>0</v>
      </c>
      <c r="K78" s="30"/>
      <c r="L78" s="30"/>
      <c r="M78" s="30"/>
      <c r="N78" s="69"/>
    </row>
    <row r="79" customFormat="false" ht="15" hidden="false" customHeight="true" outlineLevel="0" collapsed="false">
      <c r="A79" s="36" t="n">
        <v>48.5</v>
      </c>
      <c r="B79" s="37" t="n">
        <v>200</v>
      </c>
      <c r="C79" s="38" t="s">
        <v>28</v>
      </c>
      <c r="D79" s="55" t="n">
        <f aca="false">A79/13</f>
        <v>3.73076923076923</v>
      </c>
      <c r="E79" s="55" t="n">
        <f aca="false">B79*D79</f>
        <v>746.153846153846</v>
      </c>
      <c r="F79" s="38" t="s">
        <v>29</v>
      </c>
      <c r="G79" s="46" t="n">
        <v>18</v>
      </c>
      <c r="H79" s="47" t="n">
        <v>43653</v>
      </c>
      <c r="I79" s="42" t="s">
        <v>30</v>
      </c>
      <c r="J79" s="43" t="n">
        <f aca="false">SUM(K79:M79)</f>
        <v>746.15</v>
      </c>
      <c r="K79" s="43" t="n">
        <v>0</v>
      </c>
      <c r="L79" s="43" t="n">
        <v>0</v>
      </c>
      <c r="M79" s="43" t="n">
        <v>746.15</v>
      </c>
      <c r="N79" s="69"/>
      <c r="O79" s="21"/>
      <c r="P79" s="21" t="s">
        <v>58</v>
      </c>
    </row>
    <row r="80" customFormat="false" ht="15.75" hidden="false" customHeight="true" outlineLevel="0" collapsed="false">
      <c r="A80" s="36"/>
      <c r="B80" s="63"/>
      <c r="C80" s="38"/>
      <c r="D80" s="63"/>
      <c r="E80" s="63"/>
      <c r="F80" s="38"/>
      <c r="G80" s="64"/>
      <c r="H80" s="65"/>
      <c r="I80" s="42" t="s">
        <v>32</v>
      </c>
      <c r="J80" s="43" t="n">
        <f aca="false">SUM(K80:M80)</f>
        <v>600</v>
      </c>
      <c r="K80" s="43"/>
      <c r="L80" s="43"/>
      <c r="M80" s="43" t="n">
        <f aca="false">3*B79</f>
        <v>600</v>
      </c>
      <c r="N80" s="69"/>
      <c r="O80" s="21"/>
      <c r="P80" s="21" t="s">
        <v>59</v>
      </c>
    </row>
    <row r="81" customFormat="false" ht="15.75" hidden="false" customHeight="true" outlineLevel="0" collapsed="false">
      <c r="A81" s="36"/>
      <c r="B81" s="63"/>
      <c r="C81" s="38"/>
      <c r="D81" s="63"/>
      <c r="E81" s="63"/>
      <c r="F81" s="38"/>
      <c r="G81" s="64"/>
      <c r="H81" s="65"/>
      <c r="I81" s="42"/>
      <c r="J81" s="43" t="n">
        <f aca="false">SUM(K81:M81)</f>
        <v>0</v>
      </c>
      <c r="K81" s="43" t="n">
        <v>0</v>
      </c>
      <c r="L81" s="43" t="n">
        <v>0</v>
      </c>
      <c r="M81" s="43" t="n">
        <v>0</v>
      </c>
      <c r="N81" s="69"/>
    </row>
    <row r="82" customFormat="false" ht="15.75" hidden="false" customHeight="true" outlineLevel="0" collapsed="false">
      <c r="A82" s="36"/>
      <c r="B82" s="63"/>
      <c r="C82" s="38"/>
      <c r="D82" s="63"/>
      <c r="E82" s="63"/>
      <c r="F82" s="38"/>
      <c r="G82" s="64"/>
      <c r="H82" s="65"/>
      <c r="I82" s="42"/>
      <c r="J82" s="43" t="n">
        <f aca="false">SUM(K82:M82)</f>
        <v>0</v>
      </c>
      <c r="K82" s="43"/>
      <c r="L82" s="43"/>
      <c r="M82" s="43"/>
      <c r="N82" s="69"/>
    </row>
    <row r="83" customFormat="false" ht="15" hidden="false" customHeight="true" outlineLevel="0" collapsed="false">
      <c r="A83" s="58" t="n">
        <v>48.5</v>
      </c>
      <c r="B83" s="24" t="n">
        <v>164</v>
      </c>
      <c r="C83" s="25" t="s">
        <v>37</v>
      </c>
      <c r="D83" s="58" t="n">
        <f aca="false">A83/13</f>
        <v>3.73076923076923</v>
      </c>
      <c r="E83" s="58" t="n">
        <f aca="false">B83*D83</f>
        <v>611.846153846154</v>
      </c>
      <c r="F83" s="25" t="s">
        <v>38</v>
      </c>
      <c r="G83" s="24" t="n">
        <v>19</v>
      </c>
      <c r="H83" s="51" t="n">
        <v>43673</v>
      </c>
      <c r="I83" s="29" t="s">
        <v>30</v>
      </c>
      <c r="J83" s="30" t="n">
        <f aca="false">SUM(K83:M83)</f>
        <v>611.85</v>
      </c>
      <c r="K83" s="30" t="n">
        <v>611.85</v>
      </c>
      <c r="L83" s="30" t="n">
        <v>0</v>
      </c>
      <c r="M83" s="30" t="n">
        <v>0</v>
      </c>
      <c r="N83" s="69"/>
      <c r="O83" s="74"/>
      <c r="P83" s="75" t="s">
        <v>60</v>
      </c>
    </row>
    <row r="84" customFormat="false" ht="15.75" hidden="false" customHeight="true" outlineLevel="0" collapsed="false">
      <c r="A84" s="61"/>
      <c r="B84" s="61"/>
      <c r="C84" s="25"/>
      <c r="D84" s="61"/>
      <c r="E84" s="61"/>
      <c r="F84" s="25"/>
      <c r="G84" s="61"/>
      <c r="H84" s="62"/>
      <c r="I84" s="52" t="s">
        <v>32</v>
      </c>
      <c r="J84" s="30" t="n">
        <f aca="false">SUM(K84:M84)</f>
        <v>492</v>
      </c>
      <c r="K84" s="30" t="n">
        <f aca="false">3*B83</f>
        <v>492</v>
      </c>
      <c r="L84" s="30"/>
      <c r="M84" s="30"/>
      <c r="N84" s="69"/>
      <c r="O84" s="74"/>
      <c r="P84" s="75"/>
    </row>
    <row r="85" customFormat="false" ht="15.75" hidden="false" customHeight="true" outlineLevel="0" collapsed="false">
      <c r="A85" s="61"/>
      <c r="B85" s="61"/>
      <c r="C85" s="25"/>
      <c r="D85" s="61"/>
      <c r="E85" s="61"/>
      <c r="F85" s="25"/>
      <c r="G85" s="61"/>
      <c r="H85" s="62"/>
      <c r="I85" s="29" t="s">
        <v>57</v>
      </c>
      <c r="J85" s="30" t="n">
        <f aca="false">SUM(K85:M85)</f>
        <v>80</v>
      </c>
      <c r="K85" s="30"/>
      <c r="L85" s="30"/>
      <c r="M85" s="30" t="n">
        <v>80</v>
      </c>
      <c r="N85" s="69"/>
      <c r="O85" s="74"/>
      <c r="P85" s="75"/>
    </row>
    <row r="86" customFormat="false" ht="15.75" hidden="false" customHeight="true" outlineLevel="0" collapsed="false">
      <c r="A86" s="61"/>
      <c r="B86" s="61"/>
      <c r="C86" s="25"/>
      <c r="D86" s="61"/>
      <c r="E86" s="61"/>
      <c r="F86" s="25"/>
      <c r="G86" s="61"/>
      <c r="H86" s="62"/>
      <c r="I86" s="29"/>
      <c r="J86" s="30" t="n">
        <f aca="false">SUM(K86:M86)</f>
        <v>0</v>
      </c>
      <c r="K86" s="30"/>
      <c r="L86" s="30"/>
      <c r="M86" s="30"/>
      <c r="N86" s="69"/>
      <c r="O86" s="74"/>
      <c r="P86" s="75"/>
    </row>
    <row r="87" customFormat="false" ht="15" hidden="false" customHeight="true" outlineLevel="0" collapsed="false">
      <c r="A87" s="36" t="n">
        <v>48.5</v>
      </c>
      <c r="B87" s="37" t="n">
        <v>220</v>
      </c>
      <c r="C87" s="38" t="s">
        <v>37</v>
      </c>
      <c r="D87" s="55" t="n">
        <f aca="false">A87/13</f>
        <v>3.73076923076923</v>
      </c>
      <c r="E87" s="55" t="n">
        <f aca="false">B87*D87</f>
        <v>820.769230769231</v>
      </c>
      <c r="F87" s="38" t="s">
        <v>29</v>
      </c>
      <c r="G87" s="40" t="n">
        <v>20</v>
      </c>
      <c r="H87" s="41" t="n">
        <v>43674</v>
      </c>
      <c r="I87" s="42" t="s">
        <v>30</v>
      </c>
      <c r="J87" s="43" t="n">
        <f aca="false">SUM(K87:M87)</f>
        <v>820.77</v>
      </c>
      <c r="K87" s="43" t="n">
        <v>820.77</v>
      </c>
      <c r="L87" s="43" t="n">
        <v>0</v>
      </c>
      <c r="M87" s="43" t="n">
        <v>0</v>
      </c>
      <c r="N87" s="69"/>
      <c r="O87" s="74"/>
      <c r="P87" s="75" t="s">
        <v>61</v>
      </c>
    </row>
    <row r="88" customFormat="false" ht="15.75" hidden="false" customHeight="true" outlineLevel="0" collapsed="false">
      <c r="A88" s="36"/>
      <c r="B88" s="63"/>
      <c r="C88" s="38"/>
      <c r="D88" s="63"/>
      <c r="E88" s="63"/>
      <c r="F88" s="38"/>
      <c r="G88" s="64"/>
      <c r="H88" s="65"/>
      <c r="I88" s="42" t="s">
        <v>32</v>
      </c>
      <c r="J88" s="43" t="n">
        <f aca="false">SUM(K88:M88)</f>
        <v>660</v>
      </c>
      <c r="K88" s="43" t="n">
        <f aca="false">3*B87</f>
        <v>660</v>
      </c>
      <c r="L88" s="43"/>
      <c r="M88" s="43" t="n">
        <v>0</v>
      </c>
      <c r="N88" s="69"/>
      <c r="O88" s="74"/>
      <c r="P88" s="75"/>
    </row>
    <row r="89" customFormat="false" ht="15.75" hidden="false" customHeight="true" outlineLevel="0" collapsed="false">
      <c r="A89" s="36"/>
      <c r="B89" s="63"/>
      <c r="C89" s="38"/>
      <c r="D89" s="63"/>
      <c r="E89" s="63"/>
      <c r="F89" s="38"/>
      <c r="G89" s="64"/>
      <c r="H89" s="65"/>
      <c r="I89" s="42"/>
      <c r="J89" s="43" t="n">
        <f aca="false">SUM(K89:M89)</f>
        <v>0</v>
      </c>
      <c r="K89" s="43" t="n">
        <v>0</v>
      </c>
      <c r="L89" s="43" t="n">
        <v>0</v>
      </c>
      <c r="M89" s="43" t="n">
        <v>0</v>
      </c>
      <c r="N89" s="69"/>
      <c r="O89" s="74"/>
      <c r="P89" s="75"/>
    </row>
    <row r="90" customFormat="false" ht="15.75" hidden="false" customHeight="true" outlineLevel="0" collapsed="false">
      <c r="A90" s="36"/>
      <c r="B90" s="76"/>
      <c r="C90" s="38"/>
      <c r="D90" s="76"/>
      <c r="E90" s="76"/>
      <c r="F90" s="38"/>
      <c r="G90" s="66"/>
      <c r="H90" s="67"/>
      <c r="I90" s="42"/>
      <c r="J90" s="43" t="n">
        <f aca="false">SUM(K90:M90)</f>
        <v>0</v>
      </c>
      <c r="K90" s="43"/>
      <c r="L90" s="43"/>
      <c r="M90" s="43"/>
      <c r="N90" s="69"/>
      <c r="O90" s="74"/>
      <c r="P90" s="75"/>
    </row>
    <row r="91" customFormat="false" ht="15" hidden="false" customHeight="true" outlineLevel="0" collapsed="false">
      <c r="A91" s="58" t="n">
        <v>48.5</v>
      </c>
      <c r="B91" s="24" t="n">
        <v>20</v>
      </c>
      <c r="C91" s="77" t="s">
        <v>62</v>
      </c>
      <c r="D91" s="58" t="n">
        <f aca="false">A91/13</f>
        <v>3.73076923076923</v>
      </c>
      <c r="E91" s="78" t="n">
        <f aca="false">B91*D91</f>
        <v>74.6153846153846</v>
      </c>
      <c r="F91" s="25" t="s">
        <v>29</v>
      </c>
      <c r="G91" s="24" t="n">
        <v>21</v>
      </c>
      <c r="H91" s="51" t="n">
        <v>43679</v>
      </c>
      <c r="I91" s="29" t="s">
        <v>30</v>
      </c>
      <c r="J91" s="79" t="n">
        <f aca="false">SUM(K91:N91)</f>
        <v>820.77</v>
      </c>
      <c r="K91" s="30" t="n">
        <v>74.62</v>
      </c>
      <c r="L91" s="30" t="n">
        <v>0</v>
      </c>
      <c r="M91" s="30" t="n">
        <v>0</v>
      </c>
      <c r="N91" s="30" t="n">
        <v>746.15</v>
      </c>
      <c r="O91" s="74"/>
      <c r="P91" s="75" t="s">
        <v>63</v>
      </c>
    </row>
    <row r="92" customFormat="false" ht="15.75" hidden="false" customHeight="true" outlineLevel="0" collapsed="false">
      <c r="A92" s="61"/>
      <c r="B92" s="32" t="n">
        <v>200</v>
      </c>
      <c r="C92" s="77"/>
      <c r="D92" s="61"/>
      <c r="E92" s="80" t="n">
        <f aca="false">B92*D91</f>
        <v>746.153846153846</v>
      </c>
      <c r="F92" s="25"/>
      <c r="G92" s="61"/>
      <c r="H92" s="62"/>
      <c r="I92" s="52" t="s">
        <v>32</v>
      </c>
      <c r="J92" s="30" t="n">
        <f aca="false">SUM(K92:N92)</f>
        <v>660</v>
      </c>
      <c r="K92" s="30" t="n">
        <f aca="false">B91*3</f>
        <v>60</v>
      </c>
      <c r="L92" s="30" t="n">
        <v>0</v>
      </c>
      <c r="M92" s="30" t="n">
        <v>0</v>
      </c>
      <c r="N92" s="30" t="n">
        <v>600</v>
      </c>
      <c r="O92" s="74"/>
      <c r="P92" s="75"/>
    </row>
    <row r="93" customFormat="false" ht="15.75" hidden="false" customHeight="true" outlineLevel="0" collapsed="false">
      <c r="A93" s="61"/>
      <c r="B93" s="61"/>
      <c r="C93" s="77"/>
      <c r="D93" s="61"/>
      <c r="E93" s="61"/>
      <c r="F93" s="25"/>
      <c r="G93" s="61"/>
      <c r="H93" s="62"/>
      <c r="I93" s="29" t="s">
        <v>64</v>
      </c>
      <c r="J93" s="30" t="n">
        <f aca="false">SUM(K93:N93)</f>
        <v>200</v>
      </c>
      <c r="K93" s="30" t="n">
        <v>0</v>
      </c>
      <c r="L93" s="30" t="n">
        <v>0</v>
      </c>
      <c r="M93" s="30" t="n">
        <v>0</v>
      </c>
      <c r="N93" s="30" t="n">
        <v>200</v>
      </c>
      <c r="O93" s="74"/>
      <c r="P93" s="75"/>
    </row>
    <row r="94" customFormat="false" ht="15.75" hidden="false" customHeight="true" outlineLevel="0" collapsed="false">
      <c r="A94" s="61"/>
      <c r="B94" s="61"/>
      <c r="C94" s="77"/>
      <c r="D94" s="61"/>
      <c r="E94" s="81" t="n">
        <f aca="false">E91+E92</f>
        <v>820.769230769231</v>
      </c>
      <c r="F94" s="25"/>
      <c r="G94" s="61"/>
      <c r="H94" s="62"/>
      <c r="I94" s="29"/>
      <c r="J94" s="30" t="n">
        <f aca="false">SUM(K94:N94)</f>
        <v>0</v>
      </c>
      <c r="K94" s="30" t="n">
        <v>0</v>
      </c>
      <c r="L94" s="30" t="n">
        <v>0</v>
      </c>
      <c r="M94" s="30" t="n">
        <v>0</v>
      </c>
      <c r="N94" s="30" t="n">
        <v>0</v>
      </c>
      <c r="O94" s="74"/>
      <c r="P94" s="75"/>
    </row>
    <row r="95" customFormat="false" ht="15" hidden="false" customHeight="true" outlineLevel="0" collapsed="false">
      <c r="A95" s="36" t="n">
        <v>48.5</v>
      </c>
      <c r="B95" s="37" t="n">
        <v>20</v>
      </c>
      <c r="C95" s="82" t="s">
        <v>62</v>
      </c>
      <c r="D95" s="83" t="n">
        <f aca="false">A95/13</f>
        <v>3.73076923076923</v>
      </c>
      <c r="E95" s="55" t="n">
        <f aca="false">B95*D95</f>
        <v>74.6153846153846</v>
      </c>
      <c r="F95" s="84" t="s">
        <v>29</v>
      </c>
      <c r="G95" s="40" t="n">
        <v>22</v>
      </c>
      <c r="H95" s="41" t="n">
        <v>43687</v>
      </c>
      <c r="I95" s="42" t="s">
        <v>30</v>
      </c>
      <c r="J95" s="43" t="n">
        <f aca="false">SUM(K95:N95)</f>
        <v>820.77</v>
      </c>
      <c r="K95" s="43" t="n">
        <v>74.62</v>
      </c>
      <c r="L95" s="43" t="n">
        <v>0</v>
      </c>
      <c r="M95" s="43" t="n">
        <v>0</v>
      </c>
      <c r="N95" s="43" t="n">
        <v>746.15</v>
      </c>
      <c r="O95" s="74"/>
      <c r="P95" s="75" t="s">
        <v>65</v>
      </c>
    </row>
    <row r="96" customFormat="false" ht="15.75" hidden="false" customHeight="true" outlineLevel="0" collapsed="false">
      <c r="A96" s="36"/>
      <c r="B96" s="44" t="n">
        <v>200</v>
      </c>
      <c r="C96" s="82"/>
      <c r="D96" s="85"/>
      <c r="E96" s="86" t="n">
        <f aca="false">B96*D95</f>
        <v>746.153846153846</v>
      </c>
      <c r="F96" s="84"/>
      <c r="G96" s="64"/>
      <c r="H96" s="65"/>
      <c r="I96" s="42" t="s">
        <v>32</v>
      </c>
      <c r="J96" s="43" t="n">
        <f aca="false">SUM(K96:N96)</f>
        <v>660</v>
      </c>
      <c r="K96" s="43" t="n">
        <f aca="false">3*B95</f>
        <v>60</v>
      </c>
      <c r="L96" s="43" t="n">
        <v>0</v>
      </c>
      <c r="M96" s="43" t="n">
        <v>0</v>
      </c>
      <c r="N96" s="43" t="n">
        <v>600</v>
      </c>
      <c r="O96" s="74"/>
      <c r="P96" s="75"/>
    </row>
    <row r="97" customFormat="false" ht="15.75" hidden="false" customHeight="true" outlineLevel="0" collapsed="false">
      <c r="A97" s="36"/>
      <c r="B97" s="63"/>
      <c r="C97" s="82"/>
      <c r="D97" s="85"/>
      <c r="E97" s="63"/>
      <c r="F97" s="84"/>
      <c r="G97" s="64"/>
      <c r="H97" s="65"/>
      <c r="I97" s="42" t="s">
        <v>66</v>
      </c>
      <c r="J97" s="43" t="n">
        <f aca="false">SUM(K97:N97)</f>
        <v>200</v>
      </c>
      <c r="K97" s="43" t="n">
        <v>0</v>
      </c>
      <c r="L97" s="43" t="n">
        <v>0</v>
      </c>
      <c r="M97" s="43" t="n">
        <v>0</v>
      </c>
      <c r="N97" s="43" t="n">
        <v>200</v>
      </c>
      <c r="O97" s="74"/>
      <c r="P97" s="75"/>
    </row>
    <row r="98" customFormat="false" ht="15.75" hidden="false" customHeight="true" outlineLevel="0" collapsed="false">
      <c r="A98" s="36"/>
      <c r="B98" s="76"/>
      <c r="C98" s="82"/>
      <c r="D98" s="87"/>
      <c r="E98" s="88" t="n">
        <f aca="false">E95+E96</f>
        <v>820.769230769231</v>
      </c>
      <c r="F98" s="84"/>
      <c r="G98" s="66"/>
      <c r="H98" s="67"/>
      <c r="I98" s="42" t="s">
        <v>67</v>
      </c>
      <c r="J98" s="43" t="n">
        <f aca="false">SUM(K98:N98)</f>
        <v>440</v>
      </c>
      <c r="K98" s="43" t="n">
        <v>0</v>
      </c>
      <c r="L98" s="43" t="n">
        <v>0</v>
      </c>
      <c r="M98" s="43" t="n">
        <v>0</v>
      </c>
      <c r="N98" s="43" t="n">
        <v>440</v>
      </c>
      <c r="O98" s="74"/>
      <c r="P98" s="75"/>
    </row>
    <row r="99" customFormat="false" ht="15" hidden="false" customHeight="true" outlineLevel="0" collapsed="false">
      <c r="A99" s="58" t="n">
        <v>48.5</v>
      </c>
      <c r="B99" s="24" t="n">
        <v>220</v>
      </c>
      <c r="C99" s="25" t="s">
        <v>37</v>
      </c>
      <c r="D99" s="58" t="n">
        <f aca="false">A99/13</f>
        <v>3.73076923076923</v>
      </c>
      <c r="E99" s="89" t="n">
        <f aca="false">B99*D99</f>
        <v>820.769230769231</v>
      </c>
      <c r="F99" s="25" t="s">
        <v>29</v>
      </c>
      <c r="G99" s="24" t="n">
        <v>23</v>
      </c>
      <c r="H99" s="51" t="n">
        <v>43694</v>
      </c>
      <c r="I99" s="29" t="s">
        <v>30</v>
      </c>
      <c r="J99" s="30" t="n">
        <f aca="false">SUM(K99:N99)</f>
        <v>820.77</v>
      </c>
      <c r="K99" s="30" t="n">
        <v>320.77</v>
      </c>
      <c r="L99" s="30" t="n">
        <v>0</v>
      </c>
      <c r="M99" s="30" t="n">
        <v>0</v>
      </c>
      <c r="N99" s="30" t="n">
        <v>500</v>
      </c>
      <c r="O99" s="74"/>
      <c r="P99" s="75" t="s">
        <v>68</v>
      </c>
    </row>
    <row r="100" customFormat="false" ht="15.75" hidden="false" customHeight="true" outlineLevel="0" collapsed="false">
      <c r="A100" s="61"/>
      <c r="B100" s="61"/>
      <c r="C100" s="25"/>
      <c r="D100" s="61"/>
      <c r="E100" s="61"/>
      <c r="F100" s="25"/>
      <c r="G100" s="61"/>
      <c r="H100" s="62"/>
      <c r="I100" s="52" t="s">
        <v>32</v>
      </c>
      <c r="J100" s="30" t="n">
        <f aca="false">SUM(K100:N100)</f>
        <v>660</v>
      </c>
      <c r="K100" s="30" t="n">
        <f aca="false">3*B99</f>
        <v>660</v>
      </c>
      <c r="L100" s="30" t="n">
        <v>0</v>
      </c>
      <c r="M100" s="30" t="n">
        <v>0</v>
      </c>
      <c r="N100" s="30" t="n">
        <v>0</v>
      </c>
      <c r="O100" s="74"/>
      <c r="P100" s="75"/>
    </row>
    <row r="101" customFormat="false" ht="15.75" hidden="false" customHeight="true" outlineLevel="0" collapsed="false">
      <c r="A101" s="61"/>
      <c r="B101" s="61"/>
      <c r="C101" s="25"/>
      <c r="D101" s="61"/>
      <c r="E101" s="61"/>
      <c r="F101" s="25"/>
      <c r="G101" s="61"/>
      <c r="H101" s="62"/>
      <c r="I101" s="29" t="s">
        <v>31</v>
      </c>
      <c r="J101" s="30" t="n">
        <f aca="false">SUM(K101:N101)</f>
        <v>100</v>
      </c>
      <c r="K101" s="30" t="n">
        <v>0</v>
      </c>
      <c r="L101" s="30" t="n">
        <v>100</v>
      </c>
      <c r="M101" s="30" t="n">
        <v>0</v>
      </c>
      <c r="N101" s="30" t="n">
        <v>0</v>
      </c>
      <c r="O101" s="74"/>
      <c r="P101" s="75"/>
    </row>
    <row r="102" customFormat="false" ht="15.75" hidden="false" customHeight="true" outlineLevel="0" collapsed="false">
      <c r="A102" s="61"/>
      <c r="B102" s="61"/>
      <c r="C102" s="25"/>
      <c r="D102" s="61"/>
      <c r="E102" s="61"/>
      <c r="F102" s="25"/>
      <c r="G102" s="61"/>
      <c r="H102" s="62"/>
      <c r="I102" s="29" t="s">
        <v>67</v>
      </c>
      <c r="J102" s="30" t="n">
        <f aca="false">SUM(K102:N102)</f>
        <v>440</v>
      </c>
      <c r="K102" s="30" t="n">
        <v>0</v>
      </c>
      <c r="L102" s="30" t="n">
        <v>0</v>
      </c>
      <c r="M102" s="30" t="n">
        <v>0</v>
      </c>
      <c r="N102" s="30" t="n">
        <v>440</v>
      </c>
      <c r="O102" s="74"/>
      <c r="P102" s="75"/>
    </row>
    <row r="103" customFormat="false" ht="15" hidden="false" customHeight="true" outlineLevel="0" collapsed="false">
      <c r="A103" s="36" t="n">
        <v>48.5</v>
      </c>
      <c r="B103" s="37" t="n">
        <v>164</v>
      </c>
      <c r="C103" s="38" t="s">
        <v>37</v>
      </c>
      <c r="D103" s="55" t="n">
        <f aca="false">A103/13</f>
        <v>3.73076923076923</v>
      </c>
      <c r="E103" s="55" t="n">
        <f aca="false">B103*D103</f>
        <v>611.846153846154</v>
      </c>
      <c r="F103" s="84" t="s">
        <v>38</v>
      </c>
      <c r="G103" s="40" t="n">
        <v>24</v>
      </c>
      <c r="H103" s="41" t="n">
        <v>43701</v>
      </c>
      <c r="I103" s="42" t="s">
        <v>30</v>
      </c>
      <c r="J103" s="43" t="n">
        <f aca="false">SUM(K103:N103)</f>
        <v>611.85</v>
      </c>
      <c r="K103" s="43" t="n">
        <v>611.85</v>
      </c>
      <c r="L103" s="43" t="n">
        <v>0</v>
      </c>
      <c r="M103" s="43" t="n">
        <v>0</v>
      </c>
      <c r="N103" s="43" t="n">
        <v>0</v>
      </c>
      <c r="O103" s="74"/>
      <c r="P103" s="75" t="s">
        <v>69</v>
      </c>
    </row>
    <row r="104" customFormat="false" ht="15.75" hidden="false" customHeight="true" outlineLevel="0" collapsed="false">
      <c r="A104" s="36"/>
      <c r="B104" s="63"/>
      <c r="C104" s="38"/>
      <c r="D104" s="63"/>
      <c r="E104" s="63"/>
      <c r="F104" s="84"/>
      <c r="G104" s="64"/>
      <c r="H104" s="65"/>
      <c r="I104" s="42" t="s">
        <v>32</v>
      </c>
      <c r="J104" s="43" t="n">
        <f aca="false">SUM(K104:N104)</f>
        <v>492</v>
      </c>
      <c r="K104" s="43" t="n">
        <f aca="false">3*B103</f>
        <v>492</v>
      </c>
      <c r="L104" s="43" t="n">
        <v>0</v>
      </c>
      <c r="M104" s="43" t="n">
        <v>0</v>
      </c>
      <c r="N104" s="43" t="n">
        <v>0</v>
      </c>
      <c r="O104" s="74"/>
      <c r="P104" s="75"/>
    </row>
    <row r="105" customFormat="false" ht="15.75" hidden="false" customHeight="true" outlineLevel="0" collapsed="false">
      <c r="A105" s="36"/>
      <c r="B105" s="63"/>
      <c r="C105" s="38"/>
      <c r="D105" s="63"/>
      <c r="E105" s="63"/>
      <c r="F105" s="84"/>
      <c r="G105" s="64"/>
      <c r="H105" s="65"/>
      <c r="I105" s="42" t="s">
        <v>57</v>
      </c>
      <c r="J105" s="43" t="n">
        <f aca="false">SUM(K105:N105)</f>
        <v>80</v>
      </c>
      <c r="K105" s="43" t="n">
        <v>80</v>
      </c>
      <c r="L105" s="43" t="n">
        <v>0</v>
      </c>
      <c r="M105" s="43" t="n">
        <v>0</v>
      </c>
      <c r="N105" s="43" t="n">
        <v>0</v>
      </c>
      <c r="O105" s="74"/>
      <c r="P105" s="75"/>
    </row>
    <row r="106" customFormat="false" ht="15.75" hidden="false" customHeight="true" outlineLevel="0" collapsed="false">
      <c r="A106" s="36"/>
      <c r="B106" s="76"/>
      <c r="C106" s="38"/>
      <c r="D106" s="76"/>
      <c r="E106" s="76"/>
      <c r="F106" s="84"/>
      <c r="G106" s="66"/>
      <c r="H106" s="67"/>
      <c r="I106" s="42"/>
      <c r="J106" s="43" t="n">
        <f aca="false">SUM(K106:N106)</f>
        <v>0</v>
      </c>
      <c r="K106" s="43" t="n">
        <v>0</v>
      </c>
      <c r="L106" s="43" t="n">
        <v>0</v>
      </c>
      <c r="M106" s="43" t="n">
        <v>0</v>
      </c>
      <c r="N106" s="43" t="n">
        <v>0</v>
      </c>
      <c r="O106" s="74"/>
      <c r="P106" s="75"/>
    </row>
    <row r="107" customFormat="false" ht="15" hidden="false" customHeight="true" outlineLevel="0" collapsed="false">
      <c r="A107" s="58" t="n">
        <v>48.5</v>
      </c>
      <c r="B107" s="24" t="n">
        <v>220</v>
      </c>
      <c r="C107" s="25" t="s">
        <v>37</v>
      </c>
      <c r="D107" s="58" t="n">
        <f aca="false">A107/13</f>
        <v>3.73076923076923</v>
      </c>
      <c r="E107" s="58" t="n">
        <f aca="false">B107*D107</f>
        <v>820.769230769231</v>
      </c>
      <c r="F107" s="25" t="s">
        <v>29</v>
      </c>
      <c r="G107" s="24" t="n">
        <v>25</v>
      </c>
      <c r="H107" s="51" t="n">
        <v>43715</v>
      </c>
      <c r="I107" s="29" t="s">
        <v>30</v>
      </c>
      <c r="J107" s="30" t="n">
        <f aca="false">SUM(K107:N107)</f>
        <v>820.77</v>
      </c>
      <c r="K107" s="30" t="n">
        <v>820.77</v>
      </c>
      <c r="L107" s="30" t="n">
        <v>0</v>
      </c>
      <c r="M107" s="30" t="n">
        <v>0</v>
      </c>
      <c r="N107" s="30" t="n">
        <v>0</v>
      </c>
      <c r="O107" s="74"/>
      <c r="P107" s="75" t="s">
        <v>70</v>
      </c>
    </row>
    <row r="108" customFormat="false" ht="15.75" hidden="false" customHeight="true" outlineLevel="0" collapsed="false">
      <c r="A108" s="61"/>
      <c r="B108" s="61"/>
      <c r="C108" s="25"/>
      <c r="D108" s="61"/>
      <c r="E108" s="61"/>
      <c r="F108" s="25"/>
      <c r="G108" s="61"/>
      <c r="H108" s="62"/>
      <c r="I108" s="52" t="s">
        <v>32</v>
      </c>
      <c r="J108" s="30" t="n">
        <f aca="false">SUM(K108:N108)</f>
        <v>660</v>
      </c>
      <c r="K108" s="30" t="n">
        <v>660</v>
      </c>
      <c r="L108" s="30" t="n">
        <v>0</v>
      </c>
      <c r="M108" s="30" t="n">
        <v>0</v>
      </c>
      <c r="N108" s="30" t="n">
        <v>0</v>
      </c>
      <c r="O108" s="74"/>
      <c r="P108" s="75"/>
    </row>
    <row r="109" customFormat="false" ht="15.75" hidden="false" customHeight="true" outlineLevel="0" collapsed="false">
      <c r="A109" s="61"/>
      <c r="B109" s="61"/>
      <c r="C109" s="25"/>
      <c r="D109" s="61"/>
      <c r="E109" s="61"/>
      <c r="F109" s="25"/>
      <c r="G109" s="61"/>
      <c r="H109" s="62"/>
      <c r="I109" s="29" t="s">
        <v>67</v>
      </c>
      <c r="J109" s="30" t="n">
        <f aca="false">SUM(K109:N109)</f>
        <v>445</v>
      </c>
      <c r="K109" s="30" t="n">
        <v>0</v>
      </c>
      <c r="L109" s="30" t="n">
        <v>0</v>
      </c>
      <c r="M109" s="30" t="n">
        <v>0</v>
      </c>
      <c r="N109" s="30" t="n">
        <v>445</v>
      </c>
      <c r="O109" s="74"/>
      <c r="P109" s="75"/>
    </row>
    <row r="110" customFormat="false" ht="15.75" hidden="false" customHeight="true" outlineLevel="0" collapsed="false">
      <c r="A110" s="61"/>
      <c r="B110" s="61"/>
      <c r="C110" s="25"/>
      <c r="D110" s="61"/>
      <c r="E110" s="61"/>
      <c r="F110" s="25"/>
      <c r="G110" s="61"/>
      <c r="H110" s="62"/>
      <c r="I110" s="29"/>
      <c r="J110" s="30" t="n">
        <f aca="false">SUM(K110:N110)</f>
        <v>0</v>
      </c>
      <c r="K110" s="30" t="n">
        <v>0</v>
      </c>
      <c r="L110" s="30" t="n">
        <v>0</v>
      </c>
      <c r="M110" s="30" t="n">
        <v>0</v>
      </c>
      <c r="N110" s="30" t="n">
        <v>0</v>
      </c>
      <c r="O110" s="74"/>
      <c r="P110" s="75"/>
    </row>
    <row r="111" customFormat="false" ht="15" hidden="false" customHeight="true" outlineLevel="0" collapsed="false">
      <c r="A111" s="36" t="n">
        <v>50.7</v>
      </c>
      <c r="B111" s="37" t="n">
        <v>220</v>
      </c>
      <c r="C111" s="38" t="s">
        <v>28</v>
      </c>
      <c r="D111" s="55" t="n">
        <f aca="false">A111/13</f>
        <v>3.9</v>
      </c>
      <c r="E111" s="55" t="n">
        <f aca="false">B111*D111</f>
        <v>858</v>
      </c>
      <c r="F111" s="84" t="s">
        <v>29</v>
      </c>
      <c r="G111" s="40" t="n">
        <v>26</v>
      </c>
      <c r="H111" s="41" t="n">
        <v>43729</v>
      </c>
      <c r="I111" s="42" t="s">
        <v>30</v>
      </c>
      <c r="J111" s="43" t="n">
        <f aca="false">SUM(K111:N111)</f>
        <v>858</v>
      </c>
      <c r="K111" s="43" t="n">
        <v>0</v>
      </c>
      <c r="L111" s="43" t="n">
        <v>0</v>
      </c>
      <c r="M111" s="43" t="n">
        <v>858</v>
      </c>
      <c r="N111" s="43" t="n">
        <v>0</v>
      </c>
      <c r="O111" s="74"/>
      <c r="P111" s="75" t="s">
        <v>71</v>
      </c>
    </row>
    <row r="112" customFormat="false" ht="15.75" hidden="false" customHeight="true" outlineLevel="0" collapsed="false">
      <c r="A112" s="36"/>
      <c r="B112" s="63"/>
      <c r="C112" s="38"/>
      <c r="D112" s="63"/>
      <c r="E112" s="63"/>
      <c r="F112" s="84"/>
      <c r="G112" s="64"/>
      <c r="H112" s="65"/>
      <c r="I112" s="42" t="s">
        <v>32</v>
      </c>
      <c r="J112" s="43" t="n">
        <f aca="false">SUM(K112:N112)</f>
        <v>858</v>
      </c>
      <c r="K112" s="43" t="n">
        <v>0</v>
      </c>
      <c r="L112" s="43" t="n">
        <v>0</v>
      </c>
      <c r="M112" s="90" t="n">
        <v>858</v>
      </c>
      <c r="N112" s="43" t="n">
        <v>0</v>
      </c>
      <c r="O112" s="74"/>
      <c r="P112" s="75"/>
    </row>
    <row r="113" customFormat="false" ht="15.75" hidden="false" customHeight="true" outlineLevel="0" collapsed="false">
      <c r="A113" s="36"/>
      <c r="B113" s="63"/>
      <c r="C113" s="38"/>
      <c r="D113" s="63"/>
      <c r="E113" s="63"/>
      <c r="F113" s="84"/>
      <c r="G113" s="64"/>
      <c r="H113" s="65"/>
      <c r="I113" s="42" t="s">
        <v>72</v>
      </c>
      <c r="J113" s="43" t="n">
        <f aca="false">SUM(K113:N113)</f>
        <v>640</v>
      </c>
      <c r="K113" s="43" t="n">
        <v>0</v>
      </c>
      <c r="L113" s="43" t="n">
        <v>640</v>
      </c>
      <c r="M113" s="43" t="n">
        <v>0</v>
      </c>
      <c r="N113" s="43" t="n">
        <v>0</v>
      </c>
      <c r="O113" s="74"/>
      <c r="P113" s="75"/>
    </row>
    <row r="114" customFormat="false" ht="15.75" hidden="false" customHeight="true" outlineLevel="0" collapsed="false">
      <c r="A114" s="36"/>
      <c r="B114" s="76"/>
      <c r="C114" s="38"/>
      <c r="D114" s="76"/>
      <c r="E114" s="76"/>
      <c r="F114" s="84"/>
      <c r="G114" s="66"/>
      <c r="H114" s="67"/>
      <c r="I114" s="42"/>
      <c r="J114" s="43" t="n">
        <f aca="false">SUM(K114:N114)</f>
        <v>0</v>
      </c>
      <c r="K114" s="43" t="n">
        <v>0</v>
      </c>
      <c r="L114" s="43" t="n">
        <v>0</v>
      </c>
      <c r="M114" s="43" t="n">
        <v>0</v>
      </c>
      <c r="N114" s="43" t="n">
        <v>0</v>
      </c>
      <c r="O114" s="74"/>
      <c r="P114" s="75"/>
    </row>
    <row r="115" customFormat="false" ht="15" hidden="false" customHeight="true" outlineLevel="0" collapsed="false">
      <c r="A115" s="58" t="n">
        <v>50.7</v>
      </c>
      <c r="B115" s="24" t="n">
        <v>220</v>
      </c>
      <c r="C115" s="25" t="s">
        <v>28</v>
      </c>
      <c r="D115" s="58" t="n">
        <f aca="false">A115/13</f>
        <v>3.9</v>
      </c>
      <c r="E115" s="58" t="n">
        <f aca="false">B115*D115</f>
        <v>858</v>
      </c>
      <c r="F115" s="25" t="s">
        <v>29</v>
      </c>
      <c r="G115" s="24" t="n">
        <v>27</v>
      </c>
      <c r="H115" s="51" t="n">
        <v>43743</v>
      </c>
      <c r="I115" s="29" t="s">
        <v>30</v>
      </c>
      <c r="J115" s="30" t="n">
        <f aca="false">SUM(K115:N115)</f>
        <v>858</v>
      </c>
      <c r="K115" s="30"/>
      <c r="L115" s="30" t="n">
        <v>0</v>
      </c>
      <c r="M115" s="30" t="n">
        <v>858</v>
      </c>
      <c r="N115" s="30" t="n">
        <v>0</v>
      </c>
      <c r="O115" s="74"/>
      <c r="P115" s="75" t="s">
        <v>73</v>
      </c>
    </row>
    <row r="116" customFormat="false" ht="15.75" hidden="false" customHeight="true" outlineLevel="0" collapsed="false">
      <c r="A116" s="61"/>
      <c r="B116" s="61"/>
      <c r="C116" s="25"/>
      <c r="D116" s="61"/>
      <c r="E116" s="61"/>
      <c r="F116" s="25"/>
      <c r="G116" s="61"/>
      <c r="H116" s="62"/>
      <c r="I116" s="52" t="s">
        <v>32</v>
      </c>
      <c r="J116" s="30" t="n">
        <f aca="false">SUM(K116:N116)</f>
        <v>858</v>
      </c>
      <c r="K116" s="30" t="n">
        <v>0</v>
      </c>
      <c r="L116" s="30" t="n">
        <v>0</v>
      </c>
      <c r="M116" s="91" t="n">
        <v>858</v>
      </c>
      <c r="N116" s="30" t="n">
        <v>0</v>
      </c>
      <c r="O116" s="74"/>
      <c r="P116" s="75"/>
    </row>
    <row r="117" customFormat="false" ht="15.75" hidden="false" customHeight="true" outlineLevel="0" collapsed="false">
      <c r="A117" s="61"/>
      <c r="B117" s="61"/>
      <c r="C117" s="25"/>
      <c r="D117" s="61"/>
      <c r="E117" s="61"/>
      <c r="F117" s="25"/>
      <c r="G117" s="61"/>
      <c r="H117" s="62"/>
      <c r="I117" s="29" t="s">
        <v>74</v>
      </c>
      <c r="J117" s="30" t="n">
        <f aca="false">SUM(K117:N117)</f>
        <v>338</v>
      </c>
      <c r="K117" s="30" t="n">
        <v>0</v>
      </c>
      <c r="L117" s="30" t="n">
        <v>0</v>
      </c>
      <c r="M117" s="30" t="n">
        <v>0</v>
      </c>
      <c r="N117" s="30" t="n">
        <v>338</v>
      </c>
      <c r="O117" s="74"/>
      <c r="P117" s="75"/>
    </row>
    <row r="118" customFormat="false" ht="15.75" hidden="false" customHeight="true" outlineLevel="0" collapsed="false">
      <c r="A118" s="61"/>
      <c r="B118" s="61"/>
      <c r="C118" s="25"/>
      <c r="D118" s="61"/>
      <c r="E118" s="61"/>
      <c r="F118" s="25"/>
      <c r="G118" s="61"/>
      <c r="H118" s="62"/>
      <c r="I118" s="29" t="s">
        <v>75</v>
      </c>
      <c r="J118" s="30" t="n">
        <f aca="false">SUM(K118:N118)</f>
        <v>500</v>
      </c>
      <c r="K118" s="30" t="n">
        <v>0</v>
      </c>
      <c r="L118" s="30" t="n">
        <v>0</v>
      </c>
      <c r="M118" s="30" t="n">
        <v>0</v>
      </c>
      <c r="N118" s="30" t="n">
        <v>500</v>
      </c>
      <c r="O118" s="74"/>
      <c r="P118" s="75"/>
    </row>
    <row r="119" customFormat="false" ht="15" hidden="false" customHeight="true" outlineLevel="0" collapsed="false">
      <c r="A119" s="36" t="n">
        <v>50.7</v>
      </c>
      <c r="B119" s="37" t="n">
        <v>220</v>
      </c>
      <c r="C119" s="38" t="s">
        <v>28</v>
      </c>
      <c r="D119" s="55" t="n">
        <f aca="false">A119/13</f>
        <v>3.9</v>
      </c>
      <c r="E119" s="55" t="n">
        <f aca="false">B119*D119</f>
        <v>858</v>
      </c>
      <c r="F119" s="84" t="s">
        <v>29</v>
      </c>
      <c r="G119" s="40" t="n">
        <v>28</v>
      </c>
      <c r="H119" s="41" t="n">
        <v>43765</v>
      </c>
      <c r="I119" s="42" t="s">
        <v>30</v>
      </c>
      <c r="J119" s="43" t="n">
        <f aca="false">SUM(K119:N119)</f>
        <v>858</v>
      </c>
      <c r="K119" s="43" t="n">
        <v>0</v>
      </c>
      <c r="L119" s="43" t="n">
        <v>0</v>
      </c>
      <c r="M119" s="43" t="n">
        <v>0</v>
      </c>
      <c r="N119" s="43" t="n">
        <v>858</v>
      </c>
      <c r="O119" s="74"/>
      <c r="P119" s="75" t="s">
        <v>76</v>
      </c>
    </row>
    <row r="120" customFormat="false" ht="15.75" hidden="false" customHeight="true" outlineLevel="0" collapsed="false">
      <c r="A120" s="36"/>
      <c r="B120" s="63"/>
      <c r="C120" s="38"/>
      <c r="D120" s="63"/>
      <c r="E120" s="63"/>
      <c r="F120" s="84"/>
      <c r="G120" s="64"/>
      <c r="H120" s="65"/>
      <c r="I120" s="42" t="s">
        <v>32</v>
      </c>
      <c r="J120" s="43" t="n">
        <f aca="false">SUM(K120:N120)</f>
        <v>858</v>
      </c>
      <c r="K120" s="43" t="n">
        <v>0</v>
      </c>
      <c r="L120" s="43" t="n">
        <v>0</v>
      </c>
      <c r="M120" s="43" t="n">
        <v>0</v>
      </c>
      <c r="N120" s="90" t="n">
        <v>858</v>
      </c>
      <c r="O120" s="74"/>
      <c r="P120" s="75"/>
    </row>
    <row r="121" customFormat="false" ht="15.75" hidden="false" customHeight="true" outlineLevel="0" collapsed="false">
      <c r="A121" s="36"/>
      <c r="B121" s="63"/>
      <c r="C121" s="38"/>
      <c r="D121" s="63"/>
      <c r="E121" s="63"/>
      <c r="F121" s="84"/>
      <c r="G121" s="64"/>
      <c r="H121" s="65"/>
      <c r="I121" s="42" t="s">
        <v>77</v>
      </c>
      <c r="J121" s="43" t="n">
        <f aca="false">SUM(K121:N121)</f>
        <v>460</v>
      </c>
      <c r="K121" s="43" t="n">
        <v>0</v>
      </c>
      <c r="L121" s="43" t="n">
        <v>0</v>
      </c>
      <c r="M121" s="43" t="n">
        <v>0</v>
      </c>
      <c r="N121" s="43" t="n">
        <v>460</v>
      </c>
      <c r="O121" s="74"/>
      <c r="P121" s="75"/>
    </row>
    <row r="122" customFormat="false" ht="15.75" hidden="false" customHeight="true" outlineLevel="0" collapsed="false">
      <c r="A122" s="36"/>
      <c r="B122" s="76"/>
      <c r="C122" s="38"/>
      <c r="D122" s="76"/>
      <c r="E122" s="76"/>
      <c r="F122" s="84"/>
      <c r="G122" s="66"/>
      <c r="H122" s="67"/>
      <c r="I122" s="42"/>
      <c r="J122" s="43" t="n">
        <f aca="false">SUM(K122:N122)</f>
        <v>0</v>
      </c>
      <c r="K122" s="43" t="n">
        <v>0</v>
      </c>
      <c r="L122" s="43" t="n">
        <v>0</v>
      </c>
      <c r="M122" s="43" t="n">
        <v>0</v>
      </c>
      <c r="N122" s="43" t="n">
        <v>0</v>
      </c>
      <c r="O122" s="74"/>
      <c r="P122" s="75"/>
    </row>
    <row r="123" customFormat="false" ht="15" hidden="false" customHeight="true" outlineLevel="0" collapsed="false">
      <c r="A123" s="58" t="n">
        <v>55.98</v>
      </c>
      <c r="B123" s="24" t="n">
        <v>220</v>
      </c>
      <c r="C123" s="25" t="s">
        <v>28</v>
      </c>
      <c r="D123" s="58" t="n">
        <f aca="false">A123/13</f>
        <v>4.30615384615385</v>
      </c>
      <c r="E123" s="58" t="n">
        <f aca="false">B123*D123</f>
        <v>947.353846153846</v>
      </c>
      <c r="F123" s="25" t="s">
        <v>29</v>
      </c>
      <c r="G123" s="24" t="n">
        <v>29</v>
      </c>
      <c r="H123" s="51" t="n">
        <v>43787</v>
      </c>
      <c r="I123" s="29" t="s">
        <v>30</v>
      </c>
      <c r="J123" s="30" t="n">
        <f aca="false">SUM(K123:N123)</f>
        <v>947.5</v>
      </c>
      <c r="K123" s="30" t="n">
        <v>85.5</v>
      </c>
      <c r="L123" s="30" t="n">
        <v>0</v>
      </c>
      <c r="M123" s="30" t="n">
        <v>862</v>
      </c>
      <c r="N123" s="30" t="n">
        <v>0</v>
      </c>
      <c r="O123" s="74"/>
      <c r="P123" s="75" t="s">
        <v>78</v>
      </c>
    </row>
    <row r="124" customFormat="false" ht="15.75" hidden="false" customHeight="true" outlineLevel="0" collapsed="false">
      <c r="A124" s="61"/>
      <c r="B124" s="61"/>
      <c r="C124" s="25"/>
      <c r="D124" s="61"/>
      <c r="E124" s="61"/>
      <c r="F124" s="25"/>
      <c r="G124" s="61"/>
      <c r="H124" s="62"/>
      <c r="I124" s="52" t="s">
        <v>32</v>
      </c>
      <c r="J124" s="30" t="n">
        <f aca="false">SUM(K124:N124)</f>
        <v>947.5</v>
      </c>
      <c r="K124" s="30" t="n">
        <v>85.5</v>
      </c>
      <c r="L124" s="30" t="n">
        <v>0</v>
      </c>
      <c r="M124" s="30" t="n">
        <v>862</v>
      </c>
      <c r="N124" s="30" t="n">
        <v>0</v>
      </c>
      <c r="O124" s="74"/>
      <c r="P124" s="75"/>
    </row>
    <row r="125" customFormat="false" ht="15.75" hidden="false" customHeight="true" outlineLevel="0" collapsed="false">
      <c r="A125" s="61"/>
      <c r="B125" s="61"/>
      <c r="C125" s="25"/>
      <c r="D125" s="61"/>
      <c r="E125" s="61"/>
      <c r="F125" s="25"/>
      <c r="G125" s="61"/>
      <c r="H125" s="62"/>
      <c r="I125" s="29" t="s">
        <v>79</v>
      </c>
      <c r="J125" s="30" t="n">
        <f aca="false">SUM(K125:N125)</f>
        <v>130</v>
      </c>
      <c r="K125" s="30" t="n">
        <v>0</v>
      </c>
      <c r="L125" s="30" t="n">
        <v>130</v>
      </c>
      <c r="M125" s="30" t="n">
        <v>0</v>
      </c>
      <c r="N125" s="30" t="n">
        <v>0</v>
      </c>
      <c r="O125" s="74"/>
      <c r="P125" s="75"/>
    </row>
    <row r="126" customFormat="false" ht="15.75" hidden="false" customHeight="true" outlineLevel="0" collapsed="false">
      <c r="A126" s="61"/>
      <c r="B126" s="61"/>
      <c r="C126" s="25"/>
      <c r="D126" s="61"/>
      <c r="E126" s="61"/>
      <c r="F126" s="25"/>
      <c r="G126" s="61"/>
      <c r="H126" s="62"/>
      <c r="I126" s="29" t="s">
        <v>80</v>
      </c>
      <c r="J126" s="30" t="n">
        <f aca="false">SUM(K126:N126)</f>
        <v>120</v>
      </c>
      <c r="K126" s="30" t="n">
        <v>0</v>
      </c>
      <c r="L126" s="30" t="n">
        <v>20</v>
      </c>
      <c r="M126" s="30" t="n">
        <v>100</v>
      </c>
      <c r="N126" s="30" t="n">
        <v>0</v>
      </c>
      <c r="O126" s="74"/>
      <c r="P126" s="75"/>
    </row>
    <row r="127" customFormat="false" ht="15" hidden="false" customHeight="true" outlineLevel="0" collapsed="false">
      <c r="A127" s="36" t="n">
        <v>55.98</v>
      </c>
      <c r="B127" s="37" t="n">
        <v>220</v>
      </c>
      <c r="C127" s="38" t="s">
        <v>28</v>
      </c>
      <c r="D127" s="55" t="n">
        <f aca="false">A127/13</f>
        <v>4.30615384615385</v>
      </c>
      <c r="E127" s="55" t="n">
        <f aca="false">B127*D127</f>
        <v>947.353846153846</v>
      </c>
      <c r="F127" s="84" t="s">
        <v>29</v>
      </c>
      <c r="G127" s="40" t="n">
        <v>30</v>
      </c>
      <c r="H127" s="41" t="n">
        <v>43799</v>
      </c>
      <c r="I127" s="42" t="s">
        <v>30</v>
      </c>
      <c r="J127" s="43" t="n">
        <f aca="false">SUM(K127:N127)</f>
        <v>947.5</v>
      </c>
      <c r="K127" s="43" t="n">
        <v>85.5</v>
      </c>
      <c r="L127" s="43" t="n">
        <v>0</v>
      </c>
      <c r="M127" s="43" t="n">
        <v>0</v>
      </c>
      <c r="N127" s="43" t="n">
        <v>862</v>
      </c>
      <c r="O127" s="74"/>
      <c r="P127" s="75" t="s">
        <v>81</v>
      </c>
    </row>
    <row r="128" customFormat="false" ht="15.75" hidden="false" customHeight="true" outlineLevel="0" collapsed="false">
      <c r="A128" s="36"/>
      <c r="B128" s="63"/>
      <c r="C128" s="38"/>
      <c r="D128" s="63"/>
      <c r="E128" s="63"/>
      <c r="F128" s="84"/>
      <c r="G128" s="64"/>
      <c r="H128" s="65"/>
      <c r="I128" s="42" t="s">
        <v>32</v>
      </c>
      <c r="J128" s="43" t="n">
        <f aca="false">SUM(K128:N128)</f>
        <v>947.5</v>
      </c>
      <c r="K128" s="43" t="n">
        <v>85.5</v>
      </c>
      <c r="L128" s="43" t="n">
        <v>0</v>
      </c>
      <c r="M128" s="43" t="n">
        <v>0</v>
      </c>
      <c r="N128" s="43" t="n">
        <v>862</v>
      </c>
      <c r="O128" s="74"/>
      <c r="P128" s="75"/>
    </row>
    <row r="129" customFormat="false" ht="15.75" hidden="false" customHeight="true" outlineLevel="0" collapsed="false">
      <c r="A129" s="36"/>
      <c r="B129" s="63"/>
      <c r="C129" s="38"/>
      <c r="D129" s="63"/>
      <c r="E129" s="63"/>
      <c r="F129" s="84"/>
      <c r="G129" s="64"/>
      <c r="H129" s="65"/>
      <c r="I129" s="42" t="s">
        <v>33</v>
      </c>
      <c r="J129" s="43" t="n">
        <f aca="false">SUM(K129:N129)</f>
        <v>60</v>
      </c>
      <c r="K129" s="43" t="n">
        <v>0</v>
      </c>
      <c r="L129" s="43" t="n">
        <v>60</v>
      </c>
      <c r="M129" s="43" t="n">
        <v>0</v>
      </c>
      <c r="N129" s="43" t="n">
        <v>0</v>
      </c>
      <c r="O129" s="74"/>
      <c r="P129" s="75"/>
    </row>
    <row r="130" customFormat="false" ht="15.75" hidden="false" customHeight="true" outlineLevel="0" collapsed="false">
      <c r="A130" s="36"/>
      <c r="B130" s="76"/>
      <c r="C130" s="38"/>
      <c r="D130" s="76"/>
      <c r="E130" s="76"/>
      <c r="F130" s="84"/>
      <c r="G130" s="66"/>
      <c r="H130" s="67"/>
      <c r="I130" s="42"/>
      <c r="J130" s="43" t="n">
        <f aca="false">SUM(K130:N130)</f>
        <v>0</v>
      </c>
      <c r="K130" s="43" t="n">
        <v>0</v>
      </c>
      <c r="L130" s="43" t="n">
        <v>0</v>
      </c>
      <c r="M130" s="43" t="n">
        <v>0</v>
      </c>
      <c r="N130" s="43" t="n">
        <v>0</v>
      </c>
      <c r="O130" s="74"/>
      <c r="P130" s="75"/>
    </row>
    <row r="131" customFormat="false" ht="15" hidden="false" customHeight="true" outlineLevel="0" collapsed="false">
      <c r="A131" s="58" t="n">
        <v>59.89</v>
      </c>
      <c r="B131" s="24" t="n">
        <v>220</v>
      </c>
      <c r="C131" s="25" t="s">
        <v>37</v>
      </c>
      <c r="D131" s="58" t="n">
        <f aca="false">A131/13</f>
        <v>4.60692307692308</v>
      </c>
      <c r="E131" s="58" t="n">
        <f aca="false">B131*D131</f>
        <v>1013.52307692308</v>
      </c>
      <c r="F131" s="25" t="s">
        <v>29</v>
      </c>
      <c r="G131" s="24" t="n">
        <v>31</v>
      </c>
      <c r="H131" s="51" t="n">
        <v>43813</v>
      </c>
      <c r="I131" s="29" t="s">
        <v>30</v>
      </c>
      <c r="J131" s="30" t="n">
        <f aca="false">SUM(K131:N131)</f>
        <v>1013.52</v>
      </c>
      <c r="K131" s="30" t="n">
        <v>1013.52</v>
      </c>
      <c r="L131" s="30" t="n">
        <v>0</v>
      </c>
      <c r="M131" s="30" t="n">
        <v>0</v>
      </c>
      <c r="N131" s="30" t="n">
        <v>0</v>
      </c>
      <c r="O131" s="74"/>
      <c r="P131" s="75" t="s">
        <v>82</v>
      </c>
    </row>
    <row r="132" customFormat="false" ht="15.75" hidden="false" customHeight="true" outlineLevel="0" collapsed="false">
      <c r="A132" s="61"/>
      <c r="B132" s="61"/>
      <c r="C132" s="25"/>
      <c r="D132" s="61"/>
      <c r="E132" s="61"/>
      <c r="F132" s="25"/>
      <c r="G132" s="61"/>
      <c r="H132" s="62"/>
      <c r="I132" s="52" t="s">
        <v>32</v>
      </c>
      <c r="J132" s="30" t="n">
        <f aca="false">SUM(K132:N132)</f>
        <v>1013.52</v>
      </c>
      <c r="K132" s="30" t="n">
        <v>1013.52</v>
      </c>
      <c r="L132" s="30" t="n">
        <v>0</v>
      </c>
      <c r="M132" s="30" t="n">
        <v>0</v>
      </c>
      <c r="N132" s="30" t="n">
        <v>0</v>
      </c>
      <c r="O132" s="74"/>
      <c r="P132" s="75"/>
    </row>
    <row r="133" customFormat="false" ht="15.75" hidden="false" customHeight="true" outlineLevel="0" collapsed="false">
      <c r="A133" s="61"/>
      <c r="B133" s="61"/>
      <c r="C133" s="25"/>
      <c r="D133" s="61"/>
      <c r="E133" s="61"/>
      <c r="F133" s="25"/>
      <c r="G133" s="61"/>
      <c r="H133" s="62"/>
      <c r="I133" s="29"/>
      <c r="J133" s="30" t="n">
        <f aca="false">SUM(K133:N133)</f>
        <v>0</v>
      </c>
      <c r="K133" s="30" t="n">
        <v>0</v>
      </c>
      <c r="L133" s="30" t="n">
        <v>0</v>
      </c>
      <c r="M133" s="30" t="n">
        <v>0</v>
      </c>
      <c r="N133" s="30" t="n">
        <v>0</v>
      </c>
      <c r="O133" s="74"/>
      <c r="P133" s="75"/>
    </row>
    <row r="134" customFormat="false" ht="15.75" hidden="false" customHeight="true" outlineLevel="0" collapsed="false">
      <c r="A134" s="61"/>
      <c r="B134" s="61"/>
      <c r="C134" s="25"/>
      <c r="D134" s="61"/>
      <c r="E134" s="61"/>
      <c r="F134" s="25"/>
      <c r="G134" s="61"/>
      <c r="H134" s="62"/>
      <c r="I134" s="29"/>
      <c r="J134" s="30" t="n">
        <f aca="false">SUM(K134:N134)</f>
        <v>0</v>
      </c>
      <c r="K134" s="30" t="n">
        <v>0</v>
      </c>
      <c r="L134" s="30" t="n">
        <v>0</v>
      </c>
      <c r="M134" s="30" t="n">
        <v>0</v>
      </c>
      <c r="N134" s="30" t="n">
        <v>0</v>
      </c>
      <c r="O134" s="74"/>
      <c r="P134" s="75"/>
    </row>
    <row r="135" customFormat="false" ht="15" hidden="false" customHeight="true" outlineLevel="0" collapsed="false">
      <c r="A135" s="36" t="n">
        <v>59.89</v>
      </c>
      <c r="B135" s="37" t="n">
        <v>220</v>
      </c>
      <c r="C135" s="38" t="s">
        <v>37</v>
      </c>
      <c r="D135" s="55" t="n">
        <f aca="false">A135/13</f>
        <v>4.60692307692308</v>
      </c>
      <c r="E135" s="55" t="n">
        <f aca="false">B135*D135</f>
        <v>1013.52307692308</v>
      </c>
      <c r="F135" s="84" t="s">
        <v>29</v>
      </c>
      <c r="G135" s="40" t="n">
        <v>32</v>
      </c>
      <c r="H135" s="41" t="n">
        <v>43827</v>
      </c>
      <c r="I135" s="42" t="s">
        <v>30</v>
      </c>
      <c r="J135" s="43" t="n">
        <f aca="false">SUM(K135:N135)</f>
        <v>1013.52</v>
      </c>
      <c r="K135" s="43" t="n">
        <v>13.52</v>
      </c>
      <c r="L135" s="43" t="n">
        <v>0</v>
      </c>
      <c r="M135" s="43" t="n">
        <v>0</v>
      </c>
      <c r="N135" s="43" t="n">
        <v>1000</v>
      </c>
      <c r="O135" s="74"/>
      <c r="P135" s="75" t="s">
        <v>83</v>
      </c>
    </row>
    <row r="136" customFormat="false" ht="15.75" hidden="false" customHeight="true" outlineLevel="0" collapsed="false">
      <c r="A136" s="36"/>
      <c r="B136" s="63"/>
      <c r="C136" s="38"/>
      <c r="D136" s="63"/>
      <c r="E136" s="63"/>
      <c r="F136" s="84"/>
      <c r="G136" s="64"/>
      <c r="H136" s="65"/>
      <c r="I136" s="42" t="s">
        <v>32</v>
      </c>
      <c r="J136" s="43" t="n">
        <f aca="false">SUM(K136:N136)</f>
        <v>1013.52</v>
      </c>
      <c r="K136" s="43" t="n">
        <v>13.52</v>
      </c>
      <c r="L136" s="43" t="n">
        <v>0</v>
      </c>
      <c r="M136" s="43" t="n">
        <v>0</v>
      </c>
      <c r="N136" s="43" t="n">
        <v>1000</v>
      </c>
      <c r="O136" s="74"/>
      <c r="P136" s="75"/>
    </row>
    <row r="137" customFormat="false" ht="15.75" hidden="false" customHeight="true" outlineLevel="0" collapsed="false">
      <c r="A137" s="36"/>
      <c r="B137" s="63"/>
      <c r="C137" s="38"/>
      <c r="D137" s="63"/>
      <c r="E137" s="63"/>
      <c r="F137" s="84"/>
      <c r="G137" s="64"/>
      <c r="H137" s="65"/>
      <c r="I137" s="92" t="s">
        <v>84</v>
      </c>
      <c r="J137" s="43" t="n">
        <f aca="false">SUM(K137:N137)</f>
        <v>100</v>
      </c>
      <c r="K137" s="43" t="n">
        <v>0</v>
      </c>
      <c r="L137" s="43" t="n">
        <v>0</v>
      </c>
      <c r="M137" s="43" t="n">
        <v>0</v>
      </c>
      <c r="N137" s="43" t="n">
        <v>100</v>
      </c>
      <c r="O137" s="74"/>
      <c r="P137" s="75"/>
    </row>
    <row r="138" customFormat="false" ht="15.75" hidden="false" customHeight="true" outlineLevel="0" collapsed="false">
      <c r="A138" s="36"/>
      <c r="B138" s="76"/>
      <c r="C138" s="38"/>
      <c r="D138" s="76"/>
      <c r="E138" s="76"/>
      <c r="F138" s="84"/>
      <c r="G138" s="66"/>
      <c r="H138" s="67"/>
      <c r="I138" s="42"/>
      <c r="J138" s="43" t="n">
        <f aca="false">SUM(K138:N138)</f>
        <v>0</v>
      </c>
      <c r="K138" s="43" t="n">
        <v>0</v>
      </c>
      <c r="L138" s="43" t="n">
        <v>0</v>
      </c>
      <c r="M138" s="43" t="n">
        <v>0</v>
      </c>
      <c r="N138" s="43" t="n">
        <v>0</v>
      </c>
      <c r="O138" s="74"/>
      <c r="P138" s="75"/>
    </row>
    <row r="139" customFormat="false" ht="15.75" hidden="false" customHeight="true" outlineLevel="0" collapsed="false">
      <c r="A139" s="48" t="n">
        <v>59.89</v>
      </c>
      <c r="B139" s="24" t="n">
        <v>220</v>
      </c>
      <c r="C139" s="25" t="s">
        <v>28</v>
      </c>
      <c r="D139" s="58" t="n">
        <f aca="false">A139/13</f>
        <v>4.60692307692308</v>
      </c>
      <c r="E139" s="58" t="n">
        <f aca="false">B139*D139</f>
        <v>1013.52307692308</v>
      </c>
      <c r="F139" s="25" t="s">
        <v>29</v>
      </c>
      <c r="G139" s="27" t="n">
        <v>33</v>
      </c>
      <c r="H139" s="28" t="n">
        <v>43841</v>
      </c>
      <c r="I139" s="29" t="s">
        <v>30</v>
      </c>
      <c r="J139" s="30" t="n">
        <f aca="false">SUM(K139:N139)</f>
        <v>1013.52</v>
      </c>
      <c r="K139" s="30" t="n">
        <v>92.2</v>
      </c>
      <c r="L139" s="30" t="n">
        <v>0</v>
      </c>
      <c r="M139" s="30" t="n">
        <v>921.32</v>
      </c>
      <c r="N139" s="30" t="n">
        <v>0</v>
      </c>
    </row>
    <row r="140" customFormat="false" ht="15.75" hidden="false" customHeight="true" outlineLevel="0" collapsed="false">
      <c r="A140" s="48"/>
      <c r="B140" s="61"/>
      <c r="C140" s="25"/>
      <c r="D140" s="61"/>
      <c r="E140" s="61"/>
      <c r="F140" s="25"/>
      <c r="G140" s="93"/>
      <c r="H140" s="94"/>
      <c r="I140" s="29" t="s">
        <v>32</v>
      </c>
      <c r="J140" s="30" t="n">
        <f aca="false">SUM(K140:N140)</f>
        <v>1013.52</v>
      </c>
      <c r="K140" s="30" t="n">
        <v>92.2</v>
      </c>
      <c r="L140" s="30" t="n">
        <v>0</v>
      </c>
      <c r="M140" s="30" t="n">
        <v>921.32</v>
      </c>
      <c r="N140" s="30" t="n">
        <v>0</v>
      </c>
    </row>
    <row r="141" customFormat="false" ht="15.75" hidden="false" customHeight="true" outlineLevel="0" collapsed="false">
      <c r="A141" s="48"/>
      <c r="B141" s="61"/>
      <c r="C141" s="25"/>
      <c r="D141" s="61"/>
      <c r="E141" s="61"/>
      <c r="F141" s="25"/>
      <c r="G141" s="93"/>
      <c r="H141" s="94"/>
      <c r="I141" s="29" t="s">
        <v>45</v>
      </c>
      <c r="J141" s="30" t="n">
        <f aca="false">SUM(K141:N141)</f>
        <v>835</v>
      </c>
      <c r="K141" s="30" t="n">
        <v>350</v>
      </c>
      <c r="L141" s="30" t="n">
        <v>330</v>
      </c>
      <c r="M141" s="30" t="n">
        <v>90</v>
      </c>
      <c r="N141" s="30" t="n">
        <v>65</v>
      </c>
    </row>
    <row r="142" customFormat="false" ht="15.75" hidden="false" customHeight="true" outlineLevel="0" collapsed="false">
      <c r="A142" s="48"/>
      <c r="B142" s="72"/>
      <c r="C142" s="25"/>
      <c r="D142" s="72"/>
      <c r="E142" s="72"/>
      <c r="F142" s="25"/>
      <c r="G142" s="95"/>
      <c r="H142" s="96"/>
      <c r="I142" s="29"/>
      <c r="J142" s="30" t="n">
        <f aca="false">SUM(K142:N142)</f>
        <v>0</v>
      </c>
      <c r="K142" s="30" t="n">
        <v>0</v>
      </c>
      <c r="L142" s="30" t="n">
        <v>0</v>
      </c>
      <c r="M142" s="30" t="n">
        <v>0</v>
      </c>
      <c r="N142" s="30" t="n">
        <v>0</v>
      </c>
    </row>
    <row r="143" customFormat="false" ht="15.75" hidden="false" customHeight="true" outlineLevel="0" collapsed="false">
      <c r="A143" s="36" t="n">
        <v>59.89</v>
      </c>
      <c r="B143" s="37" t="n">
        <v>250</v>
      </c>
      <c r="C143" s="38" t="s">
        <v>28</v>
      </c>
      <c r="D143" s="55" t="n">
        <f aca="false">A143/13</f>
        <v>4.60692307692308</v>
      </c>
      <c r="E143" s="55" t="n">
        <f aca="false">B143*D143</f>
        <v>1151.73076923077</v>
      </c>
      <c r="F143" s="84" t="s">
        <v>85</v>
      </c>
      <c r="G143" s="40" t="n">
        <v>34</v>
      </c>
      <c r="H143" s="41" t="n">
        <v>43848</v>
      </c>
      <c r="I143" s="42" t="s">
        <v>30</v>
      </c>
      <c r="J143" s="43" t="n">
        <f aca="false">SUM(K143:N143)</f>
        <v>1151.73</v>
      </c>
      <c r="K143" s="43" t="n">
        <v>92.2</v>
      </c>
      <c r="L143" s="43" t="n">
        <v>0</v>
      </c>
      <c r="M143" s="43" t="n">
        <v>0</v>
      </c>
      <c r="N143" s="43" t="n">
        <v>1059.53</v>
      </c>
    </row>
    <row r="144" customFormat="false" ht="15.75" hidden="false" customHeight="true" outlineLevel="0" collapsed="false">
      <c r="A144" s="36"/>
      <c r="B144" s="63"/>
      <c r="C144" s="38"/>
      <c r="D144" s="63"/>
      <c r="E144" s="63"/>
      <c r="F144" s="84"/>
      <c r="G144" s="64"/>
      <c r="H144" s="65"/>
      <c r="I144" s="42" t="s">
        <v>32</v>
      </c>
      <c r="J144" s="43" t="n">
        <f aca="false">SUM(K144:N144)</f>
        <v>1151.73</v>
      </c>
      <c r="K144" s="43" t="n">
        <v>92.2</v>
      </c>
      <c r="L144" s="43" t="n">
        <v>0</v>
      </c>
      <c r="M144" s="43" t="n">
        <v>0</v>
      </c>
      <c r="N144" s="43" t="n">
        <v>1059.53</v>
      </c>
    </row>
    <row r="145" customFormat="false" ht="15.75" hidden="false" customHeight="true" outlineLevel="0" collapsed="false">
      <c r="A145" s="36"/>
      <c r="B145" s="63"/>
      <c r="C145" s="38"/>
      <c r="D145" s="63"/>
      <c r="E145" s="63"/>
      <c r="F145" s="84"/>
      <c r="G145" s="64"/>
      <c r="H145" s="65"/>
      <c r="I145" s="42" t="s">
        <v>45</v>
      </c>
      <c r="J145" s="43" t="n">
        <f aca="false">SUM(K145:N145)</f>
        <v>550</v>
      </c>
      <c r="K145" s="43" t="n">
        <v>0</v>
      </c>
      <c r="L145" s="43" t="n">
        <v>300</v>
      </c>
      <c r="M145" s="43" t="n">
        <v>0</v>
      </c>
      <c r="N145" s="43" t="n">
        <v>250</v>
      </c>
    </row>
    <row r="146" customFormat="false" ht="15.75" hidden="false" customHeight="true" outlineLevel="0" collapsed="false">
      <c r="A146" s="36"/>
      <c r="B146" s="76"/>
      <c r="C146" s="38"/>
      <c r="D146" s="76"/>
      <c r="E146" s="76"/>
      <c r="F146" s="84"/>
      <c r="G146" s="66"/>
      <c r="H146" s="67"/>
      <c r="I146" s="42" t="s">
        <v>86</v>
      </c>
      <c r="J146" s="43" t="n">
        <f aca="false">SUM(K146:N146)</f>
        <v>200</v>
      </c>
      <c r="K146" s="43" t="n">
        <v>0</v>
      </c>
      <c r="L146" s="43" t="n">
        <v>0</v>
      </c>
      <c r="M146" s="43" t="n">
        <v>0</v>
      </c>
      <c r="N146" s="43" t="n">
        <v>200</v>
      </c>
    </row>
    <row r="147" customFormat="false" ht="15.75" hidden="false" customHeight="true" outlineLevel="0" collapsed="false">
      <c r="A147" s="48" t="n">
        <v>59.89</v>
      </c>
      <c r="B147" s="24" t="n">
        <v>220</v>
      </c>
      <c r="C147" s="25" t="s">
        <v>37</v>
      </c>
      <c r="D147" s="58" t="n">
        <f aca="false">A147/13</f>
        <v>4.60692307692308</v>
      </c>
      <c r="E147" s="58" t="n">
        <f aca="false">B147*D147</f>
        <v>1013.52307692308</v>
      </c>
      <c r="F147" s="25" t="s">
        <v>29</v>
      </c>
      <c r="G147" s="27" t="n">
        <v>35</v>
      </c>
      <c r="H147" s="28" t="n">
        <v>43855</v>
      </c>
      <c r="I147" s="29" t="s">
        <v>30</v>
      </c>
      <c r="J147" s="30" t="n">
        <f aca="false">SUM(K147:N147)</f>
        <v>1013.52</v>
      </c>
      <c r="K147" s="30" t="n">
        <v>1013.52</v>
      </c>
      <c r="L147" s="30" t="n">
        <v>0</v>
      </c>
      <c r="M147" s="30" t="n">
        <v>0</v>
      </c>
      <c r="N147" s="30" t="n">
        <v>0</v>
      </c>
    </row>
    <row r="148" customFormat="false" ht="15.75" hidden="false" customHeight="true" outlineLevel="0" collapsed="false">
      <c r="A148" s="48"/>
      <c r="B148" s="61"/>
      <c r="C148" s="25"/>
      <c r="D148" s="61"/>
      <c r="E148" s="61"/>
      <c r="F148" s="25"/>
      <c r="G148" s="93"/>
      <c r="H148" s="94"/>
      <c r="I148" s="29" t="s">
        <v>32</v>
      </c>
      <c r="J148" s="30" t="n">
        <f aca="false">SUM(K148:N148)</f>
        <v>1013.52</v>
      </c>
      <c r="K148" s="30" t="n">
        <v>1013.52</v>
      </c>
      <c r="L148" s="30" t="n">
        <v>0</v>
      </c>
      <c r="M148" s="30" t="n">
        <v>0</v>
      </c>
      <c r="N148" s="30" t="n">
        <v>0</v>
      </c>
    </row>
    <row r="149" customFormat="false" ht="15.75" hidden="false" customHeight="true" outlineLevel="0" collapsed="false">
      <c r="A149" s="48"/>
      <c r="B149" s="61"/>
      <c r="C149" s="25"/>
      <c r="D149" s="61"/>
      <c r="E149" s="61"/>
      <c r="F149" s="25"/>
      <c r="G149" s="93"/>
      <c r="H149" s="94"/>
      <c r="I149" s="29" t="s">
        <v>45</v>
      </c>
      <c r="J149" s="30" t="n">
        <f aca="false">SUM(K149:N149)</f>
        <v>200</v>
      </c>
      <c r="K149" s="30" t="n">
        <v>0</v>
      </c>
      <c r="L149" s="30" t="n">
        <v>200</v>
      </c>
      <c r="M149" s="30" t="n">
        <v>0</v>
      </c>
      <c r="N149" s="30" t="n">
        <v>0</v>
      </c>
    </row>
    <row r="150" customFormat="false" ht="15.75" hidden="false" customHeight="true" outlineLevel="0" collapsed="false">
      <c r="A150" s="48"/>
      <c r="B150" s="72"/>
      <c r="C150" s="25"/>
      <c r="D150" s="72"/>
      <c r="E150" s="72"/>
      <c r="F150" s="25"/>
      <c r="G150" s="95"/>
      <c r="H150" s="96"/>
      <c r="I150" s="29"/>
      <c r="J150" s="30" t="n">
        <f aca="false">SUM(K150:N150)</f>
        <v>0</v>
      </c>
      <c r="K150" s="30" t="n">
        <v>0</v>
      </c>
      <c r="L150" s="30" t="n">
        <v>0</v>
      </c>
      <c r="M150" s="30" t="n">
        <v>0</v>
      </c>
      <c r="N150" s="30" t="n">
        <v>0</v>
      </c>
    </row>
    <row r="151" customFormat="false" ht="15.75" hidden="false" customHeight="true" outlineLevel="0" collapsed="false">
      <c r="A151" s="36" t="n">
        <v>59.89</v>
      </c>
      <c r="B151" s="37" t="n">
        <v>240</v>
      </c>
      <c r="C151" s="38" t="s">
        <v>28</v>
      </c>
      <c r="D151" s="55" t="n">
        <f aca="false">A151/13</f>
        <v>4.60692307692308</v>
      </c>
      <c r="E151" s="55" t="n">
        <f aca="false">B151*D151</f>
        <v>1105.66153846154</v>
      </c>
      <c r="F151" s="84" t="s">
        <v>29</v>
      </c>
      <c r="G151" s="40" t="n">
        <v>36</v>
      </c>
      <c r="H151" s="41" t="n">
        <v>43862</v>
      </c>
      <c r="I151" s="42" t="s">
        <v>30</v>
      </c>
      <c r="J151" s="43" t="n">
        <f aca="false">SUM(K151:N151)</f>
        <v>1105.66</v>
      </c>
      <c r="K151" s="43" t="n">
        <v>0</v>
      </c>
      <c r="L151" s="43" t="n">
        <v>0</v>
      </c>
      <c r="M151" s="43" t="n">
        <v>0</v>
      </c>
      <c r="N151" s="43" t="n">
        <v>1105.66</v>
      </c>
    </row>
    <row r="152" customFormat="false" ht="15.75" hidden="false" customHeight="true" outlineLevel="0" collapsed="false">
      <c r="A152" s="36"/>
      <c r="B152" s="63"/>
      <c r="C152" s="38"/>
      <c r="D152" s="63"/>
      <c r="E152" s="63"/>
      <c r="F152" s="84"/>
      <c r="G152" s="64"/>
      <c r="H152" s="65"/>
      <c r="I152" s="42" t="s">
        <v>32</v>
      </c>
      <c r="J152" s="43" t="n">
        <f aca="false">SUM(K152:N152)</f>
        <v>1105.66</v>
      </c>
      <c r="K152" s="43" t="n">
        <v>0</v>
      </c>
      <c r="L152" s="43" t="n">
        <v>0</v>
      </c>
      <c r="M152" s="43" t="n">
        <v>0</v>
      </c>
      <c r="N152" s="43" t="n">
        <v>1105.66</v>
      </c>
    </row>
    <row r="153" customFormat="false" ht="15.75" hidden="false" customHeight="true" outlineLevel="0" collapsed="false">
      <c r="A153" s="36"/>
      <c r="B153" s="63"/>
      <c r="C153" s="38"/>
      <c r="D153" s="63"/>
      <c r="E153" s="63"/>
      <c r="F153" s="84"/>
      <c r="G153" s="64"/>
      <c r="H153" s="65"/>
      <c r="I153" s="42" t="s">
        <v>45</v>
      </c>
      <c r="J153" s="43" t="n">
        <f aca="false">SUM(K153:N153)</f>
        <v>400</v>
      </c>
      <c r="K153" s="43" t="n">
        <v>0</v>
      </c>
      <c r="L153" s="43" t="n">
        <v>0</v>
      </c>
      <c r="M153" s="43"/>
      <c r="N153" s="43" t="n">
        <v>400</v>
      </c>
    </row>
    <row r="154" customFormat="false" ht="15.75" hidden="false" customHeight="true" outlineLevel="0" collapsed="false">
      <c r="A154" s="36"/>
      <c r="B154" s="76"/>
      <c r="C154" s="38"/>
      <c r="D154" s="76"/>
      <c r="E154" s="76"/>
      <c r="F154" s="84"/>
      <c r="G154" s="66"/>
      <c r="H154" s="67"/>
      <c r="I154" s="42"/>
      <c r="J154" s="43" t="n">
        <f aca="false">SUM(K154:N154)</f>
        <v>0</v>
      </c>
      <c r="K154" s="43" t="n">
        <v>0</v>
      </c>
      <c r="L154" s="43" t="n">
        <v>0</v>
      </c>
      <c r="M154" s="43" t="n">
        <v>0</v>
      </c>
      <c r="N154" s="43" t="n">
        <v>0</v>
      </c>
    </row>
    <row r="155" customFormat="false" ht="15.75" hidden="false" customHeight="true" outlineLevel="0" collapsed="false">
      <c r="A155" s="48" t="n">
        <v>59.89</v>
      </c>
      <c r="B155" s="24" t="n">
        <v>240</v>
      </c>
      <c r="C155" s="25" t="s">
        <v>28</v>
      </c>
      <c r="D155" s="58" t="n">
        <f aca="false">A155/13</f>
        <v>4.60692307692308</v>
      </c>
      <c r="E155" s="58" t="n">
        <f aca="false">B155*D155</f>
        <v>1105.66153846154</v>
      </c>
      <c r="F155" s="25" t="s">
        <v>29</v>
      </c>
      <c r="G155" s="27" t="n">
        <v>37</v>
      </c>
      <c r="H155" s="28" t="n">
        <v>43890</v>
      </c>
      <c r="I155" s="29" t="s">
        <v>30</v>
      </c>
      <c r="J155" s="30" t="n">
        <f aca="false">SUM(K155:N155)</f>
        <v>1105.66</v>
      </c>
      <c r="K155" s="30" t="n">
        <v>92.2</v>
      </c>
      <c r="L155" s="30" t="n">
        <v>0</v>
      </c>
      <c r="M155" s="30" t="n">
        <v>0</v>
      </c>
      <c r="N155" s="30" t="n">
        <v>1013.46</v>
      </c>
    </row>
    <row r="156" customFormat="false" ht="15.75" hidden="false" customHeight="true" outlineLevel="0" collapsed="false">
      <c r="A156" s="48"/>
      <c r="B156" s="61"/>
      <c r="C156" s="25"/>
      <c r="D156" s="61"/>
      <c r="E156" s="61"/>
      <c r="F156" s="25"/>
      <c r="G156" s="93"/>
      <c r="H156" s="94"/>
      <c r="I156" s="29" t="s">
        <v>32</v>
      </c>
      <c r="J156" s="30" t="n">
        <f aca="false">SUM(K156:N156)</f>
        <v>1105.66</v>
      </c>
      <c r="K156" s="30" t="n">
        <v>92.2</v>
      </c>
      <c r="L156" s="30" t="n">
        <v>0</v>
      </c>
      <c r="M156" s="30" t="n">
        <v>0</v>
      </c>
      <c r="N156" s="30" t="n">
        <v>1013.46</v>
      </c>
    </row>
    <row r="157" customFormat="false" ht="15.75" hidden="false" customHeight="true" outlineLevel="0" collapsed="false">
      <c r="A157" s="48"/>
      <c r="B157" s="61"/>
      <c r="C157" s="25"/>
      <c r="D157" s="61"/>
      <c r="E157" s="61"/>
      <c r="F157" s="25"/>
      <c r="G157" s="93"/>
      <c r="H157" s="94"/>
      <c r="I157" s="29" t="s">
        <v>45</v>
      </c>
      <c r="J157" s="30" t="n">
        <f aca="false">SUM(K157:N157)</f>
        <v>580</v>
      </c>
      <c r="K157" s="30" t="n">
        <v>0</v>
      </c>
      <c r="L157" s="30" t="n">
        <v>280</v>
      </c>
      <c r="M157" s="30" t="n">
        <v>0</v>
      </c>
      <c r="N157" s="30" t="n">
        <v>300</v>
      </c>
    </row>
    <row r="158" customFormat="false" ht="15.75" hidden="false" customHeight="true" outlineLevel="0" collapsed="false">
      <c r="A158" s="48"/>
      <c r="B158" s="72"/>
      <c r="C158" s="25"/>
      <c r="D158" s="72"/>
      <c r="E158" s="72"/>
      <c r="F158" s="25"/>
      <c r="G158" s="95"/>
      <c r="H158" s="96"/>
      <c r="I158" s="97" t="s">
        <v>87</v>
      </c>
      <c r="J158" s="30" t="n">
        <f aca="false">SUM(K158:N158)</f>
        <v>-400</v>
      </c>
      <c r="K158" s="30" t="n">
        <v>0</v>
      </c>
      <c r="L158" s="30" t="n">
        <v>0</v>
      </c>
      <c r="M158" s="30" t="n">
        <v>0</v>
      </c>
      <c r="N158" s="98" t="n">
        <v>-400</v>
      </c>
    </row>
    <row r="159" customFormat="false" ht="15.75" hidden="false" customHeight="true" outlineLevel="0" collapsed="false">
      <c r="A159" s="99" t="n">
        <v>60</v>
      </c>
      <c r="B159" s="100" t="n">
        <v>260</v>
      </c>
      <c r="C159" s="101" t="s">
        <v>28</v>
      </c>
      <c r="D159" s="102" t="n">
        <f aca="false">A159/13</f>
        <v>4.61538461538462</v>
      </c>
      <c r="E159" s="102" t="n">
        <f aca="false">B159*D159</f>
        <v>1200</v>
      </c>
      <c r="F159" s="101"/>
      <c r="G159" s="103"/>
      <c r="H159" s="104" t="n">
        <v>43909</v>
      </c>
      <c r="I159" s="105" t="s">
        <v>30</v>
      </c>
      <c r="J159" s="106" t="n">
        <f aca="false">SUM(K159:N159)</f>
        <v>1200</v>
      </c>
      <c r="K159" s="106" t="n">
        <v>0</v>
      </c>
      <c r="L159" s="106" t="n">
        <v>0</v>
      </c>
      <c r="M159" s="106" t="n">
        <v>0</v>
      </c>
      <c r="N159" s="106" t="n">
        <v>1200</v>
      </c>
      <c r="P159" s="107" t="s">
        <v>88</v>
      </c>
    </row>
    <row r="160" customFormat="false" ht="15.75" hidden="false" customHeight="true" outlineLevel="0" collapsed="false">
      <c r="A160" s="99"/>
      <c r="B160" s="108"/>
      <c r="C160" s="101"/>
      <c r="D160" s="108"/>
      <c r="E160" s="108"/>
      <c r="F160" s="101"/>
      <c r="G160" s="109"/>
      <c r="H160" s="110"/>
      <c r="I160" s="105" t="s">
        <v>32</v>
      </c>
      <c r="J160" s="106" t="n">
        <f aca="false">SUM(K160:N160)</f>
        <v>1200</v>
      </c>
      <c r="K160" s="106" t="n">
        <v>0</v>
      </c>
      <c r="L160" s="106" t="n">
        <v>0</v>
      </c>
      <c r="M160" s="106" t="n">
        <v>0</v>
      </c>
      <c r="N160" s="106" t="n">
        <v>1200</v>
      </c>
      <c r="P160" s="107" t="s">
        <v>89</v>
      </c>
    </row>
    <row r="161" customFormat="false" ht="15.75" hidden="false" customHeight="true" outlineLevel="0" collapsed="false">
      <c r="A161" s="99"/>
      <c r="B161" s="108"/>
      <c r="C161" s="101"/>
      <c r="D161" s="108"/>
      <c r="E161" s="108"/>
      <c r="F161" s="101"/>
      <c r="G161" s="109"/>
      <c r="H161" s="110"/>
      <c r="I161" s="105" t="s">
        <v>45</v>
      </c>
      <c r="J161" s="106" t="n">
        <f aca="false">SUM(K161:N161)</f>
        <v>250</v>
      </c>
      <c r="K161" s="106" t="n">
        <v>0</v>
      </c>
      <c r="L161" s="106" t="n">
        <v>0</v>
      </c>
      <c r="M161" s="106" t="n">
        <v>0</v>
      </c>
      <c r="N161" s="106" t="n">
        <v>250</v>
      </c>
      <c r="P161" s="111" t="s">
        <v>90</v>
      </c>
    </row>
    <row r="162" customFormat="false" ht="15.75" hidden="false" customHeight="true" outlineLevel="0" collapsed="false">
      <c r="A162" s="99"/>
      <c r="B162" s="112"/>
      <c r="C162" s="101"/>
      <c r="D162" s="112"/>
      <c r="E162" s="112"/>
      <c r="F162" s="101"/>
      <c r="G162" s="113"/>
      <c r="H162" s="114"/>
      <c r="I162" s="105"/>
      <c r="J162" s="106" t="n">
        <f aca="false">SUM(K162:N162)</f>
        <v>0</v>
      </c>
      <c r="K162" s="106" t="n">
        <v>0</v>
      </c>
      <c r="L162" s="106" t="n">
        <v>0</v>
      </c>
      <c r="M162" s="106" t="n">
        <v>0</v>
      </c>
      <c r="N162" s="106" t="n">
        <v>0</v>
      </c>
      <c r="P162" s="115" t="s">
        <v>91</v>
      </c>
    </row>
    <row r="163" customFormat="false" ht="15.75" hidden="false" customHeight="true" outlineLevel="0" collapsed="false">
      <c r="A163" s="48"/>
      <c r="B163" s="24"/>
      <c r="C163" s="25"/>
      <c r="D163" s="58" t="n">
        <f aca="false">A163/13</f>
        <v>0</v>
      </c>
      <c r="E163" s="58" t="n">
        <f aca="false">B163*D163</f>
        <v>0</v>
      </c>
      <c r="F163" s="25"/>
      <c r="G163" s="27"/>
      <c r="H163" s="28"/>
      <c r="I163" s="29" t="s">
        <v>30</v>
      </c>
      <c r="J163" s="30" t="n">
        <f aca="false">SUM(K163:N163)</f>
        <v>0</v>
      </c>
      <c r="K163" s="30" t="n">
        <v>0</v>
      </c>
      <c r="L163" s="30" t="n">
        <v>0</v>
      </c>
      <c r="M163" s="30" t="n">
        <v>0</v>
      </c>
      <c r="N163" s="30" t="n">
        <v>0</v>
      </c>
    </row>
    <row r="164" customFormat="false" ht="15.75" hidden="false" customHeight="true" outlineLevel="0" collapsed="false">
      <c r="A164" s="48"/>
      <c r="B164" s="61"/>
      <c r="C164" s="25"/>
      <c r="D164" s="61"/>
      <c r="E164" s="61"/>
      <c r="F164" s="25"/>
      <c r="G164" s="93"/>
      <c r="H164" s="94"/>
      <c r="I164" s="29" t="s">
        <v>32</v>
      </c>
      <c r="J164" s="30" t="n">
        <f aca="false">SUM(K164:N164)</f>
        <v>0</v>
      </c>
      <c r="K164" s="30" t="n">
        <v>0</v>
      </c>
      <c r="L164" s="30" t="n">
        <v>0</v>
      </c>
      <c r="M164" s="30" t="n">
        <v>0</v>
      </c>
      <c r="N164" s="30" t="n">
        <v>0</v>
      </c>
    </row>
    <row r="165" customFormat="false" ht="15.75" hidden="false" customHeight="true" outlineLevel="0" collapsed="false">
      <c r="A165" s="48"/>
      <c r="B165" s="61"/>
      <c r="C165" s="25"/>
      <c r="D165" s="61"/>
      <c r="E165" s="61"/>
      <c r="F165" s="25"/>
      <c r="G165" s="93"/>
      <c r="H165" s="94"/>
      <c r="I165" s="29"/>
      <c r="J165" s="30" t="n">
        <f aca="false">SUM(K165:N165)</f>
        <v>0</v>
      </c>
      <c r="K165" s="30" t="n">
        <v>0</v>
      </c>
      <c r="L165" s="30" t="n">
        <v>0</v>
      </c>
      <c r="M165" s="30" t="n">
        <v>0</v>
      </c>
      <c r="N165" s="30" t="n">
        <v>0</v>
      </c>
    </row>
    <row r="166" customFormat="false" ht="15.75" hidden="false" customHeight="true" outlineLevel="0" collapsed="false">
      <c r="A166" s="48"/>
      <c r="B166" s="72"/>
      <c r="C166" s="25"/>
      <c r="D166" s="72"/>
      <c r="E166" s="72"/>
      <c r="F166" s="25"/>
      <c r="G166" s="95"/>
      <c r="H166" s="96"/>
      <c r="I166" s="29"/>
      <c r="J166" s="30" t="n">
        <f aca="false">SUM(K166:N166)</f>
        <v>0</v>
      </c>
      <c r="K166" s="30" t="n">
        <v>0</v>
      </c>
      <c r="L166" s="30" t="n">
        <v>0</v>
      </c>
      <c r="M166" s="30" t="n">
        <v>0</v>
      </c>
      <c r="N166" s="30" t="n">
        <v>0</v>
      </c>
    </row>
    <row r="167" customFormat="false" ht="15.75" hidden="false" customHeight="true" outlineLevel="0" collapsed="false">
      <c r="A167" s="36"/>
      <c r="B167" s="37"/>
      <c r="C167" s="38"/>
      <c r="D167" s="55" t="n">
        <f aca="false">A167/13</f>
        <v>0</v>
      </c>
      <c r="E167" s="55" t="n">
        <f aca="false">B167*D167</f>
        <v>0</v>
      </c>
      <c r="F167" s="38"/>
      <c r="G167" s="40"/>
      <c r="H167" s="41"/>
      <c r="I167" s="42" t="s">
        <v>30</v>
      </c>
      <c r="J167" s="43" t="n">
        <f aca="false">SUM(K167:N167)</f>
        <v>0</v>
      </c>
      <c r="K167" s="43" t="n">
        <v>0</v>
      </c>
      <c r="L167" s="43" t="n">
        <v>0</v>
      </c>
      <c r="M167" s="43" t="n">
        <v>0</v>
      </c>
      <c r="N167" s="43" t="n">
        <v>0</v>
      </c>
    </row>
    <row r="168" customFormat="false" ht="15.75" hidden="false" customHeight="true" outlineLevel="0" collapsed="false">
      <c r="A168" s="36"/>
      <c r="B168" s="63"/>
      <c r="C168" s="38"/>
      <c r="D168" s="63"/>
      <c r="E168" s="63"/>
      <c r="F168" s="38"/>
      <c r="G168" s="64"/>
      <c r="H168" s="65"/>
      <c r="I168" s="42" t="s">
        <v>32</v>
      </c>
      <c r="J168" s="43" t="n">
        <f aca="false">SUM(K168:N168)</f>
        <v>0</v>
      </c>
      <c r="K168" s="43" t="n">
        <v>0</v>
      </c>
      <c r="L168" s="43" t="n">
        <v>0</v>
      </c>
      <c r="M168" s="43" t="n">
        <v>0</v>
      </c>
      <c r="N168" s="43" t="n">
        <v>0</v>
      </c>
    </row>
    <row r="169" customFormat="false" ht="15.75" hidden="false" customHeight="true" outlineLevel="0" collapsed="false">
      <c r="A169" s="36"/>
      <c r="B169" s="63"/>
      <c r="C169" s="38"/>
      <c r="D169" s="63"/>
      <c r="E169" s="63"/>
      <c r="F169" s="38"/>
      <c r="G169" s="64"/>
      <c r="H169" s="65"/>
      <c r="I169" s="42"/>
      <c r="J169" s="43" t="n">
        <f aca="false">SUM(K169:N169)</f>
        <v>0</v>
      </c>
      <c r="K169" s="43" t="n">
        <v>0</v>
      </c>
      <c r="L169" s="43" t="n">
        <v>0</v>
      </c>
      <c r="M169" s="43" t="n">
        <v>0</v>
      </c>
      <c r="N169" s="43" t="n">
        <v>0</v>
      </c>
    </row>
    <row r="170" customFormat="false" ht="15.75" hidden="false" customHeight="true" outlineLevel="0" collapsed="false">
      <c r="A170" s="36"/>
      <c r="B170" s="76"/>
      <c r="C170" s="38"/>
      <c r="D170" s="76"/>
      <c r="E170" s="76"/>
      <c r="F170" s="38"/>
      <c r="G170" s="66"/>
      <c r="H170" s="67"/>
      <c r="I170" s="42"/>
      <c r="J170" s="43" t="n">
        <f aca="false">SUM(K170:N170)</f>
        <v>0</v>
      </c>
      <c r="K170" s="43" t="n">
        <v>0</v>
      </c>
      <c r="L170" s="43" t="n">
        <v>0</v>
      </c>
      <c r="M170" s="43" t="n">
        <v>0</v>
      </c>
      <c r="N170" s="43" t="n">
        <v>0</v>
      </c>
    </row>
    <row r="171" customFormat="false" ht="15.75" hidden="false" customHeight="true" outlineLevel="0" collapsed="false">
      <c r="A171" s="48"/>
      <c r="B171" s="24"/>
      <c r="C171" s="25"/>
      <c r="D171" s="58" t="n">
        <f aca="false">A171/13</f>
        <v>0</v>
      </c>
      <c r="E171" s="58" t="n">
        <f aca="false">B171*D171</f>
        <v>0</v>
      </c>
      <c r="F171" s="25"/>
      <c r="G171" s="27"/>
      <c r="H171" s="28"/>
      <c r="I171" s="29" t="s">
        <v>30</v>
      </c>
      <c r="J171" s="30" t="n">
        <f aca="false">SUM(K171:N171)</f>
        <v>0</v>
      </c>
      <c r="K171" s="30" t="n">
        <v>0</v>
      </c>
      <c r="L171" s="30" t="n">
        <v>0</v>
      </c>
      <c r="M171" s="30" t="n">
        <v>0</v>
      </c>
      <c r="N171" s="30" t="n">
        <v>0</v>
      </c>
    </row>
    <row r="172" customFormat="false" ht="15.75" hidden="false" customHeight="true" outlineLevel="0" collapsed="false">
      <c r="A172" s="48"/>
      <c r="B172" s="61"/>
      <c r="C172" s="25"/>
      <c r="D172" s="61"/>
      <c r="E172" s="61"/>
      <c r="F172" s="25"/>
      <c r="G172" s="93"/>
      <c r="H172" s="94"/>
      <c r="I172" s="29" t="s">
        <v>32</v>
      </c>
      <c r="J172" s="30" t="n">
        <f aca="false">SUM(K172:N172)</f>
        <v>0</v>
      </c>
      <c r="K172" s="30" t="n">
        <v>0</v>
      </c>
      <c r="L172" s="30" t="n">
        <v>0</v>
      </c>
      <c r="M172" s="30" t="n">
        <v>0</v>
      </c>
      <c r="N172" s="30" t="n">
        <v>0</v>
      </c>
    </row>
    <row r="173" customFormat="false" ht="15.75" hidden="false" customHeight="true" outlineLevel="0" collapsed="false">
      <c r="A173" s="48"/>
      <c r="B173" s="61"/>
      <c r="C173" s="25"/>
      <c r="D173" s="61"/>
      <c r="E173" s="61"/>
      <c r="F173" s="25"/>
      <c r="G173" s="93"/>
      <c r="H173" s="94"/>
      <c r="I173" s="29"/>
      <c r="J173" s="30" t="n">
        <f aca="false">SUM(K173:N173)</f>
        <v>0</v>
      </c>
      <c r="K173" s="30" t="n">
        <v>0</v>
      </c>
      <c r="L173" s="30" t="n">
        <v>0</v>
      </c>
      <c r="M173" s="30" t="n">
        <v>0</v>
      </c>
      <c r="N173" s="30" t="n">
        <v>0</v>
      </c>
    </row>
    <row r="174" customFormat="false" ht="15.75" hidden="false" customHeight="true" outlineLevel="0" collapsed="false">
      <c r="A174" s="48"/>
      <c r="B174" s="72"/>
      <c r="C174" s="25"/>
      <c r="D174" s="72"/>
      <c r="E174" s="72"/>
      <c r="F174" s="25"/>
      <c r="G174" s="95"/>
      <c r="H174" s="96"/>
      <c r="I174" s="29"/>
      <c r="J174" s="30" t="n">
        <f aca="false">SUM(K174:N174)</f>
        <v>0</v>
      </c>
      <c r="K174" s="30" t="n">
        <v>0</v>
      </c>
      <c r="L174" s="30" t="n">
        <v>0</v>
      </c>
      <c r="M174" s="30" t="n">
        <v>0</v>
      </c>
      <c r="N174" s="30" t="n">
        <v>0</v>
      </c>
    </row>
    <row r="175" customFormat="false" ht="15.75" hidden="false" customHeight="true" outlineLevel="0" collapsed="false">
      <c r="A175" s="36"/>
      <c r="B175" s="37"/>
      <c r="C175" s="38"/>
      <c r="D175" s="55" t="n">
        <f aca="false">A175/13</f>
        <v>0</v>
      </c>
      <c r="E175" s="55" t="n">
        <f aca="false">B175*D175</f>
        <v>0</v>
      </c>
      <c r="F175" s="38"/>
      <c r="G175" s="40"/>
      <c r="H175" s="41"/>
      <c r="I175" s="42" t="s">
        <v>30</v>
      </c>
      <c r="J175" s="43" t="n">
        <f aca="false">SUM(K175:N175)</f>
        <v>0</v>
      </c>
      <c r="K175" s="43" t="n">
        <v>0</v>
      </c>
      <c r="L175" s="43" t="n">
        <v>0</v>
      </c>
      <c r="M175" s="43" t="n">
        <v>0</v>
      </c>
      <c r="N175" s="43" t="n">
        <v>0</v>
      </c>
    </row>
    <row r="176" customFormat="false" ht="15.75" hidden="false" customHeight="true" outlineLevel="0" collapsed="false">
      <c r="A176" s="36"/>
      <c r="B176" s="63"/>
      <c r="C176" s="38"/>
      <c r="D176" s="63"/>
      <c r="E176" s="63"/>
      <c r="F176" s="38"/>
      <c r="G176" s="64"/>
      <c r="H176" s="65"/>
      <c r="I176" s="42" t="s">
        <v>32</v>
      </c>
      <c r="J176" s="43" t="n">
        <f aca="false">SUM(K176:N176)</f>
        <v>0</v>
      </c>
      <c r="K176" s="43" t="n">
        <v>0</v>
      </c>
      <c r="L176" s="43" t="n">
        <v>0</v>
      </c>
      <c r="M176" s="43" t="n">
        <v>0</v>
      </c>
      <c r="N176" s="43" t="n">
        <v>0</v>
      </c>
    </row>
    <row r="177" customFormat="false" ht="15.75" hidden="false" customHeight="true" outlineLevel="0" collapsed="false">
      <c r="A177" s="36"/>
      <c r="B177" s="63"/>
      <c r="C177" s="38"/>
      <c r="D177" s="63"/>
      <c r="E177" s="63"/>
      <c r="F177" s="38"/>
      <c r="G177" s="64"/>
      <c r="H177" s="65"/>
      <c r="I177" s="42"/>
      <c r="J177" s="43" t="n">
        <f aca="false">SUM(K177:N177)</f>
        <v>0</v>
      </c>
      <c r="K177" s="43" t="n">
        <v>0</v>
      </c>
      <c r="L177" s="43" t="n">
        <v>0</v>
      </c>
      <c r="M177" s="43" t="n">
        <v>0</v>
      </c>
      <c r="N177" s="43" t="n">
        <v>0</v>
      </c>
    </row>
    <row r="178" customFormat="false" ht="15.75" hidden="false" customHeight="true" outlineLevel="0" collapsed="false">
      <c r="A178" s="36"/>
      <c r="B178" s="76"/>
      <c r="C178" s="38"/>
      <c r="D178" s="76"/>
      <c r="E178" s="76"/>
      <c r="F178" s="38"/>
      <c r="G178" s="66"/>
      <c r="H178" s="67"/>
      <c r="I178" s="42"/>
      <c r="J178" s="43" t="n">
        <f aca="false">SUM(K178:N178)</f>
        <v>0</v>
      </c>
      <c r="K178" s="43" t="n">
        <v>0</v>
      </c>
      <c r="L178" s="43" t="n">
        <v>0</v>
      </c>
      <c r="M178" s="43" t="n">
        <v>0</v>
      </c>
      <c r="N178" s="43" t="n">
        <v>0</v>
      </c>
    </row>
    <row r="179" customFormat="false" ht="15.75" hidden="false" customHeight="true" outlineLevel="0" collapsed="false">
      <c r="A179" s="48"/>
      <c r="B179" s="24"/>
      <c r="C179" s="25"/>
      <c r="D179" s="58" t="n">
        <f aca="false">A179/13</f>
        <v>0</v>
      </c>
      <c r="E179" s="58" t="n">
        <f aca="false">B179*D179</f>
        <v>0</v>
      </c>
      <c r="F179" s="25"/>
      <c r="G179" s="27"/>
      <c r="H179" s="28"/>
      <c r="I179" s="29" t="s">
        <v>30</v>
      </c>
      <c r="J179" s="30" t="n">
        <f aca="false">SUM(K179:N179)</f>
        <v>0</v>
      </c>
      <c r="K179" s="30" t="n">
        <v>0</v>
      </c>
      <c r="L179" s="30" t="n">
        <v>0</v>
      </c>
      <c r="M179" s="30" t="n">
        <v>0</v>
      </c>
      <c r="N179" s="30" t="n">
        <v>0</v>
      </c>
    </row>
    <row r="180" customFormat="false" ht="15.75" hidden="false" customHeight="true" outlineLevel="0" collapsed="false">
      <c r="A180" s="48"/>
      <c r="B180" s="61"/>
      <c r="C180" s="25"/>
      <c r="D180" s="61"/>
      <c r="E180" s="61"/>
      <c r="F180" s="25"/>
      <c r="G180" s="93"/>
      <c r="H180" s="94"/>
      <c r="I180" s="29" t="s">
        <v>32</v>
      </c>
      <c r="J180" s="30" t="n">
        <f aca="false">SUM(K180:N180)</f>
        <v>0</v>
      </c>
      <c r="K180" s="30" t="n">
        <v>0</v>
      </c>
      <c r="L180" s="30" t="n">
        <v>0</v>
      </c>
      <c r="M180" s="30" t="n">
        <v>0</v>
      </c>
      <c r="N180" s="30" t="n">
        <v>0</v>
      </c>
    </row>
    <row r="181" customFormat="false" ht="15.75" hidden="false" customHeight="true" outlineLevel="0" collapsed="false">
      <c r="A181" s="48"/>
      <c r="B181" s="61"/>
      <c r="C181" s="25"/>
      <c r="D181" s="61"/>
      <c r="E181" s="61"/>
      <c r="F181" s="25"/>
      <c r="G181" s="93"/>
      <c r="H181" s="94"/>
      <c r="I181" s="29"/>
      <c r="J181" s="30" t="n">
        <f aca="false">SUM(K181:N181)</f>
        <v>0</v>
      </c>
      <c r="K181" s="30" t="n">
        <v>0</v>
      </c>
      <c r="L181" s="30" t="n">
        <v>0</v>
      </c>
      <c r="M181" s="30" t="n">
        <v>0</v>
      </c>
      <c r="N181" s="30" t="n">
        <v>0</v>
      </c>
    </row>
    <row r="182" customFormat="false" ht="15.75" hidden="false" customHeight="true" outlineLevel="0" collapsed="false">
      <c r="A182" s="48"/>
      <c r="B182" s="72"/>
      <c r="C182" s="25"/>
      <c r="D182" s="72"/>
      <c r="E182" s="72"/>
      <c r="F182" s="25"/>
      <c r="G182" s="95"/>
      <c r="H182" s="96"/>
      <c r="I182" s="29"/>
      <c r="J182" s="30" t="n">
        <f aca="false">SUM(K182:N182)</f>
        <v>0</v>
      </c>
      <c r="K182" s="30" t="n">
        <v>0</v>
      </c>
      <c r="L182" s="30" t="n">
        <v>0</v>
      </c>
      <c r="M182" s="30" t="n">
        <v>0</v>
      </c>
      <c r="N182" s="30" t="n">
        <v>0</v>
      </c>
    </row>
    <row r="183" customFormat="false" ht="15.75" hidden="false" customHeight="true" outlineLevel="0" collapsed="false">
      <c r="A183" s="36"/>
      <c r="B183" s="37"/>
      <c r="C183" s="38"/>
      <c r="D183" s="55" t="n">
        <f aca="false">A183/13</f>
        <v>0</v>
      </c>
      <c r="E183" s="55" t="n">
        <f aca="false">B183*D183</f>
        <v>0</v>
      </c>
      <c r="F183" s="38"/>
      <c r="G183" s="40"/>
      <c r="H183" s="41"/>
      <c r="I183" s="42" t="s">
        <v>30</v>
      </c>
      <c r="J183" s="43" t="n">
        <f aca="false">SUM(K183:N183)</f>
        <v>0</v>
      </c>
      <c r="K183" s="43" t="n">
        <v>0</v>
      </c>
      <c r="L183" s="43" t="n">
        <v>0</v>
      </c>
      <c r="M183" s="43" t="n">
        <v>0</v>
      </c>
      <c r="N183" s="43" t="n">
        <v>0</v>
      </c>
    </row>
    <row r="184" customFormat="false" ht="15.75" hidden="false" customHeight="true" outlineLevel="0" collapsed="false">
      <c r="A184" s="36"/>
      <c r="B184" s="63"/>
      <c r="C184" s="38"/>
      <c r="D184" s="63"/>
      <c r="E184" s="63"/>
      <c r="F184" s="38"/>
      <c r="G184" s="64"/>
      <c r="H184" s="65"/>
      <c r="I184" s="42" t="s">
        <v>32</v>
      </c>
      <c r="J184" s="43" t="n">
        <f aca="false">SUM(K184:N184)</f>
        <v>0</v>
      </c>
      <c r="K184" s="43" t="n">
        <v>0</v>
      </c>
      <c r="L184" s="43" t="n">
        <v>0</v>
      </c>
      <c r="M184" s="43" t="n">
        <v>0</v>
      </c>
      <c r="N184" s="43" t="n">
        <v>0</v>
      </c>
    </row>
    <row r="185" customFormat="false" ht="15.75" hidden="false" customHeight="true" outlineLevel="0" collapsed="false">
      <c r="A185" s="36"/>
      <c r="B185" s="63"/>
      <c r="C185" s="38"/>
      <c r="D185" s="63"/>
      <c r="E185" s="63"/>
      <c r="F185" s="38"/>
      <c r="G185" s="64"/>
      <c r="H185" s="65"/>
      <c r="I185" s="42"/>
      <c r="J185" s="43" t="n">
        <f aca="false">SUM(K185:N185)</f>
        <v>0</v>
      </c>
      <c r="K185" s="43" t="n">
        <v>0</v>
      </c>
      <c r="L185" s="43" t="n">
        <v>0</v>
      </c>
      <c r="M185" s="43" t="n">
        <v>0</v>
      </c>
      <c r="N185" s="43" t="n">
        <v>0</v>
      </c>
    </row>
    <row r="186" customFormat="false" ht="15.75" hidden="false" customHeight="true" outlineLevel="0" collapsed="false">
      <c r="A186" s="36"/>
      <c r="B186" s="76"/>
      <c r="C186" s="38"/>
      <c r="D186" s="76"/>
      <c r="E186" s="76"/>
      <c r="F186" s="38"/>
      <c r="G186" s="66"/>
      <c r="H186" s="67"/>
      <c r="I186" s="42"/>
      <c r="J186" s="43" t="n">
        <f aca="false">SUM(K186:N186)</f>
        <v>0</v>
      </c>
      <c r="K186" s="43" t="n">
        <v>0</v>
      </c>
      <c r="L186" s="43" t="n">
        <v>0</v>
      </c>
      <c r="M186" s="43" t="n">
        <v>0</v>
      </c>
      <c r="N186" s="43" t="n">
        <v>0</v>
      </c>
    </row>
    <row r="187" customFormat="false" ht="15.75" hidden="false" customHeight="true" outlineLevel="0" collapsed="false">
      <c r="A187" s="48"/>
      <c r="B187" s="24"/>
      <c r="C187" s="25"/>
      <c r="D187" s="58" t="n">
        <f aca="false">A187/13</f>
        <v>0</v>
      </c>
      <c r="E187" s="58" t="n">
        <f aca="false">B187*D187</f>
        <v>0</v>
      </c>
      <c r="F187" s="25"/>
      <c r="G187" s="27"/>
      <c r="H187" s="28"/>
      <c r="I187" s="29" t="s">
        <v>30</v>
      </c>
      <c r="J187" s="30" t="n">
        <f aca="false">SUM(K187:N187)</f>
        <v>0</v>
      </c>
      <c r="K187" s="30" t="n">
        <v>0</v>
      </c>
      <c r="L187" s="30" t="n">
        <v>0</v>
      </c>
      <c r="M187" s="30" t="n">
        <v>0</v>
      </c>
      <c r="N187" s="30" t="n">
        <v>0</v>
      </c>
    </row>
    <row r="188" customFormat="false" ht="15.75" hidden="false" customHeight="true" outlineLevel="0" collapsed="false">
      <c r="A188" s="48"/>
      <c r="B188" s="61"/>
      <c r="C188" s="25"/>
      <c r="D188" s="61"/>
      <c r="E188" s="61"/>
      <c r="F188" s="25"/>
      <c r="G188" s="93"/>
      <c r="H188" s="94"/>
      <c r="I188" s="29" t="s">
        <v>32</v>
      </c>
      <c r="J188" s="30" t="n">
        <f aca="false">SUM(K188:N188)</f>
        <v>0</v>
      </c>
      <c r="K188" s="30" t="n">
        <v>0</v>
      </c>
      <c r="L188" s="30" t="n">
        <v>0</v>
      </c>
      <c r="M188" s="30" t="n">
        <v>0</v>
      </c>
      <c r="N188" s="30" t="n">
        <v>0</v>
      </c>
    </row>
    <row r="189" customFormat="false" ht="15.75" hidden="false" customHeight="true" outlineLevel="0" collapsed="false">
      <c r="A189" s="48"/>
      <c r="B189" s="61"/>
      <c r="C189" s="25"/>
      <c r="D189" s="61"/>
      <c r="E189" s="61"/>
      <c r="F189" s="25"/>
      <c r="G189" s="93"/>
      <c r="H189" s="94"/>
      <c r="I189" s="29"/>
      <c r="J189" s="30" t="n">
        <f aca="false">SUM(K189:N189)</f>
        <v>0</v>
      </c>
      <c r="K189" s="30" t="n">
        <v>0</v>
      </c>
      <c r="L189" s="30" t="n">
        <v>0</v>
      </c>
      <c r="M189" s="30" t="n">
        <v>0</v>
      </c>
      <c r="N189" s="30" t="n">
        <v>0</v>
      </c>
    </row>
    <row r="190" customFormat="false" ht="15.75" hidden="false" customHeight="true" outlineLevel="0" collapsed="false">
      <c r="A190" s="48"/>
      <c r="B190" s="72"/>
      <c r="C190" s="25"/>
      <c r="D190" s="72"/>
      <c r="E190" s="72"/>
      <c r="F190" s="25"/>
      <c r="G190" s="95"/>
      <c r="H190" s="96"/>
      <c r="I190" s="29"/>
      <c r="J190" s="30" t="n">
        <f aca="false">SUM(K190:N190)</f>
        <v>0</v>
      </c>
      <c r="K190" s="30" t="n">
        <v>0</v>
      </c>
      <c r="L190" s="30" t="n">
        <v>0</v>
      </c>
      <c r="M190" s="30" t="n">
        <v>0</v>
      </c>
      <c r="N190" s="30" t="n">
        <v>0</v>
      </c>
    </row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41">
    <mergeCell ref="E1:M1"/>
    <mergeCell ref="A2:C2"/>
    <mergeCell ref="A3:C3"/>
    <mergeCell ref="A4:C4"/>
    <mergeCell ref="A5:C5"/>
    <mergeCell ref="K5:N5"/>
    <mergeCell ref="A6:C6"/>
    <mergeCell ref="G6:I6"/>
    <mergeCell ref="A9:A12"/>
    <mergeCell ref="C9:C12"/>
    <mergeCell ref="F9:F12"/>
    <mergeCell ref="A13:A17"/>
    <mergeCell ref="C13:C17"/>
    <mergeCell ref="F13:F17"/>
    <mergeCell ref="A18:A21"/>
    <mergeCell ref="C18:C21"/>
    <mergeCell ref="F18:F21"/>
    <mergeCell ref="C22:C26"/>
    <mergeCell ref="F22:F26"/>
    <mergeCell ref="C27:C31"/>
    <mergeCell ref="F27:F31"/>
    <mergeCell ref="A32:A35"/>
    <mergeCell ref="C32:C35"/>
    <mergeCell ref="F32:F35"/>
    <mergeCell ref="C36:C39"/>
    <mergeCell ref="F36:F39"/>
    <mergeCell ref="A40:A43"/>
    <mergeCell ref="C40:C43"/>
    <mergeCell ref="F40:F43"/>
    <mergeCell ref="C44:C47"/>
    <mergeCell ref="F44:F47"/>
    <mergeCell ref="A48:A50"/>
    <mergeCell ref="C48:C50"/>
    <mergeCell ref="F48:F50"/>
    <mergeCell ref="C51:C54"/>
    <mergeCell ref="F51:F54"/>
    <mergeCell ref="C55:C57"/>
    <mergeCell ref="F55:F57"/>
    <mergeCell ref="C58:C61"/>
    <mergeCell ref="F58:F61"/>
    <mergeCell ref="A62:A65"/>
    <mergeCell ref="C62:C65"/>
    <mergeCell ref="F62:F65"/>
    <mergeCell ref="C66:C69"/>
    <mergeCell ref="F66:F69"/>
    <mergeCell ref="A70:A73"/>
    <mergeCell ref="C70:C73"/>
    <mergeCell ref="F70:F73"/>
    <mergeCell ref="C74:C78"/>
    <mergeCell ref="F74:F78"/>
    <mergeCell ref="A79:A82"/>
    <mergeCell ref="C79:C82"/>
    <mergeCell ref="F79:F82"/>
    <mergeCell ref="C83:C86"/>
    <mergeCell ref="F83:F86"/>
    <mergeCell ref="P83:P86"/>
    <mergeCell ref="A87:A90"/>
    <mergeCell ref="C87:C90"/>
    <mergeCell ref="F87:F90"/>
    <mergeCell ref="P87:P90"/>
    <mergeCell ref="C91:C94"/>
    <mergeCell ref="F91:F94"/>
    <mergeCell ref="P91:P94"/>
    <mergeCell ref="A95:A98"/>
    <mergeCell ref="C95:C98"/>
    <mergeCell ref="F95:F98"/>
    <mergeCell ref="P95:P98"/>
    <mergeCell ref="C99:C102"/>
    <mergeCell ref="F99:F102"/>
    <mergeCell ref="P99:P102"/>
    <mergeCell ref="A103:A106"/>
    <mergeCell ref="C103:C106"/>
    <mergeCell ref="F103:F106"/>
    <mergeCell ref="P103:P106"/>
    <mergeCell ref="C107:C110"/>
    <mergeCell ref="F107:F110"/>
    <mergeCell ref="P107:P110"/>
    <mergeCell ref="A111:A114"/>
    <mergeCell ref="C111:C114"/>
    <mergeCell ref="F111:F114"/>
    <mergeCell ref="P111:P114"/>
    <mergeCell ref="C115:C118"/>
    <mergeCell ref="F115:F118"/>
    <mergeCell ref="P115:P118"/>
    <mergeCell ref="A119:A122"/>
    <mergeCell ref="C119:C122"/>
    <mergeCell ref="F119:F122"/>
    <mergeCell ref="P119:P122"/>
    <mergeCell ref="C123:C126"/>
    <mergeCell ref="F123:F126"/>
    <mergeCell ref="P123:P126"/>
    <mergeCell ref="A127:A130"/>
    <mergeCell ref="C127:C130"/>
    <mergeCell ref="F127:F130"/>
    <mergeCell ref="P127:P130"/>
    <mergeCell ref="C131:C134"/>
    <mergeCell ref="F131:F134"/>
    <mergeCell ref="P131:P134"/>
    <mergeCell ref="A135:A138"/>
    <mergeCell ref="C135:C138"/>
    <mergeCell ref="F135:F138"/>
    <mergeCell ref="P135:P138"/>
    <mergeCell ref="A139:A142"/>
    <mergeCell ref="C139:C142"/>
    <mergeCell ref="F139:F142"/>
    <mergeCell ref="A143:A146"/>
    <mergeCell ref="C143:C146"/>
    <mergeCell ref="F143:F146"/>
    <mergeCell ref="A147:A150"/>
    <mergeCell ref="C147:C150"/>
    <mergeCell ref="F147:F150"/>
    <mergeCell ref="A151:A154"/>
    <mergeCell ref="C151:C154"/>
    <mergeCell ref="F151:F154"/>
    <mergeCell ref="A155:A158"/>
    <mergeCell ref="C155:C158"/>
    <mergeCell ref="F155:F158"/>
    <mergeCell ref="A159:A162"/>
    <mergeCell ref="C159:C162"/>
    <mergeCell ref="F159:F162"/>
    <mergeCell ref="A163:A166"/>
    <mergeCell ref="C163:C166"/>
    <mergeCell ref="F163:F166"/>
    <mergeCell ref="A167:A170"/>
    <mergeCell ref="C167:C170"/>
    <mergeCell ref="F167:F170"/>
    <mergeCell ref="A171:A174"/>
    <mergeCell ref="C171:C174"/>
    <mergeCell ref="F171:F174"/>
    <mergeCell ref="A175:A178"/>
    <mergeCell ref="C175:C178"/>
    <mergeCell ref="F175:F178"/>
    <mergeCell ref="A179:A182"/>
    <mergeCell ref="C179:C182"/>
    <mergeCell ref="F179:F182"/>
    <mergeCell ref="A183:A186"/>
    <mergeCell ref="C183:C186"/>
    <mergeCell ref="F183:F186"/>
    <mergeCell ref="A187:A190"/>
    <mergeCell ref="C187:C190"/>
    <mergeCell ref="F187:F19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5.14"/>
    <col collapsed="false" customWidth="true" hidden="false" outlineLevel="0" max="3" min="3" style="0" width="84.57"/>
    <col collapsed="false" customWidth="true" hidden="false" outlineLevel="0" max="4" min="4" style="0" width="20.14"/>
    <col collapsed="false" customWidth="true" hidden="false" outlineLevel="0" max="5" min="5" style="0" width="16"/>
    <col collapsed="false" customWidth="true" hidden="false" outlineLevel="0" max="6" min="6" style="0" width="17.71"/>
    <col collapsed="false" customWidth="true" hidden="false" outlineLevel="0" max="7" min="7" style="0" width="16.57"/>
    <col collapsed="false" customWidth="true" hidden="false" outlineLevel="0" max="8" min="8" style="0" width="18.29"/>
    <col collapsed="false" customWidth="true" hidden="false" outlineLevel="0" max="9" min="9" style="0" width="3.7"/>
    <col collapsed="false" customWidth="true" hidden="false" outlineLevel="0" max="10" min="10" style="0" width="10.71"/>
    <col collapsed="false" customWidth="true" hidden="false" outlineLevel="0" max="1025" min="11" style="0" width="14.43"/>
  </cols>
  <sheetData>
    <row r="1" customFormat="false" ht="15" hidden="false" customHeight="false" outlineLevel="0" collapsed="false">
      <c r="A1" s="116" t="s">
        <v>92</v>
      </c>
      <c r="B1" s="116"/>
      <c r="C1" s="116"/>
      <c r="D1" s="3" t="s">
        <v>1</v>
      </c>
      <c r="E1" s="3"/>
      <c r="F1" s="3"/>
      <c r="G1" s="3"/>
      <c r="H1" s="3"/>
    </row>
    <row r="2" customFormat="false" ht="15" hidden="false" customHeight="false" outlineLevel="0" collapsed="false">
      <c r="A2" s="117"/>
      <c r="B2" s="117"/>
      <c r="C2" s="117"/>
      <c r="D2" s="6"/>
      <c r="E2" s="6"/>
      <c r="F2" s="6"/>
      <c r="G2" s="6"/>
    </row>
    <row r="3" customFormat="false" ht="15" hidden="false" customHeight="false" outlineLevel="0" collapsed="false">
      <c r="D3" s="118" t="n">
        <f aca="false">SUM(D6:D493)</f>
        <v>591497.32</v>
      </c>
      <c r="E3" s="119" t="n">
        <f aca="false">SUM(E6:E493)</f>
        <v>114390.39</v>
      </c>
      <c r="F3" s="119" t="n">
        <f aca="false">SUM(F6:F493)</f>
        <v>193597.53</v>
      </c>
      <c r="G3" s="119" t="n">
        <f aca="false">SUM(G6:G493)</f>
        <v>143016</v>
      </c>
      <c r="H3" s="119" t="n">
        <f aca="false">SUM(H6:H493)</f>
        <v>140493.4</v>
      </c>
    </row>
    <row r="4" customFormat="false" ht="48" hidden="false" customHeight="true" outlineLevel="0" collapsed="false">
      <c r="A4" s="120" t="s">
        <v>21</v>
      </c>
      <c r="B4" s="121" t="s">
        <v>93</v>
      </c>
      <c r="C4" s="122" t="s">
        <v>22</v>
      </c>
      <c r="D4" s="123" t="s">
        <v>23</v>
      </c>
      <c r="E4" s="124" t="s">
        <v>24</v>
      </c>
      <c r="F4" s="124" t="s">
        <v>25</v>
      </c>
      <c r="G4" s="124" t="s">
        <v>26</v>
      </c>
      <c r="H4" s="125" t="s">
        <v>27</v>
      </c>
    </row>
    <row r="5" customFormat="false" ht="9" hidden="false" customHeight="true" outlineLevel="0" collapsed="false">
      <c r="B5" s="21"/>
      <c r="C5" s="21"/>
      <c r="D5" s="22"/>
      <c r="E5" s="22"/>
      <c r="F5" s="22"/>
      <c r="G5" s="22"/>
    </row>
    <row r="6" customFormat="false" ht="15" hidden="false" customHeight="false" outlineLevel="0" collapsed="false">
      <c r="A6" s="126" t="n">
        <v>43409</v>
      </c>
      <c r="B6" s="127"/>
      <c r="C6" s="128" t="s">
        <v>94</v>
      </c>
      <c r="D6" s="129" t="n">
        <f aca="false">SUM(E6:G6)</f>
        <v>1455</v>
      </c>
      <c r="E6" s="129" t="n">
        <v>1455</v>
      </c>
      <c r="F6" s="129" t="n">
        <v>0</v>
      </c>
      <c r="G6" s="129" t="n">
        <v>0</v>
      </c>
    </row>
    <row r="7" customFormat="false" ht="15" hidden="false" customHeight="false" outlineLevel="0" collapsed="false">
      <c r="A7" s="126"/>
      <c r="B7" s="127"/>
      <c r="C7" s="128" t="s">
        <v>95</v>
      </c>
      <c r="D7" s="129" t="n">
        <f aca="false">SUM(E7:G7)</f>
        <v>700</v>
      </c>
      <c r="E7" s="129" t="n">
        <v>0</v>
      </c>
      <c r="F7" s="129" t="n">
        <v>0</v>
      </c>
      <c r="G7" s="129" t="n">
        <v>700</v>
      </c>
    </row>
    <row r="8" customFormat="false" ht="15" hidden="false" customHeight="false" outlineLevel="0" collapsed="false">
      <c r="A8" s="126" t="n">
        <v>43408</v>
      </c>
      <c r="B8" s="127"/>
      <c r="C8" s="128" t="s">
        <v>96</v>
      </c>
      <c r="D8" s="129" t="n">
        <f aca="false">SUM(E8:G8)</f>
        <v>1000</v>
      </c>
      <c r="E8" s="129" t="n">
        <v>0</v>
      </c>
      <c r="F8" s="129" t="n">
        <v>0</v>
      </c>
      <c r="G8" s="129" t="n">
        <v>1000</v>
      </c>
    </row>
    <row r="9" customFormat="false" ht="15" hidden="false" customHeight="false" outlineLevel="0" collapsed="false">
      <c r="A9" s="126"/>
      <c r="B9" s="127"/>
      <c r="C9" s="128" t="s">
        <v>97</v>
      </c>
      <c r="D9" s="129" t="n">
        <f aca="false">SUM(E9:G9)</f>
        <v>1000</v>
      </c>
      <c r="E9" s="129" t="n">
        <v>0</v>
      </c>
      <c r="F9" s="129" t="n">
        <v>0</v>
      </c>
      <c r="G9" s="129" t="n">
        <v>1000</v>
      </c>
    </row>
    <row r="10" customFormat="false" ht="15" hidden="false" customHeight="false" outlineLevel="0" collapsed="false">
      <c r="A10" s="126" t="n">
        <v>43409</v>
      </c>
      <c r="B10" s="127"/>
      <c r="C10" s="128" t="s">
        <v>98</v>
      </c>
      <c r="D10" s="129" t="n">
        <f aca="false">SUM(E10:G10)</f>
        <v>120</v>
      </c>
      <c r="E10" s="129" t="n">
        <v>0</v>
      </c>
      <c r="F10" s="129" t="n">
        <v>0</v>
      </c>
      <c r="G10" s="129" t="n">
        <v>120</v>
      </c>
    </row>
    <row r="11" customFormat="false" ht="15" hidden="false" customHeight="false" outlineLevel="0" collapsed="false">
      <c r="A11" s="126" t="n">
        <v>43409</v>
      </c>
      <c r="B11" s="127"/>
      <c r="C11" s="128" t="s">
        <v>99</v>
      </c>
      <c r="D11" s="129" t="n">
        <f aca="false">SUM(E11:G11)</f>
        <v>275</v>
      </c>
      <c r="E11" s="129" t="n">
        <v>0</v>
      </c>
      <c r="F11" s="129" t="n">
        <v>0</v>
      </c>
      <c r="G11" s="129" t="n">
        <v>275</v>
      </c>
    </row>
    <row r="12" customFormat="false" ht="15" hidden="false" customHeight="false" outlineLevel="0" collapsed="false">
      <c r="A12" s="126" t="n">
        <v>43414</v>
      </c>
      <c r="B12" s="127"/>
      <c r="C12" s="128" t="s">
        <v>100</v>
      </c>
      <c r="D12" s="129" t="n">
        <f aca="false">SUM(E12:G12)</f>
        <v>800</v>
      </c>
      <c r="E12" s="129" t="n">
        <v>500</v>
      </c>
      <c r="F12" s="129" t="n">
        <v>0</v>
      </c>
      <c r="G12" s="129" t="n">
        <v>300</v>
      </c>
    </row>
    <row r="13" customFormat="false" ht="15" hidden="false" customHeight="false" outlineLevel="0" collapsed="false">
      <c r="A13" s="126" t="n">
        <v>43506</v>
      </c>
      <c r="B13" s="127"/>
      <c r="C13" s="128" t="s">
        <v>101</v>
      </c>
      <c r="D13" s="129" t="n">
        <f aca="false">SUM(E13:G13)</f>
        <v>2000</v>
      </c>
      <c r="E13" s="129" t="n">
        <v>0</v>
      </c>
      <c r="F13" s="129" t="n">
        <v>1500</v>
      </c>
      <c r="G13" s="129" t="n">
        <v>500</v>
      </c>
    </row>
    <row r="14" customFormat="false" ht="15" hidden="false" customHeight="false" outlineLevel="0" collapsed="false">
      <c r="A14" s="126" t="n">
        <v>43480</v>
      </c>
      <c r="B14" s="127"/>
      <c r="C14" s="128" t="s">
        <v>102</v>
      </c>
      <c r="D14" s="129" t="n">
        <f aca="false">SUM(E14:G14)</f>
        <v>6800</v>
      </c>
      <c r="E14" s="129" t="n">
        <v>0</v>
      </c>
      <c r="F14" s="129" t="n">
        <v>6800</v>
      </c>
      <c r="G14" s="129"/>
    </row>
    <row r="15" customFormat="false" ht="15" hidden="false" customHeight="false" outlineLevel="0" collapsed="false">
      <c r="A15" s="126"/>
      <c r="B15" s="127"/>
      <c r="C15" s="128" t="s">
        <v>103</v>
      </c>
      <c r="D15" s="129" t="n">
        <f aca="false">SUM(E15:G15)</f>
        <v>31902</v>
      </c>
      <c r="E15" s="129" t="n">
        <v>0</v>
      </c>
      <c r="F15" s="129" t="n">
        <v>0</v>
      </c>
      <c r="G15" s="129" t="n">
        <f aca="false">15951*2</f>
        <v>31902</v>
      </c>
    </row>
    <row r="16" customFormat="false" ht="15" hidden="false" customHeight="false" outlineLevel="0" collapsed="false">
      <c r="A16" s="126"/>
      <c r="B16" s="130"/>
      <c r="C16" s="128" t="s">
        <v>104</v>
      </c>
      <c r="D16" s="129" t="n">
        <f aca="false">SUM(E16:G16)</f>
        <v>9000</v>
      </c>
      <c r="E16" s="129" t="n">
        <v>0</v>
      </c>
      <c r="F16" s="129" t="n">
        <v>0</v>
      </c>
      <c r="G16" s="129" t="n">
        <v>9000</v>
      </c>
    </row>
    <row r="17" customFormat="false" ht="15" hidden="false" customHeight="false" outlineLevel="0" collapsed="false">
      <c r="A17" s="126" t="n">
        <v>43552</v>
      </c>
      <c r="B17" s="127"/>
      <c r="C17" s="128" t="s">
        <v>105</v>
      </c>
      <c r="D17" s="129" t="n">
        <f aca="false">SUM(E17:G17)</f>
        <v>1200</v>
      </c>
      <c r="E17" s="129" t="n">
        <v>0</v>
      </c>
      <c r="F17" s="129" t="n">
        <v>0</v>
      </c>
      <c r="G17" s="129" t="n">
        <v>1200</v>
      </c>
    </row>
    <row r="18" customFormat="false" ht="15" hidden="false" customHeight="false" outlineLevel="0" collapsed="false">
      <c r="A18" s="126" t="n">
        <v>43552</v>
      </c>
      <c r="B18" s="127"/>
      <c r="C18" s="128" t="s">
        <v>106</v>
      </c>
      <c r="D18" s="129" t="n">
        <f aca="false">SUM(E18:G18)</f>
        <v>370</v>
      </c>
      <c r="E18" s="129" t="n">
        <v>0</v>
      </c>
      <c r="F18" s="129" t="n">
        <v>0</v>
      </c>
      <c r="G18" s="129" t="n">
        <v>370</v>
      </c>
    </row>
    <row r="19" customFormat="false" ht="15" hidden="false" customHeight="false" outlineLevel="0" collapsed="false">
      <c r="A19" s="126" t="n">
        <v>43552</v>
      </c>
      <c r="B19" s="130"/>
      <c r="C19" s="131" t="s">
        <v>107</v>
      </c>
      <c r="D19" s="129" t="n">
        <f aca="false">SUM(E19:G19)</f>
        <v>1700</v>
      </c>
      <c r="E19" s="129" t="n">
        <v>0</v>
      </c>
      <c r="F19" s="129" t="n">
        <v>0</v>
      </c>
      <c r="G19" s="129" t="n">
        <v>1700</v>
      </c>
    </row>
    <row r="20" customFormat="false" ht="15" hidden="false" customHeight="false" outlineLevel="0" collapsed="false">
      <c r="A20" s="126" t="n">
        <v>43552</v>
      </c>
      <c r="B20" s="130"/>
      <c r="C20" s="132" t="s">
        <v>108</v>
      </c>
      <c r="D20" s="129" t="n">
        <f aca="false">SUM(E20:G20)</f>
        <v>0</v>
      </c>
      <c r="E20" s="129" t="n">
        <v>0</v>
      </c>
      <c r="F20" s="129" t="n">
        <v>0</v>
      </c>
      <c r="G20" s="129" t="n">
        <v>0</v>
      </c>
    </row>
    <row r="21" customFormat="false" ht="15.75" hidden="false" customHeight="true" outlineLevel="0" collapsed="false">
      <c r="A21" s="126" t="n">
        <v>43561</v>
      </c>
      <c r="B21" s="127"/>
      <c r="C21" s="128" t="s">
        <v>109</v>
      </c>
      <c r="D21" s="129" t="n">
        <f aca="false">SUM(E21:G21)</f>
        <v>1700</v>
      </c>
      <c r="E21" s="129" t="n">
        <v>0</v>
      </c>
      <c r="F21" s="129" t="n">
        <v>0</v>
      </c>
      <c r="G21" s="129" t="n">
        <v>1700</v>
      </c>
    </row>
    <row r="22" customFormat="false" ht="15.75" hidden="false" customHeight="true" outlineLevel="0" collapsed="false">
      <c r="A22" s="126" t="n">
        <v>43561</v>
      </c>
      <c r="B22" s="127"/>
      <c r="C22" s="128" t="s">
        <v>110</v>
      </c>
      <c r="D22" s="129" t="n">
        <f aca="false">SUM(E22:G22)</f>
        <v>358</v>
      </c>
      <c r="E22" s="129" t="n">
        <v>0</v>
      </c>
      <c r="F22" s="129" t="n">
        <v>0</v>
      </c>
      <c r="G22" s="129" t="n">
        <v>358</v>
      </c>
    </row>
    <row r="23" customFormat="false" ht="15.75" hidden="false" customHeight="true" outlineLevel="0" collapsed="false">
      <c r="A23" s="126" t="n">
        <v>43562</v>
      </c>
      <c r="B23" s="133"/>
      <c r="C23" s="134" t="s">
        <v>111</v>
      </c>
      <c r="D23" s="135" t="n">
        <f aca="false">SUM(E23:G23)</f>
        <v>7500</v>
      </c>
      <c r="E23" s="129" t="n">
        <v>4000</v>
      </c>
      <c r="F23" s="129" t="n">
        <v>0</v>
      </c>
      <c r="G23" s="129" t="n">
        <v>3500</v>
      </c>
    </row>
    <row r="24" customFormat="false" ht="15.75" hidden="false" customHeight="true" outlineLevel="0" collapsed="false">
      <c r="A24" s="126" t="n">
        <v>43535</v>
      </c>
      <c r="B24" s="127"/>
      <c r="C24" s="128" t="s">
        <v>112</v>
      </c>
      <c r="D24" s="129" t="n">
        <f aca="false">SUM(E24:G24)</f>
        <v>5700</v>
      </c>
      <c r="E24" s="129" t="n">
        <v>0</v>
      </c>
      <c r="F24" s="129" t="n">
        <v>5700</v>
      </c>
      <c r="G24" s="129" t="n">
        <v>0</v>
      </c>
    </row>
    <row r="25" customFormat="false" ht="15.75" hidden="false" customHeight="true" outlineLevel="0" collapsed="false">
      <c r="A25" s="126" t="n">
        <v>43541</v>
      </c>
      <c r="B25" s="127"/>
      <c r="C25" s="128" t="s">
        <v>113</v>
      </c>
      <c r="D25" s="129" t="n">
        <f aca="false">SUM(E25:G25)</f>
        <v>12300</v>
      </c>
      <c r="E25" s="129" t="n">
        <v>0</v>
      </c>
      <c r="F25" s="129" t="n">
        <v>12300</v>
      </c>
      <c r="G25" s="129" t="n">
        <v>0</v>
      </c>
    </row>
    <row r="26" customFormat="false" ht="15.75" hidden="false" customHeight="true" outlineLevel="0" collapsed="false">
      <c r="A26" s="126"/>
      <c r="B26" s="127"/>
      <c r="C26" s="128" t="s">
        <v>114</v>
      </c>
      <c r="D26" s="129" t="n">
        <f aca="false">SUM(E26:G26)</f>
        <v>13000</v>
      </c>
      <c r="E26" s="129" t="n">
        <v>13000</v>
      </c>
      <c r="F26" s="129" t="n">
        <v>0</v>
      </c>
      <c r="G26" s="129" t="n">
        <v>0</v>
      </c>
    </row>
    <row r="27" customFormat="false" ht="15.75" hidden="false" customHeight="true" outlineLevel="0" collapsed="false">
      <c r="A27" s="126"/>
      <c r="B27" s="127"/>
      <c r="C27" s="128" t="s">
        <v>115</v>
      </c>
      <c r="D27" s="129" t="n">
        <f aca="false">SUM(E27:G27)</f>
        <v>10000</v>
      </c>
      <c r="E27" s="129" t="n">
        <v>10000</v>
      </c>
      <c r="F27" s="129" t="n">
        <v>0</v>
      </c>
      <c r="G27" s="129" t="n">
        <v>0</v>
      </c>
    </row>
    <row r="28" customFormat="false" ht="15.75" hidden="false" customHeight="true" outlineLevel="0" collapsed="false">
      <c r="A28" s="126"/>
      <c r="B28" s="127"/>
      <c r="C28" s="128" t="s">
        <v>116</v>
      </c>
      <c r="D28" s="129" t="n">
        <f aca="false">SUM(E28:G28)</f>
        <v>2000</v>
      </c>
      <c r="E28" s="129" t="n">
        <v>2000</v>
      </c>
      <c r="F28" s="129" t="n">
        <v>0</v>
      </c>
      <c r="G28" s="129" t="n">
        <v>0</v>
      </c>
    </row>
    <row r="29" customFormat="false" ht="15.75" hidden="false" customHeight="true" outlineLevel="0" collapsed="false">
      <c r="A29" s="126"/>
      <c r="B29" s="127"/>
      <c r="C29" s="128" t="s">
        <v>117</v>
      </c>
      <c r="D29" s="129" t="n">
        <f aca="false">SUM(E29:G29)</f>
        <v>1200</v>
      </c>
      <c r="E29" s="129" t="n">
        <v>1200</v>
      </c>
      <c r="F29" s="129" t="n">
        <v>0</v>
      </c>
      <c r="G29" s="129" t="n">
        <v>0</v>
      </c>
    </row>
    <row r="30" customFormat="false" ht="15.75" hidden="false" customHeight="true" outlineLevel="0" collapsed="false">
      <c r="A30" s="126"/>
      <c r="B30" s="127"/>
      <c r="C30" s="128" t="s">
        <v>118</v>
      </c>
      <c r="D30" s="129" t="n">
        <f aca="false">SUM(E30:G30)</f>
        <v>3000</v>
      </c>
      <c r="E30" s="129" t="n">
        <v>3000</v>
      </c>
      <c r="F30" s="129" t="n">
        <v>0</v>
      </c>
      <c r="G30" s="129" t="n">
        <v>0</v>
      </c>
    </row>
    <row r="31" customFormat="false" ht="15.75" hidden="false" customHeight="true" outlineLevel="0" collapsed="false">
      <c r="A31" s="126"/>
      <c r="B31" s="127"/>
      <c r="C31" s="128" t="s">
        <v>119</v>
      </c>
      <c r="D31" s="129" t="n">
        <f aca="false">SUM(E31:G31)</f>
        <v>1300</v>
      </c>
      <c r="E31" s="129" t="n">
        <v>1300</v>
      </c>
      <c r="F31" s="129" t="n">
        <v>0</v>
      </c>
      <c r="G31" s="129" t="n">
        <v>0</v>
      </c>
    </row>
    <row r="32" customFormat="false" ht="15.75" hidden="false" customHeight="true" outlineLevel="0" collapsed="false">
      <c r="A32" s="126"/>
      <c r="B32" s="136"/>
      <c r="C32" s="137" t="s">
        <v>120</v>
      </c>
      <c r="D32" s="129" t="n">
        <f aca="false">SUM(E32:G32)</f>
        <v>0</v>
      </c>
      <c r="E32" s="129" t="n">
        <v>0</v>
      </c>
      <c r="F32" s="129" t="n">
        <v>0</v>
      </c>
      <c r="G32" s="129" t="n">
        <v>0</v>
      </c>
    </row>
    <row r="33" customFormat="false" ht="15.75" hidden="false" customHeight="true" outlineLevel="0" collapsed="false">
      <c r="A33" s="126"/>
      <c r="B33" s="130"/>
      <c r="C33" s="132" t="s">
        <v>121</v>
      </c>
      <c r="D33" s="129" t="n">
        <f aca="false">SUM(E33:G33)</f>
        <v>0</v>
      </c>
      <c r="E33" s="129" t="n">
        <v>0</v>
      </c>
      <c r="F33" s="129" t="n">
        <v>0</v>
      </c>
      <c r="G33" s="129" t="n">
        <v>0</v>
      </c>
    </row>
    <row r="34" customFormat="false" ht="15.75" hidden="false" customHeight="true" outlineLevel="0" collapsed="false">
      <c r="A34" s="126"/>
      <c r="B34" s="130"/>
      <c r="C34" s="132" t="s">
        <v>122</v>
      </c>
      <c r="D34" s="129" t="n">
        <f aca="false">SUM(E34:G34)</f>
        <v>0</v>
      </c>
      <c r="E34" s="129" t="n">
        <v>0</v>
      </c>
      <c r="F34" s="129" t="n">
        <v>0</v>
      </c>
      <c r="G34" s="129" t="n">
        <v>0</v>
      </c>
    </row>
    <row r="35" customFormat="false" ht="15.75" hidden="false" customHeight="true" outlineLevel="0" collapsed="false">
      <c r="A35" s="126" t="n">
        <v>43584</v>
      </c>
      <c r="B35" s="127"/>
      <c r="C35" s="128" t="s">
        <v>123</v>
      </c>
      <c r="D35" s="129" t="n">
        <f aca="false">SUM(E35:G35)</f>
        <v>590</v>
      </c>
      <c r="E35" s="129" t="n">
        <v>0</v>
      </c>
      <c r="F35" s="129" t="n">
        <v>0</v>
      </c>
      <c r="G35" s="129" t="n">
        <v>590</v>
      </c>
    </row>
    <row r="36" customFormat="false" ht="15.75" hidden="false" customHeight="true" outlineLevel="0" collapsed="false">
      <c r="A36" s="126" t="n">
        <v>43584</v>
      </c>
      <c r="B36" s="127"/>
      <c r="C36" s="128" t="s">
        <v>124</v>
      </c>
      <c r="D36" s="129" t="n">
        <f aca="false">SUM(E36:G36)</f>
        <v>150</v>
      </c>
      <c r="E36" s="129" t="n">
        <v>0</v>
      </c>
      <c r="F36" s="129" t="n">
        <v>0</v>
      </c>
      <c r="G36" s="129" t="n">
        <v>150</v>
      </c>
    </row>
    <row r="37" customFormat="false" ht="15.75" hidden="false" customHeight="true" outlineLevel="0" collapsed="false">
      <c r="A37" s="126" t="n">
        <v>43584</v>
      </c>
      <c r="B37" s="127"/>
      <c r="C37" s="128" t="s">
        <v>125</v>
      </c>
      <c r="D37" s="129" t="n">
        <f aca="false">SUM(E37:G37)</f>
        <v>2392</v>
      </c>
      <c r="E37" s="129" t="n">
        <v>0</v>
      </c>
      <c r="F37" s="129" t="n">
        <v>0</v>
      </c>
      <c r="G37" s="129" t="n">
        <v>2392</v>
      </c>
    </row>
    <row r="38" customFormat="false" ht="15.75" hidden="false" customHeight="true" outlineLevel="0" collapsed="false">
      <c r="A38" s="126" t="n">
        <v>43584</v>
      </c>
      <c r="B38" s="127"/>
      <c r="C38" s="128" t="s">
        <v>126</v>
      </c>
      <c r="D38" s="129" t="n">
        <f aca="false">SUM(E38:G38)</f>
        <v>1101</v>
      </c>
      <c r="E38" s="129" t="n">
        <v>0</v>
      </c>
      <c r="F38" s="129" t="n">
        <v>0</v>
      </c>
      <c r="G38" s="129" t="n">
        <v>1101</v>
      </c>
    </row>
    <row r="39" customFormat="false" ht="15.75" hidden="false" customHeight="true" outlineLevel="0" collapsed="false">
      <c r="A39" s="126" t="n">
        <v>43593</v>
      </c>
      <c r="B39" s="127"/>
      <c r="C39" s="128" t="s">
        <v>127</v>
      </c>
      <c r="D39" s="129" t="n">
        <f aca="false">SUM(E39:G39)</f>
        <v>2146</v>
      </c>
      <c r="E39" s="129" t="n">
        <v>2146</v>
      </c>
      <c r="F39" s="129" t="n">
        <v>0</v>
      </c>
      <c r="G39" s="129" t="n">
        <v>0</v>
      </c>
    </row>
    <row r="40" customFormat="false" ht="15.75" hidden="false" customHeight="true" outlineLevel="0" collapsed="false">
      <c r="A40" s="126" t="n">
        <v>43593</v>
      </c>
      <c r="B40" s="138"/>
      <c r="C40" s="139" t="s">
        <v>128</v>
      </c>
      <c r="D40" s="129" t="n">
        <f aca="false">SUM(E40:G40)</f>
        <v>800</v>
      </c>
      <c r="E40" s="129" t="n">
        <v>0</v>
      </c>
      <c r="F40" s="129" t="n">
        <v>500</v>
      </c>
      <c r="G40" s="129" t="n">
        <v>300</v>
      </c>
    </row>
    <row r="41" customFormat="false" ht="15.75" hidden="false" customHeight="true" outlineLevel="0" collapsed="false">
      <c r="A41" s="126" t="n">
        <v>43595</v>
      </c>
      <c r="B41" s="127"/>
      <c r="C41" s="128" t="s">
        <v>129</v>
      </c>
      <c r="D41" s="129" t="n">
        <f aca="false">SUM(E41:G41)</f>
        <v>1100</v>
      </c>
      <c r="E41" s="129" t="n">
        <v>800</v>
      </c>
      <c r="F41" s="129" t="n">
        <v>0</v>
      </c>
      <c r="G41" s="129" t="n">
        <v>300</v>
      </c>
    </row>
    <row r="42" customFormat="false" ht="15.75" hidden="false" customHeight="true" outlineLevel="0" collapsed="false">
      <c r="A42" s="126" t="n">
        <v>43595</v>
      </c>
      <c r="B42" s="127"/>
      <c r="C42" s="128" t="s">
        <v>130</v>
      </c>
      <c r="D42" s="129" t="n">
        <f aca="false">SUM(E42:G42)</f>
        <v>390</v>
      </c>
      <c r="E42" s="129" t="n">
        <v>0</v>
      </c>
      <c r="F42" s="129" t="n">
        <v>390</v>
      </c>
      <c r="G42" s="129" t="n">
        <v>0</v>
      </c>
    </row>
    <row r="43" customFormat="false" ht="15.75" hidden="false" customHeight="true" outlineLevel="0" collapsed="false">
      <c r="A43" s="126" t="n">
        <v>43595</v>
      </c>
      <c r="B43" s="127"/>
      <c r="C43" s="128" t="s">
        <v>131</v>
      </c>
      <c r="D43" s="129" t="n">
        <f aca="false">SUM(E43:G43)</f>
        <v>260</v>
      </c>
      <c r="E43" s="129" t="n">
        <v>260</v>
      </c>
      <c r="F43" s="129" t="n">
        <v>0</v>
      </c>
      <c r="G43" s="129" t="n">
        <v>0</v>
      </c>
    </row>
    <row r="44" customFormat="false" ht="15.75" hidden="false" customHeight="true" outlineLevel="0" collapsed="false">
      <c r="A44" s="126" t="n">
        <v>43595</v>
      </c>
      <c r="B44" s="127"/>
      <c r="C44" s="128" t="s">
        <v>132</v>
      </c>
      <c r="D44" s="129" t="n">
        <f aca="false">SUM(E44:G44)</f>
        <v>690</v>
      </c>
      <c r="E44" s="129" t="n">
        <v>0</v>
      </c>
      <c r="F44" s="129" t="n">
        <v>0</v>
      </c>
      <c r="G44" s="129" t="n">
        <v>690</v>
      </c>
    </row>
    <row r="45" customFormat="false" ht="15.75" hidden="false" customHeight="true" outlineLevel="0" collapsed="false">
      <c r="A45" s="126" t="n">
        <v>43595</v>
      </c>
      <c r="B45" s="127"/>
      <c r="C45" s="128" t="s">
        <v>133</v>
      </c>
      <c r="D45" s="129" t="n">
        <f aca="false">SUM(E45:G45)</f>
        <v>600</v>
      </c>
      <c r="E45" s="129" t="n">
        <v>600</v>
      </c>
      <c r="F45" s="129" t="n">
        <v>0</v>
      </c>
      <c r="G45" s="129" t="n">
        <v>0</v>
      </c>
    </row>
    <row r="46" customFormat="false" ht="15.75" hidden="false" customHeight="true" outlineLevel="0" collapsed="false">
      <c r="A46" s="126"/>
      <c r="B46" s="127"/>
      <c r="C46" s="128" t="s">
        <v>134</v>
      </c>
      <c r="D46" s="129" t="n">
        <f aca="false">SUM(E46:G46)</f>
        <v>500</v>
      </c>
      <c r="E46" s="129" t="n">
        <v>0</v>
      </c>
      <c r="F46" s="129" t="n">
        <v>0</v>
      </c>
      <c r="G46" s="129" t="n">
        <v>500</v>
      </c>
    </row>
    <row r="47" customFormat="false" ht="15.75" hidden="false" customHeight="true" outlineLevel="0" collapsed="false">
      <c r="A47" s="126" t="n">
        <v>43597</v>
      </c>
      <c r="B47" s="133"/>
      <c r="C47" s="134" t="s">
        <v>135</v>
      </c>
      <c r="D47" s="135" t="n">
        <f aca="false">SUM(E47:G47)</f>
        <v>5000</v>
      </c>
      <c r="E47" s="129" t="n">
        <v>3000</v>
      </c>
      <c r="F47" s="129" t="n">
        <v>1500</v>
      </c>
      <c r="G47" s="129" t="n">
        <v>500</v>
      </c>
    </row>
    <row r="48" customFormat="false" ht="15.75" hidden="false" customHeight="true" outlineLevel="0" collapsed="false">
      <c r="A48" s="126" t="n">
        <v>43597</v>
      </c>
      <c r="B48" s="127"/>
      <c r="C48" s="128" t="s">
        <v>136</v>
      </c>
      <c r="D48" s="129" t="n">
        <f aca="false">SUM(E48:G48)</f>
        <v>100</v>
      </c>
      <c r="E48" s="129" t="n">
        <v>0</v>
      </c>
      <c r="F48" s="129" t="n">
        <v>0</v>
      </c>
      <c r="G48" s="129" t="n">
        <v>100</v>
      </c>
    </row>
    <row r="49" customFormat="false" ht="15.75" hidden="false" customHeight="true" outlineLevel="0" collapsed="false">
      <c r="A49" s="126" t="n">
        <v>43603</v>
      </c>
      <c r="B49" s="127"/>
      <c r="C49" s="128" t="s">
        <v>137</v>
      </c>
      <c r="D49" s="129" t="n">
        <f aca="false">SUM(E49:G49)</f>
        <v>40</v>
      </c>
      <c r="E49" s="129" t="n">
        <v>0</v>
      </c>
      <c r="F49" s="129" t="n">
        <v>40</v>
      </c>
      <c r="G49" s="129" t="n">
        <v>0</v>
      </c>
    </row>
    <row r="50" customFormat="false" ht="15.75" hidden="false" customHeight="true" outlineLevel="0" collapsed="false">
      <c r="A50" s="126" t="n">
        <v>43633</v>
      </c>
      <c r="B50" s="133"/>
      <c r="C50" s="134" t="s">
        <v>135</v>
      </c>
      <c r="D50" s="129" t="n">
        <f aca="false">SUM(E50:G50)</f>
        <v>5000</v>
      </c>
      <c r="E50" s="129" t="n">
        <v>5000</v>
      </c>
      <c r="F50" s="129" t="n">
        <v>0</v>
      </c>
      <c r="G50" s="129" t="n">
        <v>0</v>
      </c>
    </row>
    <row r="51" customFormat="false" ht="15.75" hidden="false" customHeight="true" outlineLevel="0" collapsed="false">
      <c r="A51" s="126" t="n">
        <v>43633</v>
      </c>
      <c r="B51" s="127"/>
      <c r="C51" s="128" t="s">
        <v>138</v>
      </c>
      <c r="D51" s="129" t="n">
        <f aca="false">SUM(E51:G51)</f>
        <v>1535</v>
      </c>
      <c r="E51" s="129" t="n">
        <v>1535</v>
      </c>
      <c r="F51" s="129" t="n">
        <v>0</v>
      </c>
      <c r="G51" s="129" t="n">
        <v>0</v>
      </c>
    </row>
    <row r="52" customFormat="false" ht="15.75" hidden="false" customHeight="true" outlineLevel="0" collapsed="false">
      <c r="A52" s="126" t="n">
        <v>43633</v>
      </c>
      <c r="B52" s="127"/>
      <c r="C52" s="128" t="s">
        <v>139</v>
      </c>
      <c r="D52" s="129" t="n">
        <f aca="false">SUM(E52:G52)</f>
        <v>50</v>
      </c>
      <c r="E52" s="129" t="n">
        <v>0</v>
      </c>
      <c r="F52" s="129" t="n">
        <v>0</v>
      </c>
      <c r="G52" s="129" t="n">
        <v>50</v>
      </c>
    </row>
    <row r="53" customFormat="false" ht="15.75" hidden="false" customHeight="true" outlineLevel="0" collapsed="false">
      <c r="A53" s="126" t="n">
        <v>43633</v>
      </c>
      <c r="B53" s="130"/>
      <c r="C53" s="128" t="s">
        <v>140</v>
      </c>
      <c r="D53" s="129" t="n">
        <f aca="false">SUM(E53:G53)</f>
        <v>1000</v>
      </c>
      <c r="E53" s="129" t="n">
        <v>0</v>
      </c>
      <c r="F53" s="129" t="n">
        <v>0</v>
      </c>
      <c r="G53" s="129" t="n">
        <v>1000</v>
      </c>
    </row>
    <row r="54" customFormat="false" ht="15.75" hidden="false" customHeight="true" outlineLevel="0" collapsed="false">
      <c r="A54" s="126" t="n">
        <v>43633</v>
      </c>
      <c r="B54" s="130"/>
      <c r="C54" s="128" t="s">
        <v>141</v>
      </c>
      <c r="D54" s="129" t="n">
        <f aca="false">SUM(E54:G54)</f>
        <v>350</v>
      </c>
      <c r="E54" s="129" t="n">
        <v>0</v>
      </c>
      <c r="F54" s="129" t="n">
        <v>0</v>
      </c>
      <c r="G54" s="129" t="n">
        <v>350</v>
      </c>
    </row>
    <row r="55" customFormat="false" ht="15.75" hidden="false" customHeight="true" outlineLevel="0" collapsed="false">
      <c r="A55" s="126" t="n">
        <v>43633</v>
      </c>
      <c r="B55" s="130"/>
      <c r="C55" s="128" t="s">
        <v>142</v>
      </c>
      <c r="D55" s="129" t="n">
        <f aca="false">SUM(E55:G55)</f>
        <v>1000</v>
      </c>
      <c r="E55" s="129" t="n">
        <v>0</v>
      </c>
      <c r="F55" s="129" t="n">
        <v>0</v>
      </c>
      <c r="G55" s="129" t="n">
        <v>1000</v>
      </c>
    </row>
    <row r="56" customFormat="false" ht="15.75" hidden="false" customHeight="true" outlineLevel="0" collapsed="false">
      <c r="A56" s="126" t="n">
        <v>43641</v>
      </c>
      <c r="B56" s="127"/>
      <c r="C56" s="128" t="s">
        <v>143</v>
      </c>
      <c r="D56" s="129" t="n">
        <f aca="false">SUM(E56:G56)</f>
        <v>350</v>
      </c>
      <c r="E56" s="129" t="n">
        <v>50</v>
      </c>
      <c r="F56" s="129" t="n">
        <v>300</v>
      </c>
      <c r="G56" s="129"/>
    </row>
    <row r="57" customFormat="false" ht="15.75" hidden="false" customHeight="true" outlineLevel="0" collapsed="false">
      <c r="A57" s="126" t="n">
        <v>43643</v>
      </c>
      <c r="B57" s="127"/>
      <c r="C57" s="128" t="s">
        <v>144</v>
      </c>
      <c r="D57" s="129" t="n">
        <f aca="false">SUM(E57:G57)</f>
        <v>240</v>
      </c>
      <c r="E57" s="129" t="n">
        <v>0</v>
      </c>
      <c r="F57" s="129" t="n">
        <v>0</v>
      </c>
      <c r="G57" s="129" t="n">
        <v>240</v>
      </c>
    </row>
    <row r="58" customFormat="false" ht="15.75" hidden="false" customHeight="true" outlineLevel="0" collapsed="false">
      <c r="A58" s="126" t="n">
        <v>43643</v>
      </c>
      <c r="B58" s="127"/>
      <c r="C58" s="128" t="s">
        <v>145</v>
      </c>
      <c r="D58" s="129" t="n">
        <f aca="false">SUM(E58:G58)</f>
        <v>57</v>
      </c>
      <c r="E58" s="129" t="n">
        <v>0</v>
      </c>
      <c r="F58" s="129" t="n">
        <v>0</v>
      </c>
      <c r="G58" s="129" t="n">
        <v>57</v>
      </c>
    </row>
    <row r="59" customFormat="false" ht="15.75" hidden="false" customHeight="true" outlineLevel="0" collapsed="false">
      <c r="A59" s="126" t="n">
        <v>43643</v>
      </c>
      <c r="B59" s="127"/>
      <c r="C59" s="128" t="s">
        <v>146</v>
      </c>
      <c r="D59" s="129" t="n">
        <f aca="false">SUM(E59:G59)</f>
        <v>551</v>
      </c>
      <c r="E59" s="129" t="n">
        <v>0</v>
      </c>
      <c r="F59" s="129" t="n">
        <v>0</v>
      </c>
      <c r="G59" s="129" t="n">
        <v>551</v>
      </c>
    </row>
    <row r="60" customFormat="false" ht="15.75" hidden="false" customHeight="true" outlineLevel="0" collapsed="false">
      <c r="A60" s="126" t="n">
        <v>43643</v>
      </c>
      <c r="B60" s="127"/>
      <c r="C60" s="128" t="s">
        <v>147</v>
      </c>
      <c r="D60" s="129" t="n">
        <f aca="false">SUM(E60:G60)</f>
        <v>294</v>
      </c>
      <c r="E60" s="129" t="n">
        <v>0</v>
      </c>
      <c r="F60" s="129" t="n">
        <v>0</v>
      </c>
      <c r="G60" s="129" t="n">
        <v>294</v>
      </c>
    </row>
    <row r="61" customFormat="false" ht="15.75" hidden="false" customHeight="true" outlineLevel="0" collapsed="false">
      <c r="A61" s="126" t="n">
        <v>43643</v>
      </c>
      <c r="B61" s="127"/>
      <c r="C61" s="128" t="s">
        <v>148</v>
      </c>
      <c r="D61" s="129" t="n">
        <f aca="false">SUM(E61:G61)</f>
        <v>80</v>
      </c>
      <c r="E61" s="129" t="n">
        <v>0</v>
      </c>
      <c r="F61" s="129" t="n">
        <v>0</v>
      </c>
      <c r="G61" s="129" t="n">
        <v>80</v>
      </c>
    </row>
    <row r="62" customFormat="false" ht="15.75" hidden="false" customHeight="true" outlineLevel="0" collapsed="false">
      <c r="A62" s="126" t="n">
        <v>43643</v>
      </c>
      <c r="B62" s="127"/>
      <c r="C62" s="128" t="s">
        <v>149</v>
      </c>
      <c r="D62" s="129" t="n">
        <f aca="false">SUM(E62:G62)</f>
        <v>335</v>
      </c>
      <c r="E62" s="129" t="n">
        <v>335</v>
      </c>
      <c r="F62" s="129" t="n">
        <v>0</v>
      </c>
      <c r="G62" s="129" t="n">
        <v>0</v>
      </c>
    </row>
    <row r="63" customFormat="false" ht="15.75" hidden="false" customHeight="true" outlineLevel="0" collapsed="false">
      <c r="A63" s="126" t="n">
        <v>43652</v>
      </c>
      <c r="B63" s="127"/>
      <c r="C63" s="128" t="s">
        <v>150</v>
      </c>
      <c r="D63" s="129" t="n">
        <f aca="false">SUM(E63:G63)</f>
        <v>350</v>
      </c>
      <c r="E63" s="129" t="n">
        <v>350</v>
      </c>
      <c r="F63" s="129" t="n">
        <v>0</v>
      </c>
      <c r="G63" s="129" t="n">
        <v>0</v>
      </c>
    </row>
    <row r="64" customFormat="false" ht="15.75" hidden="false" customHeight="true" outlineLevel="0" collapsed="false">
      <c r="A64" s="126" t="n">
        <v>43652</v>
      </c>
      <c r="B64" s="130"/>
      <c r="C64" s="132" t="s">
        <v>151</v>
      </c>
      <c r="D64" s="129" t="n">
        <f aca="false">SUM(E64:G64)</f>
        <v>0</v>
      </c>
      <c r="E64" s="129" t="n">
        <v>0</v>
      </c>
      <c r="F64" s="129" t="n">
        <v>0</v>
      </c>
      <c r="G64" s="129" t="n">
        <v>0</v>
      </c>
    </row>
    <row r="65" customFormat="false" ht="15.75" hidden="false" customHeight="true" outlineLevel="0" collapsed="false">
      <c r="A65" s="126" t="n">
        <v>43653</v>
      </c>
      <c r="B65" s="127"/>
      <c r="C65" s="128" t="s">
        <v>152</v>
      </c>
      <c r="D65" s="129" t="n">
        <f aca="false">SUM(E65:G65)</f>
        <v>50</v>
      </c>
      <c r="E65" s="129" t="n">
        <v>50</v>
      </c>
      <c r="F65" s="129" t="n">
        <v>0</v>
      </c>
      <c r="G65" s="129" t="n">
        <v>0</v>
      </c>
      <c r="I65" s="21"/>
      <c r="J65" s="21"/>
    </row>
    <row r="66" customFormat="false" ht="15.75" hidden="false" customHeight="true" outlineLevel="0" collapsed="false">
      <c r="A66" s="126" t="n">
        <v>43671</v>
      </c>
      <c r="B66" s="127"/>
      <c r="C66" s="128" t="s">
        <v>153</v>
      </c>
      <c r="D66" s="129" t="n">
        <f aca="false">SUM(E66:G66)</f>
        <v>3494</v>
      </c>
      <c r="E66" s="129" t="n">
        <v>3494</v>
      </c>
      <c r="F66" s="129" t="n">
        <v>0</v>
      </c>
      <c r="G66" s="129" t="n">
        <v>0</v>
      </c>
      <c r="H66" s="140"/>
    </row>
    <row r="67" customFormat="false" ht="15.75" hidden="false" customHeight="true" outlineLevel="0" collapsed="false">
      <c r="A67" s="126" t="n">
        <v>43673</v>
      </c>
      <c r="B67" s="127"/>
      <c r="C67" s="128" t="s">
        <v>154</v>
      </c>
      <c r="D67" s="129" t="n">
        <f aca="false">SUM(E67:H67)</f>
        <v>400</v>
      </c>
      <c r="E67" s="129" t="n">
        <v>400</v>
      </c>
      <c r="F67" s="129" t="n">
        <v>0</v>
      </c>
      <c r="G67" s="129" t="n">
        <v>0</v>
      </c>
      <c r="H67" s="129" t="n">
        <v>0</v>
      </c>
    </row>
    <row r="68" customFormat="false" ht="15.75" hidden="false" customHeight="true" outlineLevel="0" collapsed="false">
      <c r="A68" s="126" t="n">
        <v>43673</v>
      </c>
      <c r="B68" s="127"/>
      <c r="C68" s="141" t="s">
        <v>155</v>
      </c>
      <c r="D68" s="129" t="n">
        <f aca="false">SUM(E68:H68)</f>
        <v>2500</v>
      </c>
      <c r="E68" s="129" t="n">
        <v>0</v>
      </c>
      <c r="F68" s="129" t="n">
        <v>2500</v>
      </c>
      <c r="G68" s="129" t="n">
        <v>0</v>
      </c>
      <c r="H68" s="129" t="n">
        <v>0</v>
      </c>
    </row>
    <row r="69" customFormat="false" ht="15.75" hidden="false" customHeight="true" outlineLevel="0" collapsed="false">
      <c r="A69" s="126" t="n">
        <v>43677</v>
      </c>
      <c r="B69" s="127"/>
      <c r="C69" s="128" t="s">
        <v>156</v>
      </c>
      <c r="D69" s="129" t="n">
        <f aca="false">SUM(E69:H69)</f>
        <v>80</v>
      </c>
      <c r="E69" s="129" t="n">
        <v>0</v>
      </c>
      <c r="F69" s="129" t="n">
        <v>0</v>
      </c>
      <c r="G69" s="129" t="n">
        <v>0</v>
      </c>
      <c r="H69" s="129" t="n">
        <v>80</v>
      </c>
    </row>
    <row r="70" customFormat="false" ht="15.75" hidden="false" customHeight="true" outlineLevel="0" collapsed="false">
      <c r="A70" s="126" t="n">
        <v>43677</v>
      </c>
      <c r="B70" s="127"/>
      <c r="C70" s="128" t="s">
        <v>157</v>
      </c>
      <c r="D70" s="129" t="n">
        <f aca="false">SUM(E70:H70)</f>
        <v>5500</v>
      </c>
      <c r="E70" s="129" t="n">
        <v>0</v>
      </c>
      <c r="F70" s="129" t="n">
        <v>5500</v>
      </c>
      <c r="G70" s="129" t="n">
        <v>0</v>
      </c>
      <c r="H70" s="129" t="n">
        <v>0</v>
      </c>
    </row>
    <row r="71" customFormat="false" ht="15.75" hidden="false" customHeight="true" outlineLevel="0" collapsed="false">
      <c r="A71" s="126" t="n">
        <v>43679</v>
      </c>
      <c r="B71" s="127"/>
      <c r="C71" s="128" t="s">
        <v>158</v>
      </c>
      <c r="D71" s="129" t="n">
        <f aca="false">SUM(E71:H71)</f>
        <v>350</v>
      </c>
      <c r="E71" s="129" t="n">
        <v>0</v>
      </c>
      <c r="F71" s="129" t="n">
        <v>0</v>
      </c>
      <c r="G71" s="129" t="n">
        <v>350</v>
      </c>
      <c r="H71" s="129" t="n">
        <v>0</v>
      </c>
    </row>
    <row r="72" customFormat="false" ht="15.75" hidden="false" customHeight="true" outlineLevel="0" collapsed="false">
      <c r="A72" s="126" t="n">
        <v>43679</v>
      </c>
      <c r="B72" s="127"/>
      <c r="C72" s="128" t="s">
        <v>159</v>
      </c>
      <c r="D72" s="129" t="n">
        <f aca="false">SUM(E72:H72)</f>
        <v>195</v>
      </c>
      <c r="E72" s="129" t="n">
        <v>0</v>
      </c>
      <c r="F72" s="129" t="n">
        <v>0</v>
      </c>
      <c r="G72" s="129" t="n">
        <v>195</v>
      </c>
      <c r="H72" s="129" t="n">
        <v>0</v>
      </c>
    </row>
    <row r="73" customFormat="false" ht="15.75" hidden="false" customHeight="true" outlineLevel="0" collapsed="false">
      <c r="A73" s="126" t="n">
        <v>43683</v>
      </c>
      <c r="B73" s="127"/>
      <c r="C73" s="128" t="s">
        <v>160</v>
      </c>
      <c r="D73" s="129" t="n">
        <f aca="false">SUM(E73:H73)</f>
        <v>1402</v>
      </c>
      <c r="E73" s="129" t="n">
        <v>0</v>
      </c>
      <c r="F73" s="129" t="n">
        <v>0</v>
      </c>
      <c r="G73" s="129" t="n">
        <v>0</v>
      </c>
      <c r="H73" s="129" t="n">
        <v>1402</v>
      </c>
    </row>
    <row r="74" customFormat="false" ht="15.75" hidden="false" customHeight="true" outlineLevel="0" collapsed="false">
      <c r="A74" s="126" t="n">
        <v>43684</v>
      </c>
      <c r="B74" s="127"/>
      <c r="C74" s="128" t="s">
        <v>161</v>
      </c>
      <c r="D74" s="129" t="n">
        <f aca="false">SUM(E74:H74)</f>
        <v>60</v>
      </c>
      <c r="E74" s="129" t="n">
        <v>0</v>
      </c>
      <c r="F74" s="129" t="n">
        <v>0</v>
      </c>
      <c r="G74" s="129" t="n">
        <v>0</v>
      </c>
      <c r="H74" s="129" t="n">
        <v>60</v>
      </c>
    </row>
    <row r="75" customFormat="false" ht="15.75" hidden="false" customHeight="true" outlineLevel="0" collapsed="false">
      <c r="A75" s="126" t="n">
        <v>43684</v>
      </c>
      <c r="B75" s="127"/>
      <c r="C75" s="128" t="s">
        <v>162</v>
      </c>
      <c r="D75" s="129" t="n">
        <f aca="false">SUM(E75:H75)</f>
        <v>415</v>
      </c>
      <c r="E75" s="129" t="n">
        <v>0</v>
      </c>
      <c r="F75" s="129" t="n">
        <v>0</v>
      </c>
      <c r="G75" s="129" t="n">
        <v>0</v>
      </c>
      <c r="H75" s="129" t="n">
        <v>415</v>
      </c>
    </row>
    <row r="76" customFormat="false" ht="15.75" hidden="false" customHeight="true" outlineLevel="0" collapsed="false">
      <c r="A76" s="126" t="n">
        <v>43684</v>
      </c>
      <c r="B76" s="127"/>
      <c r="C76" s="128" t="s">
        <v>163</v>
      </c>
      <c r="D76" s="129" t="n">
        <f aca="false">SUM(E76:H76)</f>
        <v>29095</v>
      </c>
      <c r="E76" s="129" t="n">
        <v>0</v>
      </c>
      <c r="F76" s="129" t="n">
        <v>29095</v>
      </c>
      <c r="G76" s="129" t="n">
        <v>0</v>
      </c>
      <c r="H76" s="129" t="n">
        <v>0</v>
      </c>
    </row>
    <row r="77" customFormat="false" ht="15.75" hidden="false" customHeight="true" outlineLevel="0" collapsed="false">
      <c r="A77" s="126" t="n">
        <v>43684</v>
      </c>
      <c r="B77" s="127"/>
      <c r="C77" s="128" t="s">
        <v>164</v>
      </c>
      <c r="D77" s="129" t="n">
        <f aca="false">SUM(E77:H77)</f>
        <v>1500</v>
      </c>
      <c r="E77" s="129" t="n">
        <v>0</v>
      </c>
      <c r="F77" s="129" t="n">
        <v>0</v>
      </c>
      <c r="G77" s="129" t="n">
        <v>0</v>
      </c>
      <c r="H77" s="129" t="n">
        <v>1500</v>
      </c>
    </row>
    <row r="78" customFormat="false" ht="15.75" hidden="false" customHeight="true" outlineLevel="0" collapsed="false">
      <c r="A78" s="126" t="n">
        <v>43684</v>
      </c>
      <c r="B78" s="127"/>
      <c r="C78" s="128" t="s">
        <v>165</v>
      </c>
      <c r="D78" s="129" t="n">
        <f aca="false">SUM(E78:H78)</f>
        <v>162</v>
      </c>
      <c r="E78" s="129" t="n">
        <v>0</v>
      </c>
      <c r="F78" s="129" t="n">
        <v>0</v>
      </c>
      <c r="G78" s="129" t="n">
        <v>0</v>
      </c>
      <c r="H78" s="129" t="n">
        <v>162</v>
      </c>
    </row>
    <row r="79" customFormat="false" ht="15.75" hidden="false" customHeight="true" outlineLevel="0" collapsed="false">
      <c r="A79" s="126" t="n">
        <v>43684</v>
      </c>
      <c r="B79" s="127"/>
      <c r="C79" s="128" t="s">
        <v>166</v>
      </c>
      <c r="D79" s="129" t="n">
        <f aca="false">SUM(E79:H79)</f>
        <v>2762</v>
      </c>
      <c r="E79" s="129" t="n">
        <v>2762</v>
      </c>
      <c r="F79" s="129" t="n">
        <v>0</v>
      </c>
      <c r="G79" s="129" t="n">
        <v>0</v>
      </c>
      <c r="H79" s="129" t="n">
        <v>0</v>
      </c>
    </row>
    <row r="80" customFormat="false" ht="15.75" hidden="false" customHeight="true" outlineLevel="0" collapsed="false">
      <c r="A80" s="126" t="n">
        <v>43684</v>
      </c>
      <c r="B80" s="127"/>
      <c r="C80" s="128" t="s">
        <v>167</v>
      </c>
      <c r="D80" s="129" t="n">
        <f aca="false">SUM(E80:H80)</f>
        <v>600</v>
      </c>
      <c r="E80" s="129" t="n">
        <v>0</v>
      </c>
      <c r="F80" s="129" t="n">
        <v>0</v>
      </c>
      <c r="G80" s="129" t="n">
        <v>0</v>
      </c>
      <c r="H80" s="129" t="n">
        <v>600</v>
      </c>
    </row>
    <row r="81" customFormat="false" ht="15.75" hidden="false" customHeight="true" outlineLevel="0" collapsed="false">
      <c r="A81" s="126" t="n">
        <v>43685</v>
      </c>
      <c r="B81" s="127"/>
      <c r="C81" s="128" t="s">
        <v>168</v>
      </c>
      <c r="D81" s="129" t="n">
        <f aca="false">SUM(E81:H81)</f>
        <v>250</v>
      </c>
      <c r="E81" s="129" t="n">
        <v>0</v>
      </c>
      <c r="F81" s="129" t="n">
        <v>0</v>
      </c>
      <c r="G81" s="129" t="n">
        <v>0</v>
      </c>
      <c r="H81" s="129" t="n">
        <v>250</v>
      </c>
    </row>
    <row r="82" customFormat="false" ht="15.75" hidden="false" customHeight="true" outlineLevel="0" collapsed="false">
      <c r="A82" s="126" t="n">
        <v>43685</v>
      </c>
      <c r="B82" s="127"/>
      <c r="C82" s="128" t="s">
        <v>169</v>
      </c>
      <c r="D82" s="129" t="n">
        <f aca="false">SUM(E82:H82)</f>
        <v>1044</v>
      </c>
      <c r="E82" s="129" t="n">
        <v>0</v>
      </c>
      <c r="F82" s="129" t="n">
        <v>1044</v>
      </c>
      <c r="G82" s="129" t="n">
        <v>0</v>
      </c>
      <c r="H82" s="129" t="n">
        <v>0</v>
      </c>
    </row>
    <row r="83" customFormat="false" ht="15.75" hidden="false" customHeight="true" outlineLevel="0" collapsed="false">
      <c r="A83" s="126" t="n">
        <v>43686</v>
      </c>
      <c r="B83" s="127"/>
      <c r="C83" s="128" t="s">
        <v>170</v>
      </c>
      <c r="D83" s="129" t="n">
        <f aca="false">SUM(E83:H83)</f>
        <v>510</v>
      </c>
      <c r="E83" s="129" t="n">
        <v>510</v>
      </c>
      <c r="F83" s="129" t="n">
        <v>0</v>
      </c>
      <c r="G83" s="129" t="n">
        <v>0</v>
      </c>
      <c r="H83" s="129" t="n">
        <v>0</v>
      </c>
    </row>
    <row r="84" customFormat="false" ht="15.75" hidden="false" customHeight="true" outlineLevel="0" collapsed="false">
      <c r="A84" s="126" t="n">
        <v>43687</v>
      </c>
      <c r="B84" s="127"/>
      <c r="C84" s="128" t="s">
        <v>171</v>
      </c>
      <c r="D84" s="129" t="n">
        <f aca="false">SUM(E84:H84)</f>
        <v>8000</v>
      </c>
      <c r="E84" s="129" t="n">
        <v>0</v>
      </c>
      <c r="F84" s="129" t="n">
        <v>0</v>
      </c>
      <c r="G84" s="129" t="n">
        <v>8000</v>
      </c>
      <c r="H84" s="129" t="n">
        <v>0</v>
      </c>
    </row>
    <row r="85" customFormat="false" ht="15.75" hidden="false" customHeight="true" outlineLevel="0" collapsed="false">
      <c r="A85" s="126" t="n">
        <v>43689</v>
      </c>
      <c r="B85" s="127"/>
      <c r="C85" s="142" t="s">
        <v>172</v>
      </c>
      <c r="D85" s="129" t="n">
        <f aca="false">SUM(E85:H85)</f>
        <v>2806</v>
      </c>
      <c r="E85" s="129" t="n">
        <v>0</v>
      </c>
      <c r="F85" s="129" t="n">
        <v>0</v>
      </c>
      <c r="G85" s="129" t="n">
        <v>0</v>
      </c>
      <c r="H85" s="129" t="n">
        <v>2806</v>
      </c>
    </row>
    <row r="86" customFormat="false" ht="15.75" hidden="false" customHeight="true" outlineLevel="0" collapsed="false">
      <c r="A86" s="126"/>
      <c r="B86" s="127"/>
      <c r="C86" s="128" t="s">
        <v>173</v>
      </c>
      <c r="D86" s="129" t="n">
        <f aca="false">SUM(E86:H86)</f>
        <v>2099</v>
      </c>
      <c r="E86" s="129" t="n">
        <v>0</v>
      </c>
      <c r="F86" s="129" t="n">
        <v>2099</v>
      </c>
      <c r="G86" s="129" t="n">
        <v>0</v>
      </c>
      <c r="H86" s="129" t="n">
        <v>0</v>
      </c>
    </row>
    <row r="87" customFormat="false" ht="15.75" hidden="false" customHeight="true" outlineLevel="0" collapsed="false">
      <c r="A87" s="126"/>
      <c r="B87" s="127"/>
      <c r="C87" s="128" t="s">
        <v>174</v>
      </c>
      <c r="D87" s="129" t="n">
        <f aca="false">SUM(E87:H87)</f>
        <v>2891</v>
      </c>
      <c r="E87" s="129" t="n">
        <v>0</v>
      </c>
      <c r="F87" s="129" t="n">
        <v>2891</v>
      </c>
      <c r="G87" s="129" t="n">
        <v>0</v>
      </c>
      <c r="H87" s="129" t="n">
        <v>0</v>
      </c>
    </row>
    <row r="88" customFormat="false" ht="15.75" hidden="false" customHeight="true" outlineLevel="0" collapsed="false">
      <c r="A88" s="126" t="n">
        <v>43694</v>
      </c>
      <c r="B88" s="127"/>
      <c r="C88" s="134" t="s">
        <v>175</v>
      </c>
      <c r="D88" s="129" t="n">
        <f aca="false">SUM(E88:H88)</f>
        <v>12000</v>
      </c>
      <c r="E88" s="129" t="n">
        <v>12000</v>
      </c>
      <c r="F88" s="129" t="n">
        <v>0</v>
      </c>
      <c r="G88" s="129" t="n">
        <v>0</v>
      </c>
      <c r="H88" s="129" t="n">
        <v>0</v>
      </c>
    </row>
    <row r="89" customFormat="false" ht="15.75" hidden="false" customHeight="true" outlineLevel="0" collapsed="false">
      <c r="A89" s="126" t="n">
        <v>43701</v>
      </c>
      <c r="B89" s="127"/>
      <c r="C89" s="128" t="s">
        <v>176</v>
      </c>
      <c r="D89" s="129" t="n">
        <f aca="false">SUM(E89:H89)</f>
        <v>1800</v>
      </c>
      <c r="E89" s="129" t="n">
        <v>0</v>
      </c>
      <c r="F89" s="129" t="n">
        <v>0</v>
      </c>
      <c r="G89" s="129" t="n">
        <v>0</v>
      </c>
      <c r="H89" s="129" t="n">
        <v>1800</v>
      </c>
    </row>
    <row r="90" customFormat="false" ht="15.75" hidden="false" customHeight="true" outlineLevel="0" collapsed="false">
      <c r="A90" s="126" t="n">
        <v>43701</v>
      </c>
      <c r="B90" s="127"/>
      <c r="C90" s="141" t="s">
        <v>177</v>
      </c>
      <c r="D90" s="129" t="n">
        <f aca="false">SUM(E90:H90)</f>
        <v>2500</v>
      </c>
      <c r="E90" s="129" t="n">
        <v>0</v>
      </c>
      <c r="F90" s="129" t="n">
        <v>0</v>
      </c>
      <c r="G90" s="129" t="n">
        <v>0</v>
      </c>
      <c r="H90" s="129" t="n">
        <v>2500</v>
      </c>
    </row>
    <row r="91" customFormat="false" ht="15.75" hidden="false" customHeight="true" outlineLevel="0" collapsed="false">
      <c r="A91" s="126" t="n">
        <v>43706</v>
      </c>
      <c r="B91" s="127"/>
      <c r="C91" s="143" t="s">
        <v>178</v>
      </c>
      <c r="D91" s="129" t="n">
        <f aca="false">SUM(E91:H91)</f>
        <v>2000</v>
      </c>
      <c r="E91" s="129" t="n">
        <v>0</v>
      </c>
      <c r="F91" s="129" t="n">
        <v>0</v>
      </c>
      <c r="G91" s="129" t="n">
        <v>0</v>
      </c>
      <c r="H91" s="129" t="n">
        <v>2000</v>
      </c>
    </row>
    <row r="92" customFormat="false" ht="15.75" hidden="false" customHeight="true" outlineLevel="0" collapsed="false">
      <c r="A92" s="126" t="n">
        <v>43715</v>
      </c>
      <c r="B92" s="127"/>
      <c r="C92" s="144" t="s">
        <v>179</v>
      </c>
      <c r="D92" s="129" t="n">
        <f aca="false">SUM(E92:H92)</f>
        <v>150</v>
      </c>
      <c r="E92" s="129" t="n">
        <v>0</v>
      </c>
      <c r="F92" s="129" t="n">
        <v>0</v>
      </c>
      <c r="G92" s="129" t="n">
        <v>0</v>
      </c>
      <c r="H92" s="129" t="n">
        <v>150</v>
      </c>
    </row>
    <row r="93" customFormat="false" ht="15.75" hidden="false" customHeight="true" outlineLevel="0" collapsed="false">
      <c r="A93" s="126" t="n">
        <v>43715</v>
      </c>
      <c r="B93" s="127"/>
      <c r="C93" s="144" t="s">
        <v>180</v>
      </c>
      <c r="D93" s="129" t="n">
        <f aca="false">SUM(E93:H93)</f>
        <v>75</v>
      </c>
      <c r="E93" s="129" t="n">
        <v>0</v>
      </c>
      <c r="F93" s="129" t="n">
        <v>0</v>
      </c>
      <c r="G93" s="129" t="n">
        <v>0</v>
      </c>
      <c r="H93" s="129" t="n">
        <v>75</v>
      </c>
    </row>
    <row r="94" customFormat="false" ht="15.75" hidden="false" customHeight="true" outlineLevel="0" collapsed="false">
      <c r="A94" s="126" t="n">
        <v>43724</v>
      </c>
      <c r="B94" s="127"/>
      <c r="C94" s="128" t="s">
        <v>181</v>
      </c>
      <c r="D94" s="129" t="n">
        <f aca="false">SUM(E94:H94)</f>
        <v>26533</v>
      </c>
      <c r="E94" s="129" t="n">
        <v>0</v>
      </c>
      <c r="F94" s="129" t="n">
        <v>26533</v>
      </c>
      <c r="G94" s="129" t="n">
        <v>0</v>
      </c>
      <c r="H94" s="129" t="n">
        <v>0</v>
      </c>
    </row>
    <row r="95" customFormat="false" ht="15.75" hidden="false" customHeight="true" outlineLevel="0" collapsed="false">
      <c r="A95" s="126" t="n">
        <v>43728</v>
      </c>
      <c r="B95" s="127"/>
      <c r="C95" s="128" t="s">
        <v>182</v>
      </c>
      <c r="D95" s="129" t="n">
        <f aca="false">SUM(E95:H95)</f>
        <v>530</v>
      </c>
      <c r="E95" s="129" t="n">
        <v>0</v>
      </c>
      <c r="F95" s="129" t="n">
        <v>0</v>
      </c>
      <c r="G95" s="129" t="n">
        <v>0</v>
      </c>
      <c r="H95" s="129" t="n">
        <v>530</v>
      </c>
    </row>
    <row r="96" customFormat="false" ht="15.75" hidden="false" customHeight="true" outlineLevel="0" collapsed="false">
      <c r="A96" s="126" t="n">
        <v>43728</v>
      </c>
      <c r="B96" s="127"/>
      <c r="C96" s="128" t="s">
        <v>183</v>
      </c>
      <c r="D96" s="129" t="n">
        <f aca="false">SUM(E96:H96)</f>
        <v>260</v>
      </c>
      <c r="E96" s="129" t="n">
        <v>0</v>
      </c>
      <c r="F96" s="129" t="n">
        <v>0</v>
      </c>
      <c r="G96" s="129" t="n">
        <v>0</v>
      </c>
      <c r="H96" s="129" t="n">
        <v>260</v>
      </c>
    </row>
    <row r="97" customFormat="false" ht="15.75" hidden="false" customHeight="true" outlineLevel="0" collapsed="false">
      <c r="A97" s="126" t="n">
        <v>43728</v>
      </c>
      <c r="B97" s="127"/>
      <c r="C97" s="128" t="s">
        <v>184</v>
      </c>
      <c r="D97" s="129" t="n">
        <f aca="false">SUM(E97:H97)</f>
        <v>320</v>
      </c>
      <c r="E97" s="129" t="n">
        <v>0</v>
      </c>
      <c r="F97" s="129" t="n">
        <v>0</v>
      </c>
      <c r="G97" s="129" t="n">
        <v>0</v>
      </c>
      <c r="H97" s="129" t="n">
        <v>320</v>
      </c>
    </row>
    <row r="98" customFormat="false" ht="15.75" hidden="false" customHeight="true" outlineLevel="0" collapsed="false">
      <c r="A98" s="126" t="n">
        <v>43728</v>
      </c>
      <c r="B98" s="127"/>
      <c r="C98" s="128" t="s">
        <v>185</v>
      </c>
      <c r="D98" s="129" t="n">
        <f aca="false">SUM(E98:H98)</f>
        <v>260</v>
      </c>
      <c r="E98" s="129" t="n">
        <v>0</v>
      </c>
      <c r="F98" s="129" t="n">
        <v>0</v>
      </c>
      <c r="G98" s="129" t="n">
        <v>0</v>
      </c>
      <c r="H98" s="129" t="n">
        <v>260</v>
      </c>
    </row>
    <row r="99" customFormat="false" ht="15.75" hidden="false" customHeight="true" outlineLevel="0" collapsed="false">
      <c r="A99" s="126" t="n">
        <v>43743</v>
      </c>
      <c r="B99" s="127"/>
      <c r="C99" s="144" t="s">
        <v>186</v>
      </c>
      <c r="D99" s="129" t="n">
        <f aca="false">SUM(E99:H99)</f>
        <v>150</v>
      </c>
      <c r="E99" s="129" t="n">
        <v>0</v>
      </c>
      <c r="F99" s="129" t="n">
        <v>0</v>
      </c>
      <c r="G99" s="129" t="n">
        <v>0</v>
      </c>
      <c r="H99" s="129" t="n">
        <v>150</v>
      </c>
    </row>
    <row r="100" customFormat="false" ht="15.75" hidden="false" customHeight="true" outlineLevel="0" collapsed="false">
      <c r="A100" s="126" t="n">
        <v>43743</v>
      </c>
      <c r="B100" s="127"/>
      <c r="C100" s="144" t="s">
        <v>187</v>
      </c>
      <c r="D100" s="129" t="n">
        <f aca="false">SUM(E100:H100)</f>
        <v>700</v>
      </c>
      <c r="E100" s="129" t="n">
        <v>0</v>
      </c>
      <c r="F100" s="129" t="n">
        <v>0</v>
      </c>
      <c r="G100" s="129" t="n">
        <v>0</v>
      </c>
      <c r="H100" s="129" t="n">
        <v>700</v>
      </c>
    </row>
    <row r="101" customFormat="false" ht="15.75" hidden="false" customHeight="true" outlineLevel="0" collapsed="false">
      <c r="A101" s="126" t="n">
        <v>43743</v>
      </c>
      <c r="B101" s="127"/>
      <c r="C101" s="144" t="s">
        <v>188</v>
      </c>
      <c r="D101" s="129" t="n">
        <f aca="false">SUM(E101:H101)</f>
        <v>700</v>
      </c>
      <c r="E101" s="129" t="n">
        <v>0</v>
      </c>
      <c r="F101" s="129" t="n">
        <v>0</v>
      </c>
      <c r="G101" s="129" t="n">
        <v>0</v>
      </c>
      <c r="H101" s="129" t="n">
        <v>700</v>
      </c>
    </row>
    <row r="102" customFormat="false" ht="15.75" hidden="false" customHeight="true" outlineLevel="0" collapsed="false">
      <c r="A102" s="126" t="n">
        <v>43743</v>
      </c>
      <c r="B102" s="127"/>
      <c r="C102" s="144" t="s">
        <v>189</v>
      </c>
      <c r="D102" s="129" t="n">
        <f aca="false">SUM(E102:H102)</f>
        <v>50</v>
      </c>
      <c r="E102" s="129" t="n">
        <v>0</v>
      </c>
      <c r="F102" s="129" t="n">
        <v>0</v>
      </c>
      <c r="G102" s="129" t="n">
        <v>0</v>
      </c>
      <c r="H102" s="129" t="n">
        <v>50</v>
      </c>
    </row>
    <row r="103" customFormat="false" ht="15.75" hidden="false" customHeight="true" outlineLevel="0" collapsed="false">
      <c r="A103" s="126" t="n">
        <v>43743</v>
      </c>
      <c r="B103" s="127"/>
      <c r="C103" s="144" t="s">
        <v>190</v>
      </c>
      <c r="D103" s="129" t="n">
        <f aca="false">SUM(E103:H103)</f>
        <v>100</v>
      </c>
      <c r="E103" s="129" t="n">
        <v>0</v>
      </c>
      <c r="F103" s="129" t="n">
        <v>0</v>
      </c>
      <c r="G103" s="129" t="n">
        <v>0</v>
      </c>
      <c r="H103" s="129" t="n">
        <v>100</v>
      </c>
    </row>
    <row r="104" customFormat="false" ht="15.75" hidden="false" customHeight="true" outlineLevel="0" collapsed="false">
      <c r="A104" s="126" t="n">
        <v>43711</v>
      </c>
      <c r="B104" s="127"/>
      <c r="C104" s="145" t="s">
        <v>191</v>
      </c>
      <c r="D104" s="129" t="n">
        <f aca="false">SUM(E104:H104)</f>
        <v>689</v>
      </c>
      <c r="E104" s="129" t="n">
        <v>0</v>
      </c>
      <c r="F104" s="129" t="n">
        <v>689</v>
      </c>
      <c r="G104" s="129" t="n">
        <v>0</v>
      </c>
      <c r="H104" s="129" t="n">
        <v>0</v>
      </c>
      <c r="J104" s="21" t="n">
        <v>23472.51</v>
      </c>
    </row>
    <row r="105" customFormat="false" ht="15.75" hidden="false" customHeight="true" outlineLevel="0" collapsed="false">
      <c r="A105" s="126" t="n">
        <v>43741</v>
      </c>
      <c r="B105" s="127"/>
      <c r="C105" s="145" t="s">
        <v>192</v>
      </c>
      <c r="D105" s="129" t="n">
        <f aca="false">SUM(E105:H105)</f>
        <v>512</v>
      </c>
      <c r="E105" s="129" t="n">
        <v>0</v>
      </c>
      <c r="F105" s="129" t="n">
        <v>512</v>
      </c>
      <c r="G105" s="129" t="n">
        <v>0</v>
      </c>
      <c r="H105" s="129" t="n">
        <v>0</v>
      </c>
      <c r="J105" s="21" t="n">
        <v>1844.22</v>
      </c>
    </row>
    <row r="106" customFormat="false" ht="15.75" hidden="false" customHeight="true" outlineLevel="0" collapsed="false">
      <c r="A106" s="126" t="n">
        <v>43741</v>
      </c>
      <c r="B106" s="127"/>
      <c r="C106" s="141" t="s">
        <v>193</v>
      </c>
      <c r="D106" s="129" t="n">
        <f aca="false">SUM(E106:H106)</f>
        <v>2500</v>
      </c>
      <c r="E106" s="129" t="n">
        <v>0</v>
      </c>
      <c r="F106" s="129" t="n">
        <v>2500</v>
      </c>
      <c r="G106" s="129" t="n">
        <v>0</v>
      </c>
      <c r="H106" s="129" t="n">
        <v>0</v>
      </c>
      <c r="J106" s="21" t="n">
        <f aca="false">J104-J105</f>
        <v>21628.29</v>
      </c>
    </row>
    <row r="107" customFormat="false" ht="15.75" hidden="false" customHeight="true" outlineLevel="0" collapsed="false">
      <c r="A107" s="126" t="n">
        <v>43754</v>
      </c>
      <c r="B107" s="127"/>
      <c r="C107" s="128" t="s">
        <v>194</v>
      </c>
      <c r="D107" s="129" t="n">
        <f aca="false">SUM(E107:H107)</f>
        <v>21628</v>
      </c>
      <c r="E107" s="129" t="n">
        <v>0</v>
      </c>
      <c r="F107" s="129" t="n">
        <v>0</v>
      </c>
      <c r="G107" s="129" t="n">
        <v>0</v>
      </c>
      <c r="H107" s="129" t="n">
        <v>21628</v>
      </c>
    </row>
    <row r="108" customFormat="false" ht="15.75" hidden="false" customHeight="true" outlineLevel="0" collapsed="false">
      <c r="A108" s="126" t="n">
        <v>43754</v>
      </c>
      <c r="B108" s="127"/>
      <c r="C108" s="142" t="s">
        <v>195</v>
      </c>
      <c r="D108" s="129" t="n">
        <f aca="false">SUM(E108:H108)</f>
        <v>3580</v>
      </c>
      <c r="E108" s="129" t="n">
        <v>0</v>
      </c>
      <c r="F108" s="129" t="n">
        <v>0</v>
      </c>
      <c r="G108" s="129" t="n">
        <v>0</v>
      </c>
      <c r="H108" s="129" t="n">
        <v>3580</v>
      </c>
    </row>
    <row r="109" customFormat="false" ht="15.75" hidden="false" customHeight="true" outlineLevel="0" collapsed="false">
      <c r="A109" s="126" t="n">
        <v>43764</v>
      </c>
      <c r="B109" s="127"/>
      <c r="C109" s="144" t="s">
        <v>196</v>
      </c>
      <c r="D109" s="129" t="n">
        <f aca="false">SUM(E109:H109)</f>
        <v>150</v>
      </c>
      <c r="E109" s="129" t="n">
        <v>0</v>
      </c>
      <c r="F109" s="129" t="n">
        <v>0</v>
      </c>
      <c r="G109" s="129" t="n">
        <v>0</v>
      </c>
      <c r="H109" s="129" t="n">
        <v>150</v>
      </c>
    </row>
    <row r="110" customFormat="false" ht="15.75" hidden="false" customHeight="true" outlineLevel="0" collapsed="false">
      <c r="A110" s="126" t="n">
        <v>43764</v>
      </c>
      <c r="B110" s="127"/>
      <c r="C110" s="144" t="s">
        <v>197</v>
      </c>
      <c r="D110" s="129" t="n">
        <f aca="false">SUM(E110:H110)</f>
        <v>150</v>
      </c>
      <c r="E110" s="129" t="n">
        <v>0</v>
      </c>
      <c r="F110" s="129" t="n">
        <v>0</v>
      </c>
      <c r="G110" s="129" t="n">
        <v>0</v>
      </c>
      <c r="H110" s="129" t="n">
        <v>150</v>
      </c>
    </row>
    <row r="111" customFormat="false" ht="15.75" hidden="false" customHeight="true" outlineLevel="0" collapsed="false">
      <c r="A111" s="126" t="n">
        <v>43764</v>
      </c>
      <c r="B111" s="127"/>
      <c r="C111" s="144" t="s">
        <v>198</v>
      </c>
      <c r="D111" s="129" t="n">
        <f aca="false">SUM(E111:H111)</f>
        <v>150</v>
      </c>
      <c r="E111" s="129" t="n">
        <v>0</v>
      </c>
      <c r="F111" s="129" t="n">
        <v>0</v>
      </c>
      <c r="G111" s="129" t="n">
        <v>0</v>
      </c>
      <c r="H111" s="129" t="n">
        <v>150</v>
      </c>
    </row>
    <row r="112" customFormat="false" ht="15.75" hidden="false" customHeight="true" outlineLevel="0" collapsed="false">
      <c r="A112" s="126" t="n">
        <v>43764</v>
      </c>
      <c r="B112" s="127"/>
      <c r="C112" s="144" t="s">
        <v>199</v>
      </c>
      <c r="D112" s="129" t="n">
        <f aca="false">SUM(E112:H112)</f>
        <v>100</v>
      </c>
      <c r="E112" s="129" t="n">
        <v>0</v>
      </c>
      <c r="F112" s="129" t="n">
        <v>0</v>
      </c>
      <c r="G112" s="129" t="n">
        <v>0</v>
      </c>
      <c r="H112" s="129" t="n">
        <v>100</v>
      </c>
    </row>
    <row r="113" customFormat="false" ht="15.75" hidden="false" customHeight="true" outlineLevel="0" collapsed="false">
      <c r="A113" s="126" t="n">
        <v>43763</v>
      </c>
      <c r="B113" s="127"/>
      <c r="C113" s="128" t="s">
        <v>200</v>
      </c>
      <c r="D113" s="129" t="n">
        <f aca="false">SUM(E113:H113)</f>
        <v>630</v>
      </c>
      <c r="E113" s="129" t="n">
        <v>0</v>
      </c>
      <c r="F113" s="129" t="n">
        <v>0</v>
      </c>
      <c r="G113" s="129" t="n">
        <v>0</v>
      </c>
      <c r="H113" s="129" t="n">
        <v>630</v>
      </c>
    </row>
    <row r="114" customFormat="false" ht="15.75" hidden="false" customHeight="true" outlineLevel="0" collapsed="false">
      <c r="A114" s="126" t="n">
        <v>43763</v>
      </c>
      <c r="B114" s="127"/>
      <c r="C114" s="128" t="s">
        <v>201</v>
      </c>
      <c r="D114" s="129" t="n">
        <f aca="false">SUM(E114:H114)</f>
        <v>50</v>
      </c>
      <c r="E114" s="129" t="n">
        <v>0</v>
      </c>
      <c r="F114" s="129" t="n">
        <v>0</v>
      </c>
      <c r="G114" s="129" t="n">
        <v>0</v>
      </c>
      <c r="H114" s="129" t="n">
        <v>50</v>
      </c>
    </row>
    <row r="115" customFormat="false" ht="15.75" hidden="false" customHeight="true" outlineLevel="0" collapsed="false">
      <c r="A115" s="126" t="n">
        <v>43768</v>
      </c>
      <c r="B115" s="127"/>
      <c r="C115" s="141" t="s">
        <v>202</v>
      </c>
      <c r="D115" s="129" t="n">
        <f aca="false">SUM(E115:H115)</f>
        <v>2500</v>
      </c>
      <c r="E115" s="129" t="n">
        <v>0</v>
      </c>
      <c r="F115" s="129" t="n">
        <v>0</v>
      </c>
      <c r="G115" s="129" t="n">
        <v>0</v>
      </c>
      <c r="H115" s="129" t="n">
        <v>2500</v>
      </c>
    </row>
    <row r="116" customFormat="false" ht="15.75" hidden="false" customHeight="true" outlineLevel="0" collapsed="false">
      <c r="A116" s="126" t="n">
        <v>43768</v>
      </c>
      <c r="B116" s="127"/>
      <c r="C116" s="145" t="s">
        <v>203</v>
      </c>
      <c r="D116" s="129" t="n">
        <f aca="false">SUM(E116:H116)</f>
        <v>236</v>
      </c>
      <c r="E116" s="129" t="n">
        <v>0</v>
      </c>
      <c r="F116" s="129" t="n">
        <v>-64</v>
      </c>
      <c r="G116" s="129" t="n">
        <v>0</v>
      </c>
      <c r="H116" s="129" t="n">
        <v>300</v>
      </c>
    </row>
    <row r="117" customFormat="false" ht="15.75" hidden="false" customHeight="true" outlineLevel="0" collapsed="false">
      <c r="A117" s="126" t="n">
        <v>43780</v>
      </c>
      <c r="B117" s="127"/>
      <c r="C117" s="128" t="s">
        <v>204</v>
      </c>
      <c r="D117" s="129" t="n">
        <f aca="false">SUM(E117:H117)</f>
        <v>1920</v>
      </c>
      <c r="E117" s="129" t="n">
        <v>0</v>
      </c>
      <c r="F117" s="129" t="n">
        <v>0</v>
      </c>
      <c r="G117" s="129" t="n">
        <v>0</v>
      </c>
      <c r="H117" s="129" t="n">
        <v>1920</v>
      </c>
    </row>
    <row r="118" customFormat="false" ht="15.75" hidden="false" customHeight="true" outlineLevel="0" collapsed="false">
      <c r="A118" s="126" t="n">
        <v>43780</v>
      </c>
      <c r="B118" s="127"/>
      <c r="C118" s="128" t="s">
        <v>205</v>
      </c>
      <c r="D118" s="129" t="n">
        <f aca="false">SUM(E118:H118)</f>
        <v>50</v>
      </c>
      <c r="E118" s="129" t="n">
        <v>0</v>
      </c>
      <c r="F118" s="129" t="n">
        <v>0</v>
      </c>
      <c r="G118" s="129" t="n">
        <v>0</v>
      </c>
      <c r="H118" s="129" t="n">
        <v>50</v>
      </c>
    </row>
    <row r="119" customFormat="false" ht="15.75" hidden="false" customHeight="true" outlineLevel="0" collapsed="false">
      <c r="A119" s="126" t="n">
        <v>43780</v>
      </c>
      <c r="B119" s="127"/>
      <c r="C119" s="128" t="s">
        <v>206</v>
      </c>
      <c r="D119" s="129" t="n">
        <f aca="false">SUM(E119:H119)</f>
        <v>780</v>
      </c>
      <c r="E119" s="129" t="n">
        <v>0</v>
      </c>
      <c r="F119" s="129" t="n">
        <v>0</v>
      </c>
      <c r="G119" s="129" t="n">
        <v>0</v>
      </c>
      <c r="H119" s="129" t="n">
        <v>780</v>
      </c>
    </row>
    <row r="120" customFormat="false" ht="15.75" hidden="false" customHeight="true" outlineLevel="0" collapsed="false">
      <c r="A120" s="126" t="n">
        <v>43780</v>
      </c>
      <c r="B120" s="127"/>
      <c r="C120" s="128" t="s">
        <v>207</v>
      </c>
      <c r="D120" s="129" t="n">
        <f aca="false">SUM(E120:H120)</f>
        <v>150</v>
      </c>
      <c r="E120" s="129" t="n">
        <v>0</v>
      </c>
      <c r="F120" s="129" t="n">
        <v>0</v>
      </c>
      <c r="G120" s="129" t="n">
        <v>0</v>
      </c>
      <c r="H120" s="129" t="n">
        <v>150</v>
      </c>
    </row>
    <row r="121" customFormat="false" ht="15.75" hidden="false" customHeight="true" outlineLevel="0" collapsed="false">
      <c r="A121" s="126" t="n">
        <v>43778</v>
      </c>
      <c r="B121" s="127"/>
      <c r="C121" s="128" t="s">
        <v>208</v>
      </c>
      <c r="D121" s="129" t="n">
        <f aca="false">SUM(E121:H121)</f>
        <v>104</v>
      </c>
      <c r="E121" s="129" t="n">
        <v>104</v>
      </c>
      <c r="F121" s="129" t="n">
        <v>0</v>
      </c>
      <c r="G121" s="129" t="n">
        <v>0</v>
      </c>
      <c r="H121" s="129" t="n">
        <v>0</v>
      </c>
    </row>
    <row r="122" customFormat="false" ht="15.75" hidden="false" customHeight="true" outlineLevel="0" collapsed="false">
      <c r="A122" s="126" t="n">
        <v>43780</v>
      </c>
      <c r="B122" s="127"/>
      <c r="C122" s="128" t="s">
        <v>209</v>
      </c>
      <c r="D122" s="129" t="n">
        <f aca="false">SUM(E122:H122)</f>
        <v>8826</v>
      </c>
      <c r="E122" s="129" t="n">
        <v>8826</v>
      </c>
      <c r="F122" s="129" t="n">
        <v>0</v>
      </c>
      <c r="G122" s="129" t="n">
        <v>0</v>
      </c>
      <c r="H122" s="129" t="n">
        <v>0</v>
      </c>
    </row>
    <row r="123" customFormat="false" ht="15.75" hidden="false" customHeight="true" outlineLevel="0" collapsed="false">
      <c r="A123" s="126" t="n">
        <v>43778</v>
      </c>
      <c r="B123" s="127"/>
      <c r="C123" s="128" t="s">
        <v>210</v>
      </c>
      <c r="D123" s="129" t="n">
        <f aca="false">SUM(E123:H123)</f>
        <v>3799</v>
      </c>
      <c r="E123" s="129" t="n">
        <v>3799</v>
      </c>
      <c r="F123" s="129" t="n">
        <v>0</v>
      </c>
      <c r="G123" s="129" t="n">
        <v>0</v>
      </c>
      <c r="H123" s="129" t="n">
        <v>0</v>
      </c>
    </row>
    <row r="124" customFormat="false" ht="15.75" hidden="false" customHeight="true" outlineLevel="0" collapsed="false">
      <c r="A124" s="126" t="n">
        <v>43781</v>
      </c>
      <c r="B124" s="127"/>
      <c r="C124" s="128" t="s">
        <v>211</v>
      </c>
      <c r="D124" s="129" t="n">
        <f aca="false">SUM(E124:H124)</f>
        <v>500</v>
      </c>
      <c r="E124" s="129" t="n">
        <v>0</v>
      </c>
      <c r="F124" s="129" t="n">
        <v>0</v>
      </c>
      <c r="G124" s="129" t="n">
        <v>0</v>
      </c>
      <c r="H124" s="129" t="n">
        <v>500</v>
      </c>
    </row>
    <row r="125" customFormat="false" ht="15.75" hidden="false" customHeight="true" outlineLevel="0" collapsed="false">
      <c r="A125" s="126" t="n">
        <v>43784</v>
      </c>
      <c r="B125" s="127"/>
      <c r="C125" s="128" t="s">
        <v>212</v>
      </c>
      <c r="D125" s="129" t="n">
        <f aca="false">SUM(E125:H125)</f>
        <v>237</v>
      </c>
      <c r="E125" s="129" t="n">
        <v>0</v>
      </c>
      <c r="F125" s="129" t="n">
        <v>0</v>
      </c>
      <c r="G125" s="129" t="n">
        <v>237</v>
      </c>
      <c r="H125" s="129" t="n">
        <v>0</v>
      </c>
    </row>
    <row r="126" customFormat="false" ht="15.75" hidden="false" customHeight="true" outlineLevel="0" collapsed="false">
      <c r="A126" s="126" t="n">
        <v>43784</v>
      </c>
      <c r="B126" s="127"/>
      <c r="C126" s="128" t="s">
        <v>213</v>
      </c>
      <c r="D126" s="129" t="n">
        <f aca="false">SUM(E126:H126)</f>
        <v>1541</v>
      </c>
      <c r="E126" s="129" t="n">
        <v>0</v>
      </c>
      <c r="F126" s="129" t="n">
        <v>0</v>
      </c>
      <c r="G126" s="129" t="n">
        <v>1541</v>
      </c>
      <c r="H126" s="129" t="n">
        <v>0</v>
      </c>
    </row>
    <row r="127" customFormat="false" ht="15.75" hidden="false" customHeight="true" outlineLevel="0" collapsed="false">
      <c r="A127" s="126" t="n">
        <v>43784</v>
      </c>
      <c r="B127" s="127"/>
      <c r="C127" s="128" t="s">
        <v>214</v>
      </c>
      <c r="D127" s="129" t="n">
        <f aca="false">SUM(E127:H127)</f>
        <v>150</v>
      </c>
      <c r="E127" s="129" t="n">
        <v>0</v>
      </c>
      <c r="F127" s="129" t="n">
        <v>0</v>
      </c>
      <c r="G127" s="129" t="n">
        <v>150</v>
      </c>
      <c r="H127" s="129" t="n">
        <v>0</v>
      </c>
    </row>
    <row r="128" customFormat="false" ht="15.75" hidden="false" customHeight="true" outlineLevel="0" collapsed="false">
      <c r="A128" s="126" t="n">
        <v>43785</v>
      </c>
      <c r="B128" s="127"/>
      <c r="C128" s="128" t="s">
        <v>215</v>
      </c>
      <c r="D128" s="129" t="n">
        <f aca="false">SUM(E128:H128)</f>
        <v>36</v>
      </c>
      <c r="E128" s="129" t="n">
        <v>0</v>
      </c>
      <c r="F128" s="129" t="n">
        <v>0</v>
      </c>
      <c r="G128" s="129" t="n">
        <v>36</v>
      </c>
      <c r="H128" s="129" t="n">
        <v>0</v>
      </c>
    </row>
    <row r="129" customFormat="false" ht="15.75" hidden="false" customHeight="true" outlineLevel="0" collapsed="false">
      <c r="A129" s="126" t="n">
        <v>43785</v>
      </c>
      <c r="B129" s="127"/>
      <c r="C129" s="128" t="s">
        <v>216</v>
      </c>
      <c r="D129" s="129" t="n">
        <f aca="false">SUM(E129:H129)</f>
        <v>500</v>
      </c>
      <c r="E129" s="129" t="n">
        <v>0</v>
      </c>
      <c r="F129" s="129" t="n">
        <v>0</v>
      </c>
      <c r="G129" s="129" t="n">
        <v>500</v>
      </c>
      <c r="H129" s="129" t="n">
        <v>0</v>
      </c>
    </row>
    <row r="130" customFormat="false" ht="15.75" hidden="false" customHeight="true" outlineLevel="0" collapsed="false">
      <c r="A130" s="126" t="n">
        <v>43785</v>
      </c>
      <c r="B130" s="127"/>
      <c r="C130" s="128" t="s">
        <v>217</v>
      </c>
      <c r="D130" s="129" t="n">
        <f aca="false">SUM(E130:H130)</f>
        <v>100</v>
      </c>
      <c r="E130" s="129" t="n">
        <v>0</v>
      </c>
      <c r="F130" s="129" t="n">
        <v>0</v>
      </c>
      <c r="G130" s="129" t="n">
        <v>100</v>
      </c>
      <c r="H130" s="129" t="n">
        <v>0</v>
      </c>
    </row>
    <row r="131" customFormat="false" ht="15.75" hidden="false" customHeight="true" outlineLevel="0" collapsed="false">
      <c r="A131" s="126" t="n">
        <v>43787</v>
      </c>
      <c r="B131" s="127"/>
      <c r="C131" s="144" t="s">
        <v>218</v>
      </c>
      <c r="D131" s="129" t="n">
        <f aca="false">SUM(E131:H131)</f>
        <v>700</v>
      </c>
      <c r="E131" s="129" t="n">
        <v>0</v>
      </c>
      <c r="F131" s="129" t="n">
        <v>0</v>
      </c>
      <c r="G131" s="129" t="n">
        <v>0</v>
      </c>
      <c r="H131" s="129" t="n">
        <v>700</v>
      </c>
    </row>
    <row r="132" customFormat="false" ht="15.75" hidden="false" customHeight="true" outlineLevel="0" collapsed="false">
      <c r="A132" s="126" t="n">
        <v>43787</v>
      </c>
      <c r="B132" s="127"/>
      <c r="C132" s="144" t="s">
        <v>219</v>
      </c>
      <c r="D132" s="129" t="n">
        <f aca="false">SUM(E132:H132)</f>
        <v>700</v>
      </c>
      <c r="E132" s="129" t="n">
        <v>0</v>
      </c>
      <c r="F132" s="129" t="n">
        <v>0</v>
      </c>
      <c r="G132" s="129" t="n">
        <v>0</v>
      </c>
      <c r="H132" s="129" t="n">
        <v>700</v>
      </c>
    </row>
    <row r="133" customFormat="false" ht="15.75" hidden="false" customHeight="true" outlineLevel="0" collapsed="false">
      <c r="A133" s="126" t="n">
        <v>43787</v>
      </c>
      <c r="B133" s="127"/>
      <c r="C133" s="144" t="s">
        <v>220</v>
      </c>
      <c r="D133" s="129" t="n">
        <f aca="false">SUM(E133:H133)</f>
        <v>150</v>
      </c>
      <c r="E133" s="129" t="n">
        <v>0</v>
      </c>
      <c r="F133" s="129" t="n">
        <v>0</v>
      </c>
      <c r="G133" s="129" t="n">
        <v>0</v>
      </c>
      <c r="H133" s="129" t="n">
        <v>150</v>
      </c>
    </row>
    <row r="134" customFormat="false" ht="15.75" hidden="false" customHeight="true" outlineLevel="0" collapsed="false">
      <c r="A134" s="126" t="n">
        <v>43787</v>
      </c>
      <c r="B134" s="127"/>
      <c r="C134" s="144" t="s">
        <v>221</v>
      </c>
      <c r="D134" s="129" t="n">
        <f aca="false">SUM(E134:H134)</f>
        <v>150</v>
      </c>
      <c r="E134" s="129" t="n">
        <v>0</v>
      </c>
      <c r="F134" s="129" t="n">
        <v>0</v>
      </c>
      <c r="G134" s="129" t="n">
        <v>0</v>
      </c>
      <c r="H134" s="129" t="n">
        <v>150</v>
      </c>
    </row>
    <row r="135" customFormat="false" ht="15.75" hidden="false" customHeight="true" outlineLevel="0" collapsed="false">
      <c r="A135" s="126" t="n">
        <v>43787</v>
      </c>
      <c r="B135" s="127"/>
      <c r="C135" s="144" t="s">
        <v>222</v>
      </c>
      <c r="D135" s="129" t="n">
        <f aca="false">SUM(E135:H135)</f>
        <v>100</v>
      </c>
      <c r="E135" s="129" t="n">
        <v>0</v>
      </c>
      <c r="F135" s="129" t="n">
        <v>0</v>
      </c>
      <c r="G135" s="129" t="n">
        <v>0</v>
      </c>
      <c r="H135" s="129" t="n">
        <v>100</v>
      </c>
    </row>
    <row r="136" customFormat="false" ht="15.75" hidden="false" customHeight="true" outlineLevel="0" collapsed="false">
      <c r="A136" s="126" t="n">
        <v>43787</v>
      </c>
      <c r="B136" s="127"/>
      <c r="C136" s="144" t="s">
        <v>223</v>
      </c>
      <c r="D136" s="129" t="n">
        <f aca="false">SUM(E136:H136)</f>
        <v>100</v>
      </c>
      <c r="E136" s="129" t="n">
        <v>0</v>
      </c>
      <c r="F136" s="129" t="n">
        <v>0</v>
      </c>
      <c r="G136" s="129" t="n">
        <v>0</v>
      </c>
      <c r="H136" s="129" t="n">
        <v>100</v>
      </c>
    </row>
    <row r="137" customFormat="false" ht="15.75" hidden="false" customHeight="true" outlineLevel="0" collapsed="false">
      <c r="A137" s="126" t="n">
        <v>43787</v>
      </c>
      <c r="B137" s="127"/>
      <c r="C137" s="144" t="s">
        <v>224</v>
      </c>
      <c r="D137" s="129" t="n">
        <f aca="false">SUM(E137:H137)</f>
        <v>100</v>
      </c>
      <c r="E137" s="129" t="n">
        <v>0</v>
      </c>
      <c r="F137" s="129" t="n">
        <v>0</v>
      </c>
      <c r="G137" s="129" t="n">
        <v>0</v>
      </c>
      <c r="H137" s="129" t="n">
        <v>100</v>
      </c>
    </row>
    <row r="138" customFormat="false" ht="15.75" hidden="false" customHeight="true" outlineLevel="0" collapsed="false">
      <c r="A138" s="126" t="n">
        <v>43791</v>
      </c>
      <c r="B138" s="127"/>
      <c r="C138" s="128" t="s">
        <v>225</v>
      </c>
      <c r="D138" s="129" t="n">
        <f aca="false">SUM(E138:H138)</f>
        <v>460</v>
      </c>
      <c r="E138" s="129" t="n">
        <v>0</v>
      </c>
      <c r="F138" s="129" t="n">
        <v>0</v>
      </c>
      <c r="G138" s="129" t="n">
        <v>0</v>
      </c>
      <c r="H138" s="129" t="n">
        <v>460</v>
      </c>
    </row>
    <row r="139" customFormat="false" ht="15.75" hidden="false" customHeight="true" outlineLevel="0" collapsed="false">
      <c r="A139" s="126" t="n">
        <v>43791</v>
      </c>
      <c r="B139" s="127"/>
      <c r="C139" s="128" t="s">
        <v>226</v>
      </c>
      <c r="D139" s="129" t="n">
        <f aca="false">SUM(E139:H139)</f>
        <v>460</v>
      </c>
      <c r="E139" s="129" t="n">
        <v>0</v>
      </c>
      <c r="F139" s="129" t="n">
        <v>0</v>
      </c>
      <c r="G139" s="129" t="n">
        <v>0</v>
      </c>
      <c r="H139" s="129" t="n">
        <v>460</v>
      </c>
    </row>
    <row r="140" customFormat="false" ht="15.75" hidden="false" customHeight="true" outlineLevel="0" collapsed="false">
      <c r="A140" s="126" t="n">
        <v>43791</v>
      </c>
      <c r="B140" s="127"/>
      <c r="C140" s="128" t="s">
        <v>227</v>
      </c>
      <c r="D140" s="129" t="n">
        <f aca="false">SUM(E140:H140)</f>
        <v>300</v>
      </c>
      <c r="E140" s="129" t="n">
        <v>0</v>
      </c>
      <c r="F140" s="129" t="n">
        <v>0</v>
      </c>
      <c r="G140" s="129" t="n">
        <v>0</v>
      </c>
      <c r="H140" s="129" t="n">
        <v>300</v>
      </c>
    </row>
    <row r="141" customFormat="false" ht="15.75" hidden="false" customHeight="true" outlineLevel="0" collapsed="false">
      <c r="A141" s="126" t="n">
        <v>43791</v>
      </c>
      <c r="B141" s="127"/>
      <c r="C141" s="128" t="s">
        <v>228</v>
      </c>
      <c r="D141" s="129" t="n">
        <f aca="false">SUM(E141:H141)</f>
        <v>100</v>
      </c>
      <c r="E141" s="129" t="n">
        <v>0</v>
      </c>
      <c r="F141" s="129" t="n">
        <v>0</v>
      </c>
      <c r="G141" s="129" t="n">
        <v>0</v>
      </c>
      <c r="H141" s="129" t="n">
        <v>100</v>
      </c>
    </row>
    <row r="142" customFormat="false" ht="15.75" hidden="false" customHeight="true" outlineLevel="0" collapsed="false">
      <c r="A142" s="126" t="n">
        <v>43790</v>
      </c>
      <c r="B142" s="127"/>
      <c r="C142" s="128" t="s">
        <v>229</v>
      </c>
      <c r="D142" s="129" t="n">
        <f aca="false">SUM(E142:H142)</f>
        <v>100</v>
      </c>
      <c r="E142" s="129" t="n">
        <v>0</v>
      </c>
      <c r="F142" s="129" t="n">
        <v>0</v>
      </c>
      <c r="G142" s="129" t="n">
        <v>0</v>
      </c>
      <c r="H142" s="129" t="n">
        <v>100</v>
      </c>
    </row>
    <row r="143" customFormat="false" ht="15.75" hidden="false" customHeight="true" outlineLevel="0" collapsed="false">
      <c r="A143" s="126" t="n">
        <v>43798</v>
      </c>
      <c r="B143" s="127"/>
      <c r="C143" s="128" t="s">
        <v>206</v>
      </c>
      <c r="D143" s="129" t="n">
        <f aca="false">SUM(E143:H143)</f>
        <v>780</v>
      </c>
      <c r="E143" s="129" t="n">
        <v>0</v>
      </c>
      <c r="F143" s="129" t="n">
        <v>0</v>
      </c>
      <c r="G143" s="129" t="n">
        <v>0</v>
      </c>
      <c r="H143" s="129" t="n">
        <v>780</v>
      </c>
    </row>
    <row r="144" customFormat="false" ht="15.75" hidden="false" customHeight="true" outlineLevel="0" collapsed="false">
      <c r="A144" s="126" t="n">
        <v>43798</v>
      </c>
      <c r="B144" s="127"/>
      <c r="C144" s="128" t="s">
        <v>230</v>
      </c>
      <c r="D144" s="129" t="n">
        <f aca="false">SUM(E144:H144)</f>
        <v>100</v>
      </c>
      <c r="E144" s="129" t="n">
        <v>0</v>
      </c>
      <c r="F144" s="129" t="n">
        <v>0</v>
      </c>
      <c r="G144" s="129" t="n">
        <v>0</v>
      </c>
      <c r="H144" s="129" t="n">
        <v>100</v>
      </c>
    </row>
    <row r="145" customFormat="false" ht="15.75" hidden="false" customHeight="true" outlineLevel="0" collapsed="false">
      <c r="A145" s="126" t="n">
        <v>43799</v>
      </c>
      <c r="B145" s="127"/>
      <c r="C145" s="146" t="s">
        <v>231</v>
      </c>
      <c r="D145" s="147" t="n">
        <f aca="false">SUM(E145:H145)</f>
        <v>-4350</v>
      </c>
      <c r="E145" s="129" t="n">
        <v>0</v>
      </c>
      <c r="F145" s="129" t="n">
        <v>0</v>
      </c>
      <c r="G145" s="129" t="n">
        <v>0</v>
      </c>
      <c r="H145" s="147" t="n">
        <v>-4350</v>
      </c>
    </row>
    <row r="146" customFormat="false" ht="15.75" hidden="false" customHeight="true" outlineLevel="0" collapsed="false">
      <c r="A146" s="126" t="n">
        <v>43801</v>
      </c>
      <c r="B146" s="127"/>
      <c r="C146" s="141" t="s">
        <v>232</v>
      </c>
      <c r="D146" s="129" t="n">
        <f aca="false">SUM(E146:H146)</f>
        <v>2500</v>
      </c>
      <c r="E146" s="129" t="n">
        <v>0</v>
      </c>
      <c r="F146" s="129" t="n">
        <v>2500</v>
      </c>
      <c r="G146" s="129" t="n">
        <v>0</v>
      </c>
      <c r="H146" s="129" t="n">
        <v>0</v>
      </c>
    </row>
    <row r="147" customFormat="false" ht="15.75" hidden="false" customHeight="true" outlineLevel="0" collapsed="false">
      <c r="A147" s="126" t="n">
        <v>43806</v>
      </c>
      <c r="B147" s="127"/>
      <c r="C147" s="142" t="s">
        <v>233</v>
      </c>
      <c r="D147" s="129" t="n">
        <f aca="false">SUM(E147:H147)</f>
        <v>900</v>
      </c>
      <c r="E147" s="129" t="n">
        <v>0</v>
      </c>
      <c r="F147" s="129" t="n">
        <v>0</v>
      </c>
      <c r="G147" s="129" t="n">
        <v>0</v>
      </c>
      <c r="H147" s="129" t="n">
        <v>900</v>
      </c>
    </row>
    <row r="148" customFormat="false" ht="15.75" hidden="false" customHeight="true" outlineLevel="0" collapsed="false">
      <c r="A148" s="126" t="n">
        <v>43803</v>
      </c>
      <c r="B148" s="127"/>
      <c r="C148" s="128" t="s">
        <v>234</v>
      </c>
      <c r="D148" s="129" t="n">
        <f aca="false">SUM(E148:H148)</f>
        <v>28582</v>
      </c>
      <c r="E148" s="129" t="n">
        <v>0</v>
      </c>
      <c r="F148" s="129" t="n">
        <v>3000</v>
      </c>
      <c r="G148" s="129" t="n">
        <v>7000</v>
      </c>
      <c r="H148" s="129" t="n">
        <v>18582</v>
      </c>
    </row>
    <row r="149" customFormat="false" ht="15.75" hidden="false" customHeight="true" outlineLevel="0" collapsed="false">
      <c r="A149" s="126" t="n">
        <v>43808</v>
      </c>
      <c r="B149" s="127"/>
      <c r="C149" s="128" t="s">
        <v>235</v>
      </c>
      <c r="D149" s="129" t="n">
        <f aca="false">SUM(E149:H149)</f>
        <v>630</v>
      </c>
      <c r="E149" s="129" t="n">
        <v>0</v>
      </c>
      <c r="F149" s="129" t="n">
        <v>0</v>
      </c>
      <c r="G149" s="129" t="n">
        <v>0</v>
      </c>
      <c r="H149" s="129" t="n">
        <v>630</v>
      </c>
    </row>
    <row r="150" customFormat="false" ht="15.75" hidden="false" customHeight="true" outlineLevel="0" collapsed="false">
      <c r="A150" s="126" t="n">
        <v>43808</v>
      </c>
      <c r="B150" s="127"/>
      <c r="C150" s="128" t="s">
        <v>236</v>
      </c>
      <c r="D150" s="129" t="n">
        <f aca="false">SUM(E150:H150)</f>
        <v>100</v>
      </c>
      <c r="E150" s="129" t="n">
        <v>0</v>
      </c>
      <c r="F150" s="129" t="n">
        <v>0</v>
      </c>
      <c r="G150" s="129" t="n">
        <v>0</v>
      </c>
      <c r="H150" s="129" t="n">
        <v>100</v>
      </c>
    </row>
    <row r="151" customFormat="false" ht="15.75" hidden="false" customHeight="true" outlineLevel="0" collapsed="false">
      <c r="A151" s="126" t="n">
        <v>43812</v>
      </c>
      <c r="B151" s="127"/>
      <c r="C151" s="128" t="s">
        <v>237</v>
      </c>
      <c r="D151" s="129" t="n">
        <f aca="false">SUM(E151:H151)</f>
        <v>735</v>
      </c>
      <c r="E151" s="129" t="n">
        <v>0</v>
      </c>
      <c r="F151" s="129" t="n">
        <v>0</v>
      </c>
      <c r="G151" s="129" t="n">
        <v>0</v>
      </c>
      <c r="H151" s="129" t="n">
        <v>735</v>
      </c>
    </row>
    <row r="152" customFormat="false" ht="15.75" hidden="false" customHeight="true" outlineLevel="0" collapsed="false">
      <c r="A152" s="126" t="n">
        <v>43813</v>
      </c>
      <c r="B152" s="127"/>
      <c r="C152" s="144" t="s">
        <v>238</v>
      </c>
      <c r="D152" s="129" t="n">
        <f aca="false">SUM(E152:H152)</f>
        <v>100</v>
      </c>
      <c r="E152" s="129" t="n">
        <v>0</v>
      </c>
      <c r="F152" s="129" t="n">
        <v>0</v>
      </c>
      <c r="G152" s="129" t="n">
        <v>0</v>
      </c>
      <c r="H152" s="129" t="n">
        <v>100</v>
      </c>
    </row>
    <row r="153" customFormat="false" ht="15.75" hidden="false" customHeight="true" outlineLevel="0" collapsed="false">
      <c r="A153" s="126" t="n">
        <v>43813</v>
      </c>
      <c r="B153" s="127"/>
      <c r="C153" s="144" t="s">
        <v>239</v>
      </c>
      <c r="D153" s="129" t="n">
        <f aca="false">SUM(E153:H153)</f>
        <v>100</v>
      </c>
      <c r="E153" s="129" t="n">
        <v>0</v>
      </c>
      <c r="F153" s="129" t="n">
        <v>0</v>
      </c>
      <c r="G153" s="129" t="n">
        <v>0</v>
      </c>
      <c r="H153" s="129" t="n">
        <v>100</v>
      </c>
    </row>
    <row r="154" customFormat="false" ht="15.75" hidden="false" customHeight="true" outlineLevel="0" collapsed="false">
      <c r="A154" s="126" t="n">
        <v>43813</v>
      </c>
      <c r="B154" s="127"/>
      <c r="C154" s="144" t="s">
        <v>240</v>
      </c>
      <c r="D154" s="129" t="n">
        <f aca="false">SUM(E154:H154)</f>
        <v>100</v>
      </c>
      <c r="E154" s="129" t="n">
        <v>0</v>
      </c>
      <c r="F154" s="129" t="n">
        <v>0</v>
      </c>
      <c r="G154" s="129" t="n">
        <v>0</v>
      </c>
      <c r="H154" s="129" t="n">
        <v>100</v>
      </c>
    </row>
    <row r="155" customFormat="false" ht="15.75" hidden="false" customHeight="true" outlineLevel="0" collapsed="false">
      <c r="A155" s="126" t="n">
        <v>43813</v>
      </c>
      <c r="B155" s="127"/>
      <c r="C155" s="144" t="s">
        <v>241</v>
      </c>
      <c r="D155" s="129" t="n">
        <f aca="false">SUM(E155:H155)</f>
        <v>150</v>
      </c>
      <c r="E155" s="129" t="n">
        <v>0</v>
      </c>
      <c r="F155" s="129" t="n">
        <v>0</v>
      </c>
      <c r="G155" s="129" t="n">
        <v>0</v>
      </c>
      <c r="H155" s="129" t="n">
        <v>150</v>
      </c>
    </row>
    <row r="156" customFormat="false" ht="15.75" hidden="false" customHeight="true" outlineLevel="0" collapsed="false">
      <c r="A156" s="126" t="n">
        <v>43826</v>
      </c>
      <c r="B156" s="127"/>
      <c r="C156" s="128" t="s">
        <v>242</v>
      </c>
      <c r="D156" s="129" t="n">
        <f aca="false">SUM(E156:H156)</f>
        <v>1820</v>
      </c>
      <c r="E156" s="129" t="n">
        <v>0</v>
      </c>
      <c r="F156" s="129" t="n">
        <v>0</v>
      </c>
      <c r="G156" s="129" t="n">
        <v>0</v>
      </c>
      <c r="H156" s="129" t="n">
        <v>1820</v>
      </c>
    </row>
    <row r="157" customFormat="false" ht="15.75" hidden="false" customHeight="true" outlineLevel="0" collapsed="false">
      <c r="A157" s="126" t="n">
        <v>43826</v>
      </c>
      <c r="B157" s="127"/>
      <c r="C157" s="128" t="s">
        <v>243</v>
      </c>
      <c r="D157" s="129" t="n">
        <f aca="false">SUM(E157:H157)</f>
        <v>122.4</v>
      </c>
      <c r="E157" s="129" t="n">
        <v>0</v>
      </c>
      <c r="F157" s="129" t="n">
        <v>0</v>
      </c>
      <c r="G157" s="129" t="n">
        <v>0</v>
      </c>
      <c r="H157" s="129" t="n">
        <v>122.4</v>
      </c>
    </row>
    <row r="158" customFormat="false" ht="15.75" hidden="false" customHeight="true" outlineLevel="0" collapsed="false">
      <c r="A158" s="126" t="n">
        <v>43826</v>
      </c>
      <c r="B158" s="127"/>
      <c r="C158" s="128" t="s">
        <v>244</v>
      </c>
      <c r="D158" s="129" t="n">
        <f aca="false">SUM(E158:H158)</f>
        <v>255</v>
      </c>
      <c r="E158" s="129" t="n">
        <v>0</v>
      </c>
      <c r="F158" s="129" t="n">
        <v>0</v>
      </c>
      <c r="G158" s="129" t="n">
        <v>0</v>
      </c>
      <c r="H158" s="129" t="n">
        <v>255</v>
      </c>
    </row>
    <row r="159" customFormat="false" ht="15.75" hidden="false" customHeight="true" outlineLevel="0" collapsed="false">
      <c r="A159" s="126" t="n">
        <v>43826</v>
      </c>
      <c r="B159" s="127"/>
      <c r="C159" s="128" t="s">
        <v>245</v>
      </c>
      <c r="D159" s="129" t="n">
        <f aca="false">SUM(E159:H159)</f>
        <v>300</v>
      </c>
      <c r="E159" s="129" t="n">
        <v>0</v>
      </c>
      <c r="F159" s="129" t="n">
        <v>0</v>
      </c>
      <c r="G159" s="129" t="n">
        <v>0</v>
      </c>
      <c r="H159" s="129" t="n">
        <v>300</v>
      </c>
    </row>
    <row r="160" customFormat="false" ht="15.75" hidden="false" customHeight="true" outlineLevel="0" collapsed="false">
      <c r="A160" s="126" t="n">
        <v>43826</v>
      </c>
      <c r="B160" s="127"/>
      <c r="C160" s="128" t="s">
        <v>246</v>
      </c>
      <c r="D160" s="129" t="n">
        <f aca="false">SUM(E160:H160)</f>
        <v>150</v>
      </c>
      <c r="E160" s="129" t="n">
        <v>0</v>
      </c>
      <c r="F160" s="129" t="n">
        <v>0</v>
      </c>
      <c r="G160" s="129" t="n">
        <v>0</v>
      </c>
      <c r="H160" s="129" t="n">
        <v>150</v>
      </c>
    </row>
    <row r="161" customFormat="false" ht="15.75" hidden="false" customHeight="true" outlineLevel="0" collapsed="false">
      <c r="A161" s="126" t="n">
        <v>43826</v>
      </c>
      <c r="B161" s="127"/>
      <c r="C161" s="128" t="s">
        <v>247</v>
      </c>
      <c r="D161" s="129" t="n">
        <f aca="false">SUM(E161:H161)</f>
        <v>50</v>
      </c>
      <c r="E161" s="129" t="n">
        <v>0</v>
      </c>
      <c r="F161" s="129" t="n">
        <v>0</v>
      </c>
      <c r="G161" s="129" t="n">
        <v>0</v>
      </c>
      <c r="H161" s="129" t="n">
        <v>50</v>
      </c>
    </row>
    <row r="162" customFormat="false" ht="15.75" hidden="false" customHeight="true" outlineLevel="0" collapsed="false">
      <c r="A162" s="126" t="n">
        <v>43841</v>
      </c>
      <c r="B162" s="127"/>
      <c r="C162" s="144" t="s">
        <v>248</v>
      </c>
      <c r="D162" s="129" t="n">
        <f aca="false">SUM(E162:H162)</f>
        <v>700</v>
      </c>
      <c r="E162" s="129" t="n">
        <v>0</v>
      </c>
      <c r="F162" s="129" t="n">
        <v>0</v>
      </c>
      <c r="G162" s="129" t="n">
        <v>0</v>
      </c>
      <c r="H162" s="129" t="n">
        <v>700</v>
      </c>
    </row>
    <row r="163" customFormat="false" ht="15.75" hidden="false" customHeight="true" outlineLevel="0" collapsed="false">
      <c r="A163" s="126" t="n">
        <v>43841</v>
      </c>
      <c r="B163" s="127"/>
      <c r="C163" s="144" t="s">
        <v>249</v>
      </c>
      <c r="D163" s="129" t="n">
        <f aca="false">SUM(E163:H163)</f>
        <v>100</v>
      </c>
      <c r="E163" s="129" t="n">
        <v>0</v>
      </c>
      <c r="F163" s="129" t="n">
        <v>0</v>
      </c>
      <c r="G163" s="129" t="n">
        <v>0</v>
      </c>
      <c r="H163" s="129" t="n">
        <v>100</v>
      </c>
    </row>
    <row r="164" customFormat="false" ht="15.75" hidden="false" customHeight="true" outlineLevel="0" collapsed="false">
      <c r="A164" s="126" t="n">
        <v>43841</v>
      </c>
      <c r="B164" s="127"/>
      <c r="C164" s="144" t="s">
        <v>250</v>
      </c>
      <c r="D164" s="129" t="n">
        <f aca="false">SUM(E164:H164)</f>
        <v>100</v>
      </c>
      <c r="E164" s="129" t="n">
        <v>0</v>
      </c>
      <c r="F164" s="129" t="n">
        <v>0</v>
      </c>
      <c r="G164" s="129" t="n">
        <v>0</v>
      </c>
      <c r="H164" s="129" t="n">
        <v>100</v>
      </c>
    </row>
    <row r="165" customFormat="false" ht="15.75" hidden="false" customHeight="true" outlineLevel="0" collapsed="false">
      <c r="A165" s="126" t="n">
        <v>43841</v>
      </c>
      <c r="B165" s="127"/>
      <c r="C165" s="148" t="s">
        <v>251</v>
      </c>
      <c r="D165" s="129" t="n">
        <f aca="false">SUM(E165:H165)</f>
        <v>3000</v>
      </c>
      <c r="E165" s="129" t="n">
        <v>0</v>
      </c>
      <c r="F165" s="129" t="n">
        <v>0</v>
      </c>
      <c r="G165" s="129" t="n">
        <v>0</v>
      </c>
      <c r="H165" s="129" t="n">
        <v>3000</v>
      </c>
    </row>
    <row r="166" customFormat="false" ht="15.75" hidden="false" customHeight="true" outlineLevel="0" collapsed="false">
      <c r="A166" s="126"/>
      <c r="B166" s="127"/>
      <c r="C166" s="141" t="s">
        <v>252</v>
      </c>
      <c r="D166" s="129" t="n">
        <f aca="false">SUM(E166:H166)</f>
        <v>2500</v>
      </c>
      <c r="E166" s="129" t="n">
        <v>0</v>
      </c>
      <c r="F166" s="129" t="n">
        <v>2500</v>
      </c>
      <c r="G166" s="129" t="n">
        <v>0</v>
      </c>
      <c r="H166" s="129" t="n">
        <v>0</v>
      </c>
    </row>
    <row r="167" customFormat="false" ht="15.75" hidden="false" customHeight="true" outlineLevel="0" collapsed="false">
      <c r="A167" s="126"/>
      <c r="B167" s="127"/>
      <c r="C167" s="145" t="s">
        <v>253</v>
      </c>
      <c r="D167" s="129" t="n">
        <f aca="false">SUM(E167:H167)</f>
        <v>236</v>
      </c>
      <c r="E167" s="129" t="n">
        <v>0</v>
      </c>
      <c r="F167" s="129" t="n">
        <v>236</v>
      </c>
      <c r="G167" s="129" t="n">
        <v>0</v>
      </c>
      <c r="H167" s="129" t="n">
        <v>0</v>
      </c>
    </row>
    <row r="168" customFormat="false" ht="15.75" hidden="false" customHeight="true" outlineLevel="0" collapsed="false">
      <c r="A168" s="126"/>
      <c r="B168" s="127"/>
      <c r="C168" s="145" t="s">
        <v>254</v>
      </c>
      <c r="D168" s="129" t="n">
        <f aca="false">SUM(E168:H168)</f>
        <v>300</v>
      </c>
      <c r="E168" s="129" t="n">
        <v>0</v>
      </c>
      <c r="F168" s="129" t="n">
        <v>300</v>
      </c>
      <c r="G168" s="129" t="n">
        <v>0</v>
      </c>
      <c r="H168" s="129" t="n">
        <v>0</v>
      </c>
    </row>
    <row r="169" customFormat="false" ht="15.75" hidden="false" customHeight="true" outlineLevel="0" collapsed="false">
      <c r="A169" s="126"/>
      <c r="B169" s="127"/>
      <c r="C169" s="128" t="s">
        <v>255</v>
      </c>
      <c r="D169" s="129" t="n">
        <f aca="false">SUM(E169:H169)</f>
        <v>6500</v>
      </c>
      <c r="E169" s="129" t="n">
        <v>0</v>
      </c>
      <c r="F169" s="129" t="n">
        <v>0</v>
      </c>
      <c r="G169" s="129" t="n">
        <v>6500</v>
      </c>
      <c r="H169" s="129" t="n">
        <v>0</v>
      </c>
    </row>
    <row r="170" customFormat="false" ht="15.75" hidden="false" customHeight="true" outlineLevel="0" collapsed="false">
      <c r="A170" s="126" t="n">
        <v>43846</v>
      </c>
      <c r="B170" s="127"/>
      <c r="C170" s="128" t="s">
        <v>256</v>
      </c>
      <c r="D170" s="129" t="n">
        <f aca="false">SUM(E170:H170)</f>
        <v>300</v>
      </c>
      <c r="E170" s="129" t="n">
        <v>0</v>
      </c>
      <c r="F170" s="129" t="n">
        <v>300</v>
      </c>
      <c r="G170" s="129" t="n">
        <v>0</v>
      </c>
      <c r="H170" s="129" t="n">
        <v>0</v>
      </c>
    </row>
    <row r="171" customFormat="false" ht="15.75" hidden="false" customHeight="true" outlineLevel="0" collapsed="false">
      <c r="A171" s="126" t="n">
        <v>43846</v>
      </c>
      <c r="B171" s="127"/>
      <c r="C171" s="128" t="s">
        <v>257</v>
      </c>
      <c r="D171" s="129" t="n">
        <f aca="false">SUM(E171:H171)</f>
        <v>30</v>
      </c>
      <c r="E171" s="129" t="n">
        <v>0</v>
      </c>
      <c r="F171" s="129" t="n">
        <v>30</v>
      </c>
      <c r="G171" s="129" t="n">
        <v>0</v>
      </c>
      <c r="H171" s="129" t="n">
        <v>0</v>
      </c>
    </row>
    <row r="172" customFormat="false" ht="15.75" hidden="false" customHeight="true" outlineLevel="0" collapsed="false">
      <c r="A172" s="126" t="n">
        <v>43848</v>
      </c>
      <c r="B172" s="127"/>
      <c r="C172" s="144" t="s">
        <v>258</v>
      </c>
      <c r="D172" s="129" t="n">
        <f aca="false">SUM(E172:H172)</f>
        <v>100</v>
      </c>
      <c r="E172" s="129" t="n">
        <v>0</v>
      </c>
      <c r="F172" s="129" t="n">
        <v>0</v>
      </c>
      <c r="G172" s="129" t="n">
        <v>0</v>
      </c>
      <c r="H172" s="129" t="n">
        <v>100</v>
      </c>
    </row>
    <row r="173" customFormat="false" ht="15.75" hidden="false" customHeight="true" outlineLevel="0" collapsed="false">
      <c r="A173" s="126" t="n">
        <v>43860</v>
      </c>
      <c r="B173" s="127"/>
      <c r="C173" s="142" t="s">
        <v>259</v>
      </c>
      <c r="D173" s="129" t="n">
        <f aca="false">SUM(E173:H173)</f>
        <v>11115</v>
      </c>
      <c r="E173" s="129" t="n">
        <v>0</v>
      </c>
      <c r="F173" s="129" t="n">
        <v>0</v>
      </c>
      <c r="G173" s="129" t="n">
        <v>0</v>
      </c>
      <c r="H173" s="129" t="n">
        <v>11115</v>
      </c>
    </row>
    <row r="174" customFormat="false" ht="15.75" hidden="false" customHeight="true" outlineLevel="0" collapsed="false">
      <c r="A174" s="126" t="n">
        <v>43855</v>
      </c>
      <c r="B174" s="127"/>
      <c r="C174" s="128" t="s">
        <v>260</v>
      </c>
      <c r="D174" s="129" t="n">
        <f aca="false">SUM(E174:H174)</f>
        <v>760.39</v>
      </c>
      <c r="E174" s="129" t="n">
        <v>760.39</v>
      </c>
      <c r="F174" s="129" t="n">
        <v>0</v>
      </c>
      <c r="G174" s="129" t="n">
        <v>0</v>
      </c>
      <c r="H174" s="129" t="n">
        <v>0</v>
      </c>
    </row>
    <row r="175" customFormat="false" ht="15.75" hidden="false" customHeight="true" outlineLevel="0" collapsed="false">
      <c r="A175" s="126" t="n">
        <v>43862</v>
      </c>
      <c r="B175" s="127"/>
      <c r="C175" s="141" t="s">
        <v>261</v>
      </c>
      <c r="D175" s="129" t="n">
        <f aca="false">SUM(E175:H175)</f>
        <v>2500</v>
      </c>
      <c r="E175" s="129" t="n">
        <v>0</v>
      </c>
      <c r="F175" s="129" t="n">
        <v>2500</v>
      </c>
      <c r="G175" s="129" t="n">
        <v>0</v>
      </c>
      <c r="H175" s="129" t="n">
        <v>0</v>
      </c>
    </row>
    <row r="176" customFormat="false" ht="15.75" hidden="false" customHeight="true" outlineLevel="0" collapsed="false">
      <c r="A176" s="126" t="n">
        <v>43889</v>
      </c>
      <c r="B176" s="127"/>
      <c r="C176" s="128" t="s">
        <v>256</v>
      </c>
      <c r="D176" s="129" t="n">
        <f aca="false">SUM(E176:H176)</f>
        <v>300</v>
      </c>
      <c r="E176" s="129" t="n">
        <v>0</v>
      </c>
      <c r="F176" s="129" t="n">
        <v>0</v>
      </c>
      <c r="G176" s="129" t="n">
        <v>0</v>
      </c>
      <c r="H176" s="129" t="n">
        <v>300</v>
      </c>
    </row>
    <row r="177" customFormat="false" ht="15.75" hidden="false" customHeight="true" outlineLevel="0" collapsed="false">
      <c r="A177" s="126" t="n">
        <v>43890</v>
      </c>
      <c r="B177" s="127"/>
      <c r="C177" s="144" t="s">
        <v>262</v>
      </c>
      <c r="D177" s="129" t="n">
        <f aca="false">SUM(E177:H177)</f>
        <v>150</v>
      </c>
      <c r="E177" s="129" t="n">
        <v>0</v>
      </c>
      <c r="F177" s="129" t="n">
        <v>0</v>
      </c>
      <c r="G177" s="129" t="n">
        <v>0</v>
      </c>
      <c r="H177" s="129" t="n">
        <v>150</v>
      </c>
    </row>
    <row r="178" customFormat="false" ht="15.75" hidden="false" customHeight="true" outlineLevel="0" collapsed="false">
      <c r="A178" s="126" t="n">
        <v>43890</v>
      </c>
      <c r="B178" s="127"/>
      <c r="C178" s="149" t="s">
        <v>263</v>
      </c>
      <c r="D178" s="129" t="n">
        <f aca="false">SUM(E178:H178)</f>
        <v>360.8</v>
      </c>
      <c r="E178" s="129" t="n">
        <v>0</v>
      </c>
      <c r="F178" s="129" t="n">
        <v>360.8</v>
      </c>
      <c r="G178" s="129" t="n">
        <v>0</v>
      </c>
      <c r="H178" s="129" t="n">
        <v>0</v>
      </c>
    </row>
    <row r="179" customFormat="false" ht="15.75" hidden="false" customHeight="true" outlineLevel="0" collapsed="false">
      <c r="A179" s="126" t="n">
        <v>43890</v>
      </c>
      <c r="B179" s="127"/>
      <c r="C179" s="148" t="s">
        <v>264</v>
      </c>
      <c r="D179" s="129" t="n">
        <f aca="false">SUM(E179:H179)</f>
        <v>3000</v>
      </c>
      <c r="E179" s="129" t="n">
        <v>0</v>
      </c>
      <c r="F179" s="129" t="n">
        <v>0</v>
      </c>
      <c r="G179" s="129" t="n">
        <v>0</v>
      </c>
      <c r="H179" s="129" t="n">
        <v>3000</v>
      </c>
    </row>
    <row r="180" customFormat="false" ht="15.75" hidden="false" customHeight="true" outlineLevel="0" collapsed="false">
      <c r="A180" s="126" t="n">
        <v>43891</v>
      </c>
      <c r="B180" s="127"/>
      <c r="C180" s="141" t="s">
        <v>265</v>
      </c>
      <c r="D180" s="129" t="n">
        <f aca="false">SUM(E180:H180)</f>
        <v>2500</v>
      </c>
      <c r="E180" s="129" t="n">
        <v>0</v>
      </c>
      <c r="F180" s="129" t="n">
        <v>0</v>
      </c>
      <c r="G180" s="129" t="n">
        <v>0</v>
      </c>
      <c r="H180" s="129" t="n">
        <v>2500</v>
      </c>
    </row>
    <row r="181" customFormat="false" ht="15.75" hidden="false" customHeight="true" outlineLevel="0" collapsed="false">
      <c r="A181" s="126" t="n">
        <v>43894</v>
      </c>
      <c r="B181" s="127"/>
      <c r="C181" s="128" t="s">
        <v>266</v>
      </c>
      <c r="D181" s="129" t="n">
        <f aca="false">SUM(E181:H181)</f>
        <v>50274.11</v>
      </c>
      <c r="E181" s="129" t="n">
        <v>0</v>
      </c>
      <c r="F181" s="150" t="n">
        <v>35274.11</v>
      </c>
      <c r="G181" s="129" t="n">
        <v>0</v>
      </c>
      <c r="H181" s="129" t="n">
        <v>15000</v>
      </c>
      <c r="J181" s="151"/>
    </row>
    <row r="182" customFormat="false" ht="15.75" hidden="false" customHeight="true" outlineLevel="0" collapsed="false">
      <c r="A182" s="126" t="n">
        <v>43899</v>
      </c>
      <c r="B182" s="127"/>
      <c r="C182" s="128" t="s">
        <v>182</v>
      </c>
      <c r="D182" s="129" t="n">
        <f aca="false">SUM(E182:H182)</f>
        <v>1360</v>
      </c>
      <c r="E182" s="129" t="n">
        <v>0</v>
      </c>
      <c r="F182" s="129" t="n">
        <v>0</v>
      </c>
      <c r="G182" s="129" t="n">
        <v>0</v>
      </c>
      <c r="H182" s="129" t="n">
        <v>1360</v>
      </c>
    </row>
    <row r="183" customFormat="false" ht="15.75" hidden="false" customHeight="true" outlineLevel="0" collapsed="false">
      <c r="A183" s="126" t="n">
        <v>43899</v>
      </c>
      <c r="B183" s="127"/>
      <c r="C183" s="128" t="s">
        <v>267</v>
      </c>
      <c r="D183" s="129" t="n">
        <f aca="false">SUM(E183:H183)</f>
        <v>150</v>
      </c>
      <c r="E183" s="129" t="n">
        <v>0</v>
      </c>
      <c r="F183" s="129" t="n">
        <v>0</v>
      </c>
      <c r="G183" s="129" t="n">
        <v>0</v>
      </c>
      <c r="H183" s="129" t="n">
        <v>150</v>
      </c>
      <c r="J183" s="152" t="s">
        <v>268</v>
      </c>
    </row>
    <row r="184" customFormat="false" ht="15.75" hidden="false" customHeight="true" outlineLevel="0" collapsed="false">
      <c r="A184" s="126" t="n">
        <v>43904</v>
      </c>
      <c r="B184" s="127"/>
      <c r="C184" s="128" t="s">
        <v>269</v>
      </c>
      <c r="D184" s="129" t="n">
        <f aca="false">SUM(E184:H184)</f>
        <v>21400</v>
      </c>
      <c r="E184" s="129" t="n">
        <v>0</v>
      </c>
      <c r="F184" s="129" t="n">
        <v>0</v>
      </c>
      <c r="G184" s="129" t="n">
        <v>0</v>
      </c>
      <c r="H184" s="129" t="n">
        <v>21400</v>
      </c>
      <c r="J184" s="21" t="s">
        <v>270</v>
      </c>
    </row>
    <row r="185" customFormat="false" ht="15.75" hidden="false" customHeight="true" outlineLevel="0" collapsed="false">
      <c r="A185" s="126" t="n">
        <v>43904</v>
      </c>
      <c r="B185" s="127"/>
      <c r="C185" s="128" t="s">
        <v>271</v>
      </c>
      <c r="D185" s="129" t="n">
        <f aca="false">SUM(E185:H185)</f>
        <v>150</v>
      </c>
      <c r="E185" s="129" t="n">
        <v>150</v>
      </c>
      <c r="F185" s="129" t="n">
        <v>0</v>
      </c>
      <c r="G185" s="129" t="n">
        <v>0</v>
      </c>
      <c r="H185" s="129" t="n">
        <v>0</v>
      </c>
    </row>
    <row r="186" customFormat="false" ht="15.75" hidden="false" customHeight="true" outlineLevel="0" collapsed="false">
      <c r="A186" s="126" t="n">
        <v>43906</v>
      </c>
      <c r="B186" s="127"/>
      <c r="C186" s="128" t="s">
        <v>272</v>
      </c>
      <c r="D186" s="129" t="n">
        <f aca="false">SUM(E186:H186)</f>
        <v>3265</v>
      </c>
      <c r="E186" s="129" t="n">
        <v>0</v>
      </c>
      <c r="F186" s="129" t="n">
        <v>0</v>
      </c>
      <c r="G186" s="129" t="n">
        <v>0</v>
      </c>
      <c r="H186" s="129" t="n">
        <v>3265</v>
      </c>
    </row>
    <row r="187" customFormat="false" ht="15.75" hidden="false" customHeight="true" outlineLevel="0" collapsed="false">
      <c r="A187" s="126" t="n">
        <v>43906</v>
      </c>
      <c r="B187" s="127"/>
      <c r="C187" s="128" t="s">
        <v>273</v>
      </c>
      <c r="D187" s="129" t="n">
        <f aca="false">SUM(E187:H187)</f>
        <v>150</v>
      </c>
      <c r="E187" s="129" t="n">
        <v>0</v>
      </c>
      <c r="F187" s="129" t="n">
        <v>0</v>
      </c>
      <c r="G187" s="129" t="n">
        <v>0</v>
      </c>
      <c r="H187" s="129" t="n">
        <v>150</v>
      </c>
    </row>
    <row r="188" customFormat="false" ht="15.75" hidden="false" customHeight="true" outlineLevel="0" collapsed="false">
      <c r="A188" s="126" t="n">
        <v>43907</v>
      </c>
      <c r="B188" s="127"/>
      <c r="C188" s="128" t="s">
        <v>274</v>
      </c>
      <c r="D188" s="129" t="n">
        <f aca="false">SUM(E188:H188)</f>
        <v>150</v>
      </c>
      <c r="E188" s="129" t="n">
        <v>0</v>
      </c>
      <c r="F188" s="129" t="n">
        <v>0</v>
      </c>
      <c r="G188" s="129" t="n">
        <v>0</v>
      </c>
      <c r="H188" s="129" t="n">
        <v>150</v>
      </c>
    </row>
    <row r="189" customFormat="false" ht="15.75" hidden="false" customHeight="true" outlineLevel="0" collapsed="false">
      <c r="A189" s="126" t="n">
        <v>43907</v>
      </c>
      <c r="B189" s="127"/>
      <c r="C189" s="128" t="s">
        <v>275</v>
      </c>
      <c r="D189" s="129" t="n">
        <f aca="false">SUM(E189:H189)</f>
        <v>11411</v>
      </c>
      <c r="E189" s="129" t="n">
        <v>0</v>
      </c>
      <c r="F189" s="129" t="n">
        <v>2811</v>
      </c>
      <c r="G189" s="129" t="n">
        <v>0</v>
      </c>
      <c r="H189" s="129" t="n">
        <v>8600</v>
      </c>
      <c r="J189" s="21" t="s">
        <v>276</v>
      </c>
    </row>
    <row r="190" customFormat="false" ht="15.75" hidden="false" customHeight="true" outlineLevel="0" collapsed="false">
      <c r="A190" s="153" t="n">
        <v>43931</v>
      </c>
      <c r="B190" s="127"/>
      <c r="C190" s="128" t="s">
        <v>277</v>
      </c>
      <c r="D190" s="129" t="n">
        <f aca="false">SUM(E190:H190)</f>
        <v>100</v>
      </c>
      <c r="E190" s="129" t="n">
        <v>100</v>
      </c>
      <c r="F190" s="129" t="n">
        <v>0</v>
      </c>
      <c r="G190" s="129" t="n">
        <v>0</v>
      </c>
      <c r="H190" s="129" t="n">
        <v>0</v>
      </c>
      <c r="J190" s="154" t="s">
        <v>278</v>
      </c>
    </row>
    <row r="191" customFormat="false" ht="15.75" hidden="false" customHeight="true" outlineLevel="0" collapsed="false">
      <c r="A191" s="153" t="n">
        <v>43931</v>
      </c>
      <c r="B191" s="127"/>
      <c r="C191" s="128" t="s">
        <v>279</v>
      </c>
      <c r="D191" s="129" t="n">
        <f aca="false">SUM(E191:H191)</f>
        <v>580</v>
      </c>
      <c r="E191" s="129" t="n">
        <v>580</v>
      </c>
      <c r="F191" s="129" t="n">
        <v>0</v>
      </c>
      <c r="G191" s="129" t="n">
        <v>0</v>
      </c>
      <c r="H191" s="129" t="n">
        <v>0</v>
      </c>
    </row>
    <row r="192" customFormat="false" ht="15.75" hidden="false" customHeight="true" outlineLevel="0" collapsed="false">
      <c r="A192" s="126"/>
      <c r="B192" s="127"/>
      <c r="C192" s="141" t="s">
        <v>280</v>
      </c>
      <c r="D192" s="129" t="n">
        <f aca="false">SUM(E192:H192)</f>
        <v>2500</v>
      </c>
      <c r="E192" s="129" t="n">
        <v>0</v>
      </c>
      <c r="F192" s="129" t="n">
        <v>2500</v>
      </c>
      <c r="G192" s="129" t="n">
        <v>0</v>
      </c>
      <c r="H192" s="129" t="n">
        <v>0</v>
      </c>
    </row>
    <row r="193" customFormat="false" ht="15.75" hidden="false" customHeight="true" outlineLevel="0" collapsed="false">
      <c r="A193" s="126"/>
      <c r="B193" s="127"/>
      <c r="C193" s="149" t="s">
        <v>281</v>
      </c>
      <c r="D193" s="129" t="n">
        <f aca="false">SUM(E193:H193)</f>
        <v>402.42</v>
      </c>
      <c r="E193" s="129" t="n">
        <v>0</v>
      </c>
      <c r="F193" s="129" t="n">
        <v>402.42</v>
      </c>
      <c r="G193" s="129" t="n">
        <v>0</v>
      </c>
      <c r="H193" s="129" t="n">
        <v>0</v>
      </c>
    </row>
    <row r="194" customFormat="false" ht="15.75" hidden="false" customHeight="true" outlineLevel="0" collapsed="false">
      <c r="A194" s="126"/>
      <c r="B194" s="127"/>
      <c r="C194" s="128"/>
      <c r="D194" s="129" t="n">
        <f aca="false">SUM(E194:H194)</f>
        <v>0</v>
      </c>
      <c r="E194" s="129" t="n">
        <v>0</v>
      </c>
      <c r="F194" s="129" t="n">
        <v>0</v>
      </c>
      <c r="G194" s="129" t="n">
        <v>0</v>
      </c>
      <c r="H194" s="129" t="n">
        <v>0</v>
      </c>
    </row>
    <row r="195" customFormat="false" ht="15.75" hidden="false" customHeight="true" outlineLevel="0" collapsed="false">
      <c r="A195" s="126"/>
      <c r="B195" s="127"/>
      <c r="C195" s="128"/>
      <c r="D195" s="129" t="n">
        <f aca="false">SUM(E195:H195)</f>
        <v>0</v>
      </c>
      <c r="E195" s="129" t="n">
        <v>0</v>
      </c>
      <c r="F195" s="129" t="n">
        <v>0</v>
      </c>
      <c r="G195" s="129" t="n">
        <v>0</v>
      </c>
      <c r="H195" s="129" t="n">
        <v>0</v>
      </c>
    </row>
    <row r="196" customFormat="false" ht="15.75" hidden="false" customHeight="true" outlineLevel="0" collapsed="false">
      <c r="A196" s="126"/>
      <c r="B196" s="127"/>
      <c r="C196" s="141" t="s">
        <v>282</v>
      </c>
      <c r="D196" s="129" t="n">
        <f aca="false">SUM(E196:H196)</f>
        <v>2500</v>
      </c>
      <c r="E196" s="129" t="n">
        <v>0</v>
      </c>
      <c r="F196" s="129" t="n">
        <v>2500</v>
      </c>
      <c r="G196" s="129" t="n">
        <v>0</v>
      </c>
      <c r="H196" s="129" t="n">
        <v>0</v>
      </c>
    </row>
    <row r="197" customFormat="false" ht="15.75" hidden="false" customHeight="true" outlineLevel="0" collapsed="false">
      <c r="A197" s="126"/>
      <c r="B197" s="127"/>
      <c r="C197" s="149" t="s">
        <v>283</v>
      </c>
      <c r="D197" s="129" t="n">
        <f aca="false">SUM(E197:H197)</f>
        <v>0.1</v>
      </c>
      <c r="E197" s="129" t="n">
        <v>0</v>
      </c>
      <c r="F197" s="155" t="n">
        <v>0.1</v>
      </c>
      <c r="G197" s="129" t="n">
        <v>0</v>
      </c>
      <c r="H197" s="129" t="n">
        <v>0</v>
      </c>
    </row>
    <row r="198" customFormat="false" ht="15.75" hidden="false" customHeight="true" outlineLevel="0" collapsed="false">
      <c r="A198" s="126" t="n">
        <v>43957</v>
      </c>
      <c r="B198" s="127"/>
      <c r="C198" s="156" t="s">
        <v>284</v>
      </c>
      <c r="D198" s="129" t="n">
        <f aca="false">SUM(E198:H198)</f>
        <v>20000</v>
      </c>
      <c r="E198" s="129" t="n">
        <v>0</v>
      </c>
      <c r="F198" s="129" t="n">
        <v>0</v>
      </c>
      <c r="G198" s="157" t="n">
        <v>20000</v>
      </c>
      <c r="H198" s="129" t="n">
        <v>0</v>
      </c>
    </row>
    <row r="199" customFormat="false" ht="15.75" hidden="false" customHeight="true" outlineLevel="0" collapsed="false">
      <c r="A199" s="126" t="n">
        <v>43992</v>
      </c>
      <c r="B199" s="127"/>
      <c r="C199" s="156" t="s">
        <v>285</v>
      </c>
      <c r="D199" s="157" t="n">
        <f aca="false">SUM(E199:H199)</f>
        <v>84162</v>
      </c>
      <c r="E199" s="157" t="n">
        <v>28054</v>
      </c>
      <c r="F199" s="157" t="n">
        <v>28054</v>
      </c>
      <c r="G199" s="157" t="n">
        <v>28054</v>
      </c>
      <c r="H199" s="129" t="n">
        <v>0</v>
      </c>
    </row>
    <row r="200" customFormat="false" ht="15.75" hidden="false" customHeight="true" outlineLevel="0" collapsed="false">
      <c r="A200" s="126"/>
      <c r="B200" s="127"/>
      <c r="C200" s="141" t="s">
        <v>286</v>
      </c>
      <c r="D200" s="129" t="n">
        <f aca="false">SUM(E200:H200)</f>
        <v>2500</v>
      </c>
      <c r="E200" s="129" t="n">
        <v>0</v>
      </c>
      <c r="F200" s="129" t="n">
        <v>2500</v>
      </c>
      <c r="G200" s="129" t="n">
        <v>0</v>
      </c>
      <c r="H200" s="129" t="n">
        <v>0</v>
      </c>
    </row>
    <row r="201" customFormat="false" ht="15.75" hidden="false" customHeight="true" outlineLevel="0" collapsed="false">
      <c r="A201" s="126"/>
      <c r="B201" s="127"/>
      <c r="C201" s="141" t="s">
        <v>287</v>
      </c>
      <c r="D201" s="129" t="n">
        <f aca="false">SUM(E201:H201)</f>
        <v>2500</v>
      </c>
      <c r="E201" s="129" t="n">
        <v>0</v>
      </c>
      <c r="F201" s="150" t="n">
        <v>2500</v>
      </c>
      <c r="G201" s="129" t="n">
        <v>0</v>
      </c>
      <c r="H201" s="129" t="n">
        <v>0</v>
      </c>
    </row>
    <row r="202" customFormat="false" ht="15.75" hidden="false" customHeight="true" outlineLevel="0" collapsed="false">
      <c r="A202" s="126"/>
      <c r="B202" s="127"/>
      <c r="C202" s="149" t="s">
        <v>288</v>
      </c>
      <c r="D202" s="129" t="n">
        <f aca="false">SUM(E202:H202)</f>
        <v>0.1</v>
      </c>
      <c r="E202" s="129" t="n">
        <v>0</v>
      </c>
      <c r="F202" s="155" t="n">
        <v>0.1</v>
      </c>
      <c r="G202" s="129" t="n">
        <v>0</v>
      </c>
      <c r="H202" s="129" t="n">
        <v>0</v>
      </c>
    </row>
    <row r="203" customFormat="false" ht="15.75" hidden="false" customHeight="true" outlineLevel="0" collapsed="false">
      <c r="A203" s="126" t="n">
        <v>44000</v>
      </c>
      <c r="B203" s="127"/>
      <c r="C203" s="128" t="s">
        <v>289</v>
      </c>
      <c r="D203" s="129" t="n">
        <f aca="false">SUM(E203:H203)</f>
        <v>2000</v>
      </c>
      <c r="E203" s="129" t="n">
        <v>0</v>
      </c>
      <c r="F203" s="129" t="n">
        <v>0</v>
      </c>
      <c r="G203" s="129" t="n">
        <v>0</v>
      </c>
      <c r="H203" s="129" t="n">
        <v>2000</v>
      </c>
    </row>
    <row r="204" customFormat="false" ht="15.75" hidden="false" customHeight="true" outlineLevel="0" collapsed="false">
      <c r="A204" s="126" t="n">
        <v>44000</v>
      </c>
      <c r="B204" s="127"/>
      <c r="C204" s="128" t="s">
        <v>290</v>
      </c>
      <c r="D204" s="129" t="n">
        <f aca="false">SUM(E204:H204)</f>
        <v>3000</v>
      </c>
      <c r="E204" s="129" t="n">
        <v>0</v>
      </c>
      <c r="F204" s="129" t="n">
        <v>0</v>
      </c>
      <c r="G204" s="129" t="n">
        <v>0</v>
      </c>
      <c r="H204" s="129" t="n">
        <v>3000</v>
      </c>
    </row>
    <row r="205" customFormat="false" ht="15.75" hidden="false" customHeight="true" outlineLevel="0" collapsed="false">
      <c r="A205" s="126" t="n">
        <v>44009</v>
      </c>
      <c r="B205" s="127"/>
      <c r="C205" s="128" t="s">
        <v>291</v>
      </c>
      <c r="D205" s="129" t="n">
        <f aca="false">SUM(E205:H205)</f>
        <v>2070</v>
      </c>
      <c r="E205" s="129" t="n">
        <v>2070</v>
      </c>
      <c r="F205" s="129" t="n">
        <v>0</v>
      </c>
      <c r="G205" s="129" t="n">
        <v>0</v>
      </c>
      <c r="H205" s="129" t="n">
        <v>0</v>
      </c>
    </row>
    <row r="206" customFormat="false" ht="15.75" hidden="false" customHeight="true" outlineLevel="0" collapsed="false">
      <c r="A206" s="126"/>
      <c r="B206" s="127"/>
      <c r="C206" s="128" t="s">
        <v>292</v>
      </c>
      <c r="D206" s="129" t="n">
        <f aca="false">SUM(E206:H206)</f>
        <v>200</v>
      </c>
      <c r="E206" s="129" t="n">
        <v>200</v>
      </c>
      <c r="F206" s="129" t="n">
        <v>0</v>
      </c>
      <c r="G206" s="129" t="n">
        <v>0</v>
      </c>
      <c r="H206" s="129" t="n">
        <v>0</v>
      </c>
    </row>
    <row r="207" customFormat="false" ht="15.75" hidden="false" customHeight="true" outlineLevel="0" collapsed="false">
      <c r="A207" s="126" t="n">
        <v>44013</v>
      </c>
      <c r="B207" s="127"/>
      <c r="C207" s="141" t="s">
        <v>293</v>
      </c>
      <c r="D207" s="129" t="n">
        <f aca="false">SUM(E207:H207)</f>
        <v>3000</v>
      </c>
      <c r="E207" s="129" t="n">
        <v>0</v>
      </c>
      <c r="F207" s="158" t="n">
        <v>3000</v>
      </c>
      <c r="G207" s="129" t="n">
        <v>0</v>
      </c>
      <c r="H207" s="129" t="n">
        <v>0</v>
      </c>
    </row>
    <row r="208" customFormat="false" ht="15.75" hidden="false" customHeight="true" outlineLevel="0" collapsed="false">
      <c r="A208" s="126" t="n">
        <v>44020</v>
      </c>
      <c r="B208" s="127"/>
      <c r="C208" s="128" t="s">
        <v>294</v>
      </c>
      <c r="D208" s="129" t="n">
        <f aca="false">SUM(E208:H208)</f>
        <v>1005</v>
      </c>
      <c r="E208" s="129" t="n">
        <v>0</v>
      </c>
      <c r="F208" s="129" t="n">
        <v>0</v>
      </c>
      <c r="G208" s="129" t="n">
        <v>0</v>
      </c>
      <c r="H208" s="129" t="n">
        <v>1005</v>
      </c>
    </row>
    <row r="209" customFormat="false" ht="15.75" hidden="false" customHeight="true" outlineLevel="0" collapsed="false">
      <c r="A209" s="126" t="n">
        <v>44020</v>
      </c>
      <c r="B209" s="127"/>
      <c r="C209" s="128" t="s">
        <v>295</v>
      </c>
      <c r="D209" s="129" t="n">
        <f aca="false">SUM(E209:H209)</f>
        <v>1310</v>
      </c>
      <c r="E209" s="129" t="n">
        <v>0</v>
      </c>
      <c r="F209" s="129" t="n">
        <v>0</v>
      </c>
      <c r="G209" s="129" t="n">
        <v>0</v>
      </c>
      <c r="H209" s="129" t="n">
        <v>1310</v>
      </c>
    </row>
    <row r="210" customFormat="false" ht="15.75" hidden="false" customHeight="true" outlineLevel="0" collapsed="false">
      <c r="A210" s="126" t="n">
        <v>44020</v>
      </c>
      <c r="B210" s="127"/>
      <c r="C210" s="128" t="s">
        <v>296</v>
      </c>
      <c r="D210" s="129" t="n">
        <f aca="false">SUM(E210:H210)</f>
        <v>2533</v>
      </c>
      <c r="E210" s="129" t="n">
        <v>0</v>
      </c>
      <c r="F210" s="129" t="n">
        <v>0</v>
      </c>
      <c r="G210" s="129" t="n">
        <v>2533</v>
      </c>
      <c r="H210" s="129" t="n">
        <v>0</v>
      </c>
    </row>
    <row r="211" customFormat="false" ht="15.75" hidden="false" customHeight="true" outlineLevel="0" collapsed="false">
      <c r="A211" s="126" t="n">
        <v>44022</v>
      </c>
      <c r="B211" s="127"/>
      <c r="C211" s="128" t="s">
        <v>297</v>
      </c>
      <c r="D211" s="129" t="n">
        <f aca="false">SUM(E211:H211)</f>
        <v>200</v>
      </c>
      <c r="E211" s="129" t="n">
        <v>0</v>
      </c>
      <c r="F211" s="129" t="n">
        <v>0</v>
      </c>
      <c r="G211" s="129" t="n">
        <v>200</v>
      </c>
      <c r="H211" s="129" t="n">
        <v>0</v>
      </c>
    </row>
    <row r="212" customFormat="false" ht="15.75" hidden="false" customHeight="true" outlineLevel="0" collapsed="false">
      <c r="A212" s="126" t="n">
        <v>44022</v>
      </c>
      <c r="B212" s="127"/>
      <c r="C212" s="128" t="s">
        <v>298</v>
      </c>
      <c r="D212" s="129" t="n">
        <f aca="false">SUM(E212:H212)</f>
        <v>2600</v>
      </c>
      <c r="E212" s="129" t="n">
        <v>0</v>
      </c>
      <c r="F212" s="129" t="n">
        <v>0</v>
      </c>
      <c r="G212" s="129" t="n">
        <v>2600</v>
      </c>
      <c r="H212" s="129" t="n">
        <v>0</v>
      </c>
    </row>
    <row r="213" customFormat="false" ht="15.75" hidden="false" customHeight="true" outlineLevel="0" collapsed="false">
      <c r="A213" s="126" t="n">
        <v>44022</v>
      </c>
      <c r="B213" s="127"/>
      <c r="C213" s="128" t="s">
        <v>299</v>
      </c>
      <c r="D213" s="129" t="n">
        <f aca="false">SUM(E213:H213)</f>
        <v>1150</v>
      </c>
      <c r="E213" s="129" t="n">
        <v>0</v>
      </c>
      <c r="F213" s="129" t="n">
        <v>0</v>
      </c>
      <c r="G213" s="129" t="n">
        <v>1150</v>
      </c>
      <c r="H213" s="129" t="n">
        <v>0</v>
      </c>
    </row>
    <row r="214" customFormat="false" ht="15.75" hidden="false" customHeight="true" outlineLevel="0" collapsed="false">
      <c r="A214" s="126" t="n">
        <v>44026</v>
      </c>
      <c r="B214" s="127"/>
      <c r="C214" s="156" t="s">
        <v>300</v>
      </c>
      <c r="D214" s="157" t="n">
        <f aca="false">SUM(E214:H214)</f>
        <v>-8500</v>
      </c>
      <c r="E214" s="129" t="n">
        <v>0</v>
      </c>
      <c r="F214" s="129" t="n">
        <v>0</v>
      </c>
      <c r="G214" s="129" t="n">
        <v>0</v>
      </c>
      <c r="H214" s="157" t="n">
        <v>-8500</v>
      </c>
    </row>
    <row r="215" customFormat="false" ht="15.75" hidden="false" customHeight="true" outlineLevel="0" collapsed="false">
      <c r="A215" s="126" t="n">
        <v>44026</v>
      </c>
      <c r="B215" s="127"/>
      <c r="C215" s="156" t="s">
        <v>301</v>
      </c>
      <c r="D215" s="157" t="n">
        <f aca="false">SUM(E215:H215)</f>
        <v>-4000</v>
      </c>
      <c r="E215" s="129" t="n">
        <v>0</v>
      </c>
      <c r="F215" s="129" t="n">
        <v>0</v>
      </c>
      <c r="G215" s="129" t="n">
        <v>0</v>
      </c>
      <c r="H215" s="157" t="n">
        <v>-4000</v>
      </c>
    </row>
    <row r="216" customFormat="false" ht="15.75" hidden="false" customHeight="true" outlineLevel="0" collapsed="false">
      <c r="A216" s="126" t="n">
        <v>44026</v>
      </c>
      <c r="B216" s="127"/>
      <c r="C216" s="156" t="s">
        <v>302</v>
      </c>
      <c r="D216" s="157" t="n">
        <f aca="false">SUM(E216:H216)</f>
        <v>-5514</v>
      </c>
      <c r="E216" s="129" t="n">
        <v>0</v>
      </c>
      <c r="F216" s="129" t="n">
        <v>0</v>
      </c>
      <c r="G216" s="129" t="n">
        <v>0</v>
      </c>
      <c r="H216" s="157" t="n">
        <v>-5514</v>
      </c>
    </row>
    <row r="217" customFormat="false" ht="15.75" hidden="false" customHeight="true" outlineLevel="0" collapsed="false">
      <c r="A217" s="126" t="n">
        <v>44026</v>
      </c>
      <c r="B217" s="127"/>
      <c r="C217" s="128" t="s">
        <v>303</v>
      </c>
      <c r="D217" s="129" t="n">
        <f aca="false">SUM(E217:H217)</f>
        <v>3000</v>
      </c>
      <c r="E217" s="129" t="n">
        <v>0</v>
      </c>
      <c r="F217" s="129" t="n">
        <v>0</v>
      </c>
      <c r="G217" s="129" t="n">
        <v>0</v>
      </c>
      <c r="H217" s="129" t="n">
        <v>3000</v>
      </c>
    </row>
    <row r="218" customFormat="false" ht="15.75" hidden="false" customHeight="true" outlineLevel="0" collapsed="false">
      <c r="A218" s="126" t="n">
        <v>44026</v>
      </c>
      <c r="B218" s="127"/>
      <c r="C218" s="128" t="s">
        <v>304</v>
      </c>
      <c r="D218" s="129" t="n">
        <f aca="false">SUM(E218:H218)</f>
        <v>3500</v>
      </c>
      <c r="E218" s="129" t="n">
        <v>0</v>
      </c>
      <c r="F218" s="129" t="n">
        <v>0</v>
      </c>
      <c r="G218" s="129" t="n">
        <v>0</v>
      </c>
      <c r="H218" s="129" t="n">
        <v>3500</v>
      </c>
    </row>
    <row r="219" customFormat="false" ht="15.75" hidden="false" customHeight="true" outlineLevel="0" collapsed="false">
      <c r="A219" s="126"/>
      <c r="B219" s="127"/>
      <c r="C219" s="128"/>
      <c r="D219" s="129" t="n">
        <f aca="false">SUM(E219:H219)</f>
        <v>0</v>
      </c>
      <c r="E219" s="129" t="n">
        <v>0</v>
      </c>
      <c r="F219" s="129" t="n">
        <v>0</v>
      </c>
      <c r="G219" s="129" t="n">
        <v>0</v>
      </c>
      <c r="H219" s="129" t="n">
        <v>0</v>
      </c>
    </row>
    <row r="220" customFormat="false" ht="15.75" hidden="false" customHeight="true" outlineLevel="0" collapsed="false">
      <c r="A220" s="126"/>
      <c r="B220" s="127"/>
      <c r="C220" s="128"/>
      <c r="D220" s="129" t="n">
        <f aca="false">SUM(E220:H220)</f>
        <v>0</v>
      </c>
      <c r="E220" s="129" t="n">
        <v>0</v>
      </c>
      <c r="F220" s="129" t="n">
        <v>0</v>
      </c>
      <c r="G220" s="129" t="n">
        <v>0</v>
      </c>
      <c r="H220" s="129" t="n">
        <v>0</v>
      </c>
    </row>
    <row r="221" customFormat="false" ht="15.75" hidden="false" customHeight="true" outlineLevel="0" collapsed="false">
      <c r="A221" s="126"/>
      <c r="B221" s="127"/>
      <c r="C221" s="128"/>
      <c r="D221" s="129" t="n">
        <f aca="false">SUM(E221:H221)</f>
        <v>0</v>
      </c>
      <c r="E221" s="129" t="n">
        <v>0</v>
      </c>
      <c r="F221" s="129" t="n">
        <v>0</v>
      </c>
      <c r="G221" s="129" t="n">
        <v>0</v>
      </c>
      <c r="H221" s="129" t="n">
        <v>0</v>
      </c>
    </row>
    <row r="222" customFormat="false" ht="15.75" hidden="false" customHeight="true" outlineLevel="0" collapsed="false">
      <c r="A222" s="126"/>
      <c r="B222" s="127"/>
      <c r="C222" s="128"/>
      <c r="D222" s="129" t="n">
        <f aca="false">SUM(E222:H222)</f>
        <v>0</v>
      </c>
      <c r="E222" s="129" t="n">
        <v>0</v>
      </c>
      <c r="F222" s="129" t="n">
        <v>0</v>
      </c>
      <c r="G222" s="129" t="n">
        <v>0</v>
      </c>
      <c r="H222" s="129" t="n">
        <v>0</v>
      </c>
    </row>
    <row r="223" customFormat="false" ht="15.75" hidden="false" customHeight="true" outlineLevel="0" collapsed="false">
      <c r="A223" s="126"/>
      <c r="B223" s="127"/>
      <c r="C223" s="128"/>
      <c r="D223" s="129" t="n">
        <f aca="false">SUM(E223:H223)</f>
        <v>0</v>
      </c>
      <c r="E223" s="129" t="n">
        <v>0</v>
      </c>
      <c r="F223" s="129" t="n">
        <v>0</v>
      </c>
      <c r="G223" s="129" t="n">
        <v>0</v>
      </c>
      <c r="H223" s="129" t="n">
        <v>0</v>
      </c>
    </row>
    <row r="224" customFormat="false" ht="15.75" hidden="false" customHeight="true" outlineLevel="0" collapsed="false">
      <c r="A224" s="126"/>
      <c r="B224" s="127"/>
      <c r="C224" s="128"/>
      <c r="D224" s="129" t="n">
        <f aca="false">SUM(E224:H224)</f>
        <v>0</v>
      </c>
      <c r="E224" s="129" t="n">
        <v>0</v>
      </c>
      <c r="F224" s="129" t="n">
        <v>0</v>
      </c>
      <c r="G224" s="129" t="n">
        <v>0</v>
      </c>
      <c r="H224" s="129" t="n">
        <v>0</v>
      </c>
    </row>
    <row r="225" customFormat="false" ht="15.75" hidden="false" customHeight="true" outlineLevel="0" collapsed="false">
      <c r="A225" s="126"/>
      <c r="B225" s="127"/>
      <c r="C225" s="128"/>
      <c r="D225" s="129" t="n">
        <f aca="false">SUM(E225:H225)</f>
        <v>0</v>
      </c>
      <c r="E225" s="129" t="n">
        <v>0</v>
      </c>
      <c r="F225" s="129" t="n">
        <v>0</v>
      </c>
      <c r="G225" s="129" t="n">
        <v>0</v>
      </c>
      <c r="H225" s="129" t="n">
        <v>0</v>
      </c>
    </row>
    <row r="226" customFormat="false" ht="15.75" hidden="false" customHeight="true" outlineLevel="0" collapsed="false">
      <c r="A226" s="126"/>
      <c r="B226" s="127"/>
      <c r="C226" s="128"/>
      <c r="D226" s="129" t="n">
        <f aca="false">SUM(E226:H226)</f>
        <v>0</v>
      </c>
      <c r="E226" s="129" t="n">
        <v>0</v>
      </c>
      <c r="F226" s="129" t="n">
        <v>0</v>
      </c>
      <c r="G226" s="129" t="n">
        <v>0</v>
      </c>
      <c r="H226" s="129" t="n">
        <v>0</v>
      </c>
    </row>
    <row r="227" customFormat="false" ht="15.75" hidden="false" customHeight="true" outlineLevel="0" collapsed="false">
      <c r="A227" s="126"/>
      <c r="B227" s="127"/>
      <c r="C227" s="128"/>
      <c r="D227" s="129" t="n">
        <f aca="false">SUM(E227:H227)</f>
        <v>0</v>
      </c>
      <c r="E227" s="129" t="n">
        <v>0</v>
      </c>
      <c r="F227" s="129" t="n">
        <v>0</v>
      </c>
      <c r="G227" s="129" t="n">
        <v>0</v>
      </c>
      <c r="H227" s="129" t="n">
        <v>0</v>
      </c>
    </row>
    <row r="228" customFormat="false" ht="15.75" hidden="false" customHeight="true" outlineLevel="0" collapsed="false">
      <c r="A228" s="126"/>
      <c r="B228" s="127"/>
      <c r="C228" s="128"/>
      <c r="D228" s="129" t="n">
        <f aca="false">SUM(E228:H228)</f>
        <v>0</v>
      </c>
      <c r="E228" s="129" t="n">
        <v>0</v>
      </c>
      <c r="F228" s="129" t="n">
        <v>0</v>
      </c>
      <c r="G228" s="129" t="n">
        <v>0</v>
      </c>
      <c r="H228" s="129" t="n">
        <v>0</v>
      </c>
    </row>
    <row r="229" customFormat="false" ht="15.75" hidden="false" customHeight="true" outlineLevel="0" collapsed="false">
      <c r="A229" s="126"/>
      <c r="B229" s="127"/>
      <c r="C229" s="128"/>
      <c r="D229" s="129" t="n">
        <f aca="false">SUM(E229:H229)</f>
        <v>0</v>
      </c>
      <c r="E229" s="129" t="n">
        <v>0</v>
      </c>
      <c r="F229" s="129" t="n">
        <v>0</v>
      </c>
      <c r="G229" s="129" t="n">
        <v>0</v>
      </c>
      <c r="H229" s="129" t="n">
        <v>0</v>
      </c>
    </row>
    <row r="230" customFormat="false" ht="15.75" hidden="false" customHeight="true" outlineLevel="0" collapsed="false">
      <c r="A230" s="126"/>
      <c r="B230" s="127"/>
      <c r="C230" s="128"/>
      <c r="D230" s="129" t="n">
        <f aca="false">SUM(E230:H230)</f>
        <v>0</v>
      </c>
      <c r="E230" s="129" t="n">
        <v>0</v>
      </c>
      <c r="F230" s="129" t="n">
        <v>0</v>
      </c>
      <c r="G230" s="129" t="n">
        <v>0</v>
      </c>
      <c r="H230" s="129" t="n">
        <v>0</v>
      </c>
    </row>
    <row r="231" customFormat="false" ht="15.75" hidden="false" customHeight="true" outlineLevel="0" collapsed="false">
      <c r="A231" s="126"/>
      <c r="B231" s="127"/>
      <c r="C231" s="128"/>
      <c r="D231" s="129" t="n">
        <f aca="false">SUM(E231:H231)</f>
        <v>0</v>
      </c>
      <c r="E231" s="129" t="n">
        <v>0</v>
      </c>
      <c r="F231" s="129" t="n">
        <v>0</v>
      </c>
      <c r="G231" s="129" t="n">
        <v>0</v>
      </c>
      <c r="H231" s="129" t="n">
        <v>0</v>
      </c>
    </row>
    <row r="232" customFormat="false" ht="15.75" hidden="false" customHeight="true" outlineLevel="0" collapsed="false">
      <c r="A232" s="126"/>
      <c r="B232" s="127"/>
      <c r="C232" s="128"/>
      <c r="D232" s="129" t="n">
        <f aca="false">SUM(E232:H232)</f>
        <v>0</v>
      </c>
      <c r="E232" s="129" t="n">
        <v>0</v>
      </c>
      <c r="F232" s="129" t="n">
        <v>0</v>
      </c>
      <c r="G232" s="129" t="n">
        <v>0</v>
      </c>
      <c r="H232" s="129" t="n">
        <v>0</v>
      </c>
    </row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</sheetData>
  <mergeCells count="2">
    <mergeCell ref="A1:C1"/>
    <mergeCell ref="D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RowHeight="1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18.14"/>
    <col collapsed="false" customWidth="true" hidden="false" outlineLevel="0" max="4" min="4" style="0" width="17.57"/>
    <col collapsed="false" customWidth="true" hidden="false" outlineLevel="0" max="5" min="5" style="0" width="19.14"/>
    <col collapsed="false" customWidth="true" hidden="false" outlineLevel="0" max="6" min="6" style="0" width="16.43"/>
    <col collapsed="false" customWidth="true" hidden="false" outlineLevel="0" max="1025" min="7" style="0" width="14.43"/>
  </cols>
  <sheetData>
    <row r="1" customFormat="false" ht="15" hidden="false" customHeight="true" outlineLevel="0" collapsed="false">
      <c r="B1" s="159" t="s">
        <v>305</v>
      </c>
      <c r="C1" s="159"/>
      <c r="D1" s="159"/>
      <c r="E1" s="159"/>
      <c r="F1" s="159"/>
    </row>
    <row r="3" customFormat="false" ht="15" hidden="false" customHeight="false" outlineLevel="0" collapsed="false">
      <c r="C3" s="160" t="n">
        <f aca="false">D3+E3+F3</f>
        <v>397690</v>
      </c>
      <c r="D3" s="160" t="n">
        <f aca="false">SUM(D5:D502)</f>
        <v>105360</v>
      </c>
      <c r="E3" s="160" t="n">
        <f aca="false">SUM(E5:E502)</f>
        <v>167035</v>
      </c>
      <c r="F3" s="160" t="n">
        <f aca="false">SUM(F5:F502)</f>
        <v>125295</v>
      </c>
    </row>
    <row r="4" customFormat="false" ht="15" hidden="false" customHeight="false" outlineLevel="0" collapsed="false">
      <c r="B4" s="161" t="s">
        <v>21</v>
      </c>
      <c r="C4" s="161" t="s">
        <v>23</v>
      </c>
      <c r="D4" s="161" t="s">
        <v>24</v>
      </c>
      <c r="E4" s="161" t="s">
        <v>25</v>
      </c>
      <c r="F4" s="161" t="s">
        <v>26</v>
      </c>
    </row>
    <row r="5" customFormat="false" ht="15" hidden="false" customHeight="false" outlineLevel="0" collapsed="false">
      <c r="B5" s="162" t="n">
        <v>43715</v>
      </c>
      <c r="C5" s="163" t="n">
        <f aca="false">D5+E5+F5</f>
        <v>2000</v>
      </c>
      <c r="D5" s="163" t="n">
        <v>2000</v>
      </c>
      <c r="E5" s="163"/>
      <c r="F5" s="163"/>
    </row>
    <row r="6" customFormat="false" ht="15" hidden="false" customHeight="false" outlineLevel="0" collapsed="false">
      <c r="B6" s="162" t="n">
        <v>43732</v>
      </c>
      <c r="C6" s="163" t="n">
        <f aca="false">D6+E6+F6</f>
        <v>750</v>
      </c>
      <c r="D6" s="163"/>
      <c r="E6" s="163"/>
      <c r="F6" s="163" t="n">
        <v>750</v>
      </c>
    </row>
    <row r="7" customFormat="false" ht="15" hidden="false" customHeight="false" outlineLevel="0" collapsed="false">
      <c r="B7" s="162" t="n">
        <v>43744</v>
      </c>
      <c r="C7" s="163" t="n">
        <f aca="false">D7+E7+F7</f>
        <v>1700</v>
      </c>
      <c r="D7" s="163"/>
      <c r="E7" s="163"/>
      <c r="F7" s="163" t="n">
        <v>1700</v>
      </c>
    </row>
    <row r="8" customFormat="false" ht="15" hidden="false" customHeight="false" outlineLevel="0" collapsed="false">
      <c r="B8" s="162" t="n">
        <v>43767</v>
      </c>
      <c r="C8" s="163" t="n">
        <f aca="false">D8+E8+F8</f>
        <v>24000</v>
      </c>
      <c r="D8" s="163"/>
      <c r="E8" s="163" t="n">
        <v>24000</v>
      </c>
      <c r="F8" s="163"/>
    </row>
    <row r="9" customFormat="false" ht="15" hidden="false" customHeight="false" outlineLevel="0" collapsed="false">
      <c r="B9" s="162" t="n">
        <v>43788</v>
      </c>
      <c r="C9" s="163" t="n">
        <f aca="false">D9+E9+F9</f>
        <v>17200</v>
      </c>
      <c r="D9" s="163" t="n">
        <v>12800</v>
      </c>
      <c r="E9" s="163"/>
      <c r="F9" s="163" t="n">
        <v>4400</v>
      </c>
    </row>
    <row r="10" customFormat="false" ht="15" hidden="false" customHeight="false" outlineLevel="0" collapsed="false">
      <c r="B10" s="162" t="n">
        <v>43799</v>
      </c>
      <c r="C10" s="163" t="n">
        <f aca="false">D10+E10+F10</f>
        <v>1200</v>
      </c>
      <c r="D10" s="163" t="n">
        <v>1200</v>
      </c>
      <c r="E10" s="163"/>
      <c r="F10" s="163"/>
    </row>
    <row r="11" customFormat="false" ht="15" hidden="false" customHeight="false" outlineLevel="0" collapsed="false">
      <c r="B11" s="162" t="n">
        <v>43815</v>
      </c>
      <c r="C11" s="163" t="n">
        <f aca="false">D11+E11+F11</f>
        <v>1200</v>
      </c>
      <c r="D11" s="163" t="n">
        <v>1200</v>
      </c>
      <c r="E11" s="163"/>
      <c r="F11" s="163"/>
    </row>
    <row r="12" customFormat="false" ht="15" hidden="false" customHeight="false" outlineLevel="0" collapsed="false">
      <c r="B12" s="162" t="n">
        <v>43816</v>
      </c>
      <c r="C12" s="163" t="n">
        <f aca="false">D12+E12+F12</f>
        <v>7000</v>
      </c>
      <c r="D12" s="163"/>
      <c r="E12" s="163"/>
      <c r="F12" s="163" t="n">
        <v>7000</v>
      </c>
    </row>
    <row r="13" customFormat="false" ht="15" hidden="false" customHeight="false" outlineLevel="0" collapsed="false">
      <c r="B13" s="162" t="n">
        <v>43817</v>
      </c>
      <c r="C13" s="163" t="n">
        <f aca="false">D13+E13+F13</f>
        <v>5900</v>
      </c>
      <c r="D13" s="163"/>
      <c r="E13" s="163" t="n">
        <v>5900</v>
      </c>
      <c r="F13" s="163"/>
    </row>
    <row r="14" customFormat="false" ht="15" hidden="false" customHeight="false" outlineLevel="0" collapsed="false">
      <c r="B14" s="162" t="n">
        <v>43823</v>
      </c>
      <c r="C14" s="163" t="n">
        <f aca="false">D14+E14+F14</f>
        <v>1700</v>
      </c>
      <c r="D14" s="163"/>
      <c r="E14" s="163"/>
      <c r="F14" s="163" t="n">
        <v>1700</v>
      </c>
    </row>
    <row r="15" customFormat="false" ht="15" hidden="false" customHeight="false" outlineLevel="0" collapsed="false">
      <c r="B15" s="162" t="n">
        <v>43841</v>
      </c>
      <c r="C15" s="163" t="n">
        <f aca="false">D15+E15+F15</f>
        <v>12375</v>
      </c>
      <c r="D15" s="163" t="n">
        <v>600</v>
      </c>
      <c r="E15" s="163" t="n">
        <v>3375</v>
      </c>
      <c r="F15" s="163" t="n">
        <v>8400</v>
      </c>
    </row>
    <row r="16" customFormat="false" ht="15" hidden="false" customHeight="false" outlineLevel="0" collapsed="false">
      <c r="B16" s="162" t="n">
        <v>43848</v>
      </c>
      <c r="C16" s="163" t="n">
        <f aca="false">D16+E16+F16</f>
        <v>630</v>
      </c>
      <c r="D16" s="163"/>
      <c r="E16" s="163" t="n">
        <v>630</v>
      </c>
      <c r="F16" s="163"/>
    </row>
    <row r="17" customFormat="false" ht="15" hidden="false" customHeight="false" outlineLevel="0" collapsed="false">
      <c r="B17" s="162" t="n">
        <v>43862</v>
      </c>
      <c r="C17" s="163" t="n">
        <f aca="false">D17+E17+F17</f>
        <v>200</v>
      </c>
      <c r="D17" s="163"/>
      <c r="E17" s="163" t="n">
        <v>200</v>
      </c>
      <c r="F17" s="163"/>
    </row>
    <row r="18" customFormat="false" ht="15" hidden="false" customHeight="false" outlineLevel="0" collapsed="false">
      <c r="B18" s="162" t="n">
        <v>43862</v>
      </c>
      <c r="C18" s="163" t="n">
        <f aca="false">D18+E18+F18</f>
        <v>2500</v>
      </c>
      <c r="D18" s="163"/>
      <c r="E18" s="163" t="n">
        <v>2500</v>
      </c>
      <c r="F18" s="163"/>
    </row>
    <row r="19" customFormat="false" ht="15" hidden="false" customHeight="false" outlineLevel="0" collapsed="false">
      <c r="B19" s="162" t="n">
        <v>43862</v>
      </c>
      <c r="C19" s="163" t="n">
        <f aca="false">D19+E19+F19</f>
        <v>45000</v>
      </c>
      <c r="D19" s="163" t="n">
        <v>15000</v>
      </c>
      <c r="E19" s="163" t="n">
        <v>15000</v>
      </c>
      <c r="F19" s="163" t="n">
        <v>15000</v>
      </c>
      <c r="G19" s="21" t="s">
        <v>306</v>
      </c>
    </row>
    <row r="20" customFormat="false" ht="15" hidden="false" customHeight="false" outlineLevel="0" collapsed="false">
      <c r="B20" s="162" t="n">
        <v>43890</v>
      </c>
      <c r="C20" s="163" t="n">
        <f aca="false">D20+E20+F20</f>
        <v>3845</v>
      </c>
      <c r="D20" s="163" t="n">
        <f aca="false">2900+260</f>
        <v>3160</v>
      </c>
      <c r="E20" s="163" t="n">
        <v>640</v>
      </c>
      <c r="F20" s="163" t="n">
        <v>45</v>
      </c>
      <c r="G20" s="21" t="s">
        <v>307</v>
      </c>
    </row>
    <row r="21" customFormat="false" ht="15.75" hidden="false" customHeight="true" outlineLevel="0" collapsed="false">
      <c r="B21" s="164"/>
      <c r="C21" s="163" t="n">
        <f aca="false">D21+E21+F21</f>
        <v>0</v>
      </c>
      <c r="D21" s="163"/>
      <c r="E21" s="163"/>
      <c r="F21" s="163"/>
      <c r="G21" s="165" t="s">
        <v>308</v>
      </c>
    </row>
    <row r="22" customFormat="false" ht="15.75" hidden="false" customHeight="true" outlineLevel="0" collapsed="false">
      <c r="B22" s="162" t="n">
        <v>43956</v>
      </c>
      <c r="C22" s="163" t="n">
        <f aca="false">D22+E22+F22</f>
        <v>44200</v>
      </c>
      <c r="D22" s="163" t="n">
        <v>800</v>
      </c>
      <c r="E22" s="163" t="n">
        <v>43400</v>
      </c>
      <c r="F22" s="163" t="n">
        <v>0</v>
      </c>
      <c r="G22" s="21" t="s">
        <v>309</v>
      </c>
    </row>
    <row r="23" customFormat="false" ht="15.75" hidden="false" customHeight="true" outlineLevel="0" collapsed="false">
      <c r="B23" s="162" t="n">
        <v>43956</v>
      </c>
      <c r="C23" s="163" t="n">
        <f aca="false">D23+E23+F23</f>
        <v>27590</v>
      </c>
      <c r="D23" s="163" t="n">
        <v>13800</v>
      </c>
      <c r="E23" s="163" t="n">
        <v>13790</v>
      </c>
      <c r="F23" s="163" t="n">
        <v>0</v>
      </c>
      <c r="G23" s="21" t="s">
        <v>310</v>
      </c>
    </row>
    <row r="24" customFormat="false" ht="15.75" hidden="false" customHeight="true" outlineLevel="0" collapsed="false">
      <c r="B24" s="162" t="n">
        <v>43957</v>
      </c>
      <c r="C24" s="163" t="n">
        <f aca="false">D24+E24+F24</f>
        <v>33800</v>
      </c>
      <c r="D24" s="163"/>
      <c r="E24" s="163"/>
      <c r="F24" s="163" t="n">
        <v>33800</v>
      </c>
    </row>
    <row r="25" customFormat="false" ht="15.75" hidden="false" customHeight="true" outlineLevel="0" collapsed="false">
      <c r="B25" s="162" t="n">
        <v>43971</v>
      </c>
      <c r="C25" s="163" t="n">
        <f aca="false">D25+E25+F25</f>
        <v>65600</v>
      </c>
      <c r="D25" s="163" t="n">
        <v>32800</v>
      </c>
      <c r="E25" s="163"/>
      <c r="F25" s="163" t="n">
        <v>32800</v>
      </c>
      <c r="G25" s="21" t="s">
        <v>311</v>
      </c>
    </row>
    <row r="26" customFormat="false" ht="15.75" hidden="false" customHeight="true" outlineLevel="0" collapsed="false">
      <c r="B26" s="162" t="n">
        <v>43985</v>
      </c>
      <c r="C26" s="163" t="n">
        <f aca="false">D26+E26+F26</f>
        <v>32800</v>
      </c>
      <c r="D26" s="163"/>
      <c r="E26" s="163" t="n">
        <v>32800</v>
      </c>
      <c r="F26" s="163"/>
      <c r="G26" s="21" t="s">
        <v>312</v>
      </c>
    </row>
    <row r="27" customFormat="false" ht="15.75" hidden="false" customHeight="true" outlineLevel="0" collapsed="false">
      <c r="B27" s="162" t="n">
        <v>44009</v>
      </c>
      <c r="C27" s="163" t="n">
        <f aca="false">D27+E27+F27</f>
        <v>2300</v>
      </c>
      <c r="D27" s="163" t="n">
        <v>2300</v>
      </c>
      <c r="E27" s="163"/>
      <c r="F27" s="163"/>
      <c r="G27" s="21" t="s">
        <v>313</v>
      </c>
    </row>
    <row r="28" customFormat="false" ht="15.75" hidden="false" customHeight="true" outlineLevel="0" collapsed="false">
      <c r="B28" s="162" t="n">
        <v>44009</v>
      </c>
      <c r="C28" s="163" t="n">
        <f aca="false">D28+E28+F28</f>
        <v>5100</v>
      </c>
      <c r="D28" s="163"/>
      <c r="E28" s="163" t="n">
        <v>5100</v>
      </c>
      <c r="F28" s="163"/>
      <c r="G28" s="21" t="s">
        <v>314</v>
      </c>
    </row>
    <row r="29" customFormat="false" ht="15.75" hidden="false" customHeight="true" outlineLevel="0" collapsed="false">
      <c r="B29" s="162" t="n">
        <v>44009</v>
      </c>
      <c r="C29" s="163" t="n">
        <f aca="false">D29+E29+F29</f>
        <v>29500</v>
      </c>
      <c r="D29" s="166" t="n">
        <v>9800</v>
      </c>
      <c r="E29" s="166"/>
      <c r="F29" s="166" t="n">
        <v>19700</v>
      </c>
      <c r="G29" s="21" t="s">
        <v>313</v>
      </c>
    </row>
    <row r="30" customFormat="false" ht="15.75" hidden="false" customHeight="true" outlineLevel="0" collapsed="false">
      <c r="B30" s="162" t="n">
        <v>44009</v>
      </c>
      <c r="C30" s="163" t="n">
        <f aca="false">D30+E30+F30</f>
        <v>29600</v>
      </c>
      <c r="D30" s="166" t="n">
        <v>9900</v>
      </c>
      <c r="E30" s="166" t="n">
        <v>19700</v>
      </c>
      <c r="F30" s="166"/>
      <c r="G30" s="21" t="s">
        <v>314</v>
      </c>
    </row>
    <row r="31" customFormat="false" ht="15.75" hidden="false" customHeight="true" outlineLevel="0" collapsed="false">
      <c r="B31" s="164"/>
      <c r="C31" s="163" t="n">
        <f aca="false">D31+E31+F31</f>
        <v>0</v>
      </c>
      <c r="D31" s="163"/>
      <c r="E31" s="163"/>
      <c r="F31" s="163"/>
    </row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17.57"/>
    <col collapsed="false" customWidth="true" hidden="false" outlineLevel="0" max="4" min="4" style="0" width="19"/>
    <col collapsed="false" customWidth="true" hidden="false" outlineLevel="0" max="5" min="5" style="0" width="19.14"/>
    <col collapsed="false" customWidth="true" hidden="false" outlineLevel="0" max="6" min="6" style="0" width="18.43"/>
    <col collapsed="false" customWidth="true" hidden="false" outlineLevel="0" max="1025" min="7" style="0" width="14.43"/>
  </cols>
  <sheetData>
    <row r="1" customFormat="false" ht="43.5" hidden="false" customHeight="true" outlineLevel="0" collapsed="false">
      <c r="B1" s="159" t="s">
        <v>315</v>
      </c>
      <c r="C1" s="159"/>
      <c r="D1" s="159"/>
      <c r="E1" s="159"/>
      <c r="F1" s="159"/>
    </row>
    <row r="3" customFormat="false" ht="25.5" hidden="false" customHeight="true" outlineLevel="0" collapsed="false">
      <c r="C3" s="167" t="n">
        <f aca="false">SUM(C6:C501)</f>
        <v>4550</v>
      </c>
      <c r="D3" s="167" t="n">
        <f aca="false">SUM(D6:D501)</f>
        <v>0</v>
      </c>
      <c r="E3" s="167" t="n">
        <f aca="false">SUM(E6:E501)</f>
        <v>4550</v>
      </c>
      <c r="F3" s="167" t="n">
        <f aca="false">SUM(F6:F501)</f>
        <v>0</v>
      </c>
    </row>
    <row r="4" customFormat="false" ht="15" hidden="false" customHeight="false" outlineLevel="0" collapsed="false">
      <c r="B4" s="161" t="s">
        <v>21</v>
      </c>
      <c r="C4" s="161" t="s">
        <v>23</v>
      </c>
      <c r="D4" s="161" t="s">
        <v>24</v>
      </c>
      <c r="E4" s="161" t="s">
        <v>25</v>
      </c>
      <c r="F4" s="161" t="s">
        <v>26</v>
      </c>
    </row>
    <row r="5" customFormat="false" ht="15" hidden="false" customHeight="false" outlineLevel="0" collapsed="false">
      <c r="B5" s="162"/>
      <c r="C5" s="163"/>
      <c r="D5" s="163"/>
      <c r="E5" s="163"/>
      <c r="F5" s="163"/>
    </row>
    <row r="6" customFormat="false" ht="15" hidden="false" customHeight="false" outlineLevel="0" collapsed="false">
      <c r="B6" s="162" t="n">
        <v>43676</v>
      </c>
      <c r="C6" s="163" t="n">
        <f aca="false">SUM(D6+E6+F6)</f>
        <v>1550</v>
      </c>
      <c r="D6" s="163" t="n">
        <v>0</v>
      </c>
      <c r="E6" s="163" t="n">
        <v>1550</v>
      </c>
      <c r="F6" s="163" t="n">
        <v>0</v>
      </c>
    </row>
    <row r="7" customFormat="false" ht="15" hidden="false" customHeight="false" outlineLevel="0" collapsed="false">
      <c r="B7" s="162" t="n">
        <v>43687</v>
      </c>
      <c r="C7" s="163" t="n">
        <f aca="false">SUM(D7+E7+F7)</f>
        <v>500</v>
      </c>
      <c r="D7" s="163" t="n">
        <v>0</v>
      </c>
      <c r="E7" s="163" t="n">
        <v>500</v>
      </c>
      <c r="F7" s="163" t="n">
        <v>0</v>
      </c>
    </row>
    <row r="8" customFormat="false" ht="15" hidden="false" customHeight="false" outlineLevel="0" collapsed="false">
      <c r="B8" s="162" t="n">
        <v>43701</v>
      </c>
      <c r="C8" s="163" t="n">
        <f aca="false">SUM(D8+E8+F8)</f>
        <v>500</v>
      </c>
      <c r="D8" s="163" t="n">
        <v>0</v>
      </c>
      <c r="E8" s="163" t="n">
        <v>500</v>
      </c>
      <c r="F8" s="163" t="n">
        <v>0</v>
      </c>
    </row>
    <row r="9" customFormat="false" ht="15" hidden="false" customHeight="false" outlineLevel="0" collapsed="false">
      <c r="B9" s="162" t="n">
        <v>43705</v>
      </c>
      <c r="C9" s="163" t="n">
        <f aca="false">SUM(D9+E9+F9)</f>
        <v>2000</v>
      </c>
      <c r="D9" s="163"/>
      <c r="E9" s="163" t="n">
        <v>2000</v>
      </c>
      <c r="F9" s="163"/>
    </row>
    <row r="10" customFormat="false" ht="15" hidden="false" customHeight="false" outlineLevel="0" collapsed="false">
      <c r="B10" s="162"/>
      <c r="C10" s="163" t="n">
        <f aca="false">SUM(D10+E10+F10)</f>
        <v>0</v>
      </c>
      <c r="D10" s="168"/>
      <c r="E10" s="163"/>
      <c r="F10" s="163"/>
    </row>
    <row r="11" customFormat="false" ht="15" hidden="false" customHeight="false" outlineLevel="0" collapsed="false">
      <c r="B11" s="164"/>
      <c r="C11" s="163" t="n">
        <f aca="false">SUM(D11+E11+F11)</f>
        <v>0</v>
      </c>
      <c r="D11" s="163"/>
      <c r="E11" s="163"/>
      <c r="F11" s="163"/>
    </row>
    <row r="12" customFormat="false" ht="15" hidden="false" customHeight="false" outlineLevel="0" collapsed="false">
      <c r="B12" s="164"/>
      <c r="C12" s="163" t="n">
        <f aca="false">SUM(D12+E12+F12)</f>
        <v>0</v>
      </c>
      <c r="D12" s="163"/>
      <c r="E12" s="163"/>
      <c r="F12" s="163"/>
    </row>
    <row r="13" customFormat="false" ht="15" hidden="false" customHeight="false" outlineLevel="0" collapsed="false">
      <c r="B13" s="164"/>
      <c r="C13" s="163" t="n">
        <f aca="false">SUM(D13+E13+F13)</f>
        <v>0</v>
      </c>
      <c r="D13" s="163"/>
      <c r="E13" s="163"/>
      <c r="F13" s="163"/>
    </row>
    <row r="14" customFormat="false" ht="15" hidden="false" customHeight="false" outlineLevel="0" collapsed="false">
      <c r="B14" s="164"/>
      <c r="C14" s="163" t="n">
        <f aca="false">SUM(D14+E14+F14)</f>
        <v>0</v>
      </c>
      <c r="D14" s="163"/>
      <c r="E14" s="163"/>
      <c r="F14" s="163"/>
    </row>
    <row r="15" customFormat="false" ht="15" hidden="false" customHeight="false" outlineLevel="0" collapsed="false">
      <c r="B15" s="164"/>
      <c r="C15" s="163" t="n">
        <f aca="false">SUM(D15+E15+F15)</f>
        <v>0</v>
      </c>
      <c r="D15" s="163"/>
      <c r="E15" s="163"/>
      <c r="F15" s="163"/>
    </row>
    <row r="16" customFormat="false" ht="15" hidden="false" customHeight="false" outlineLevel="0" collapsed="false">
      <c r="B16" s="164"/>
      <c r="C16" s="163" t="n">
        <f aca="false">SUM(D16+E16+F16)</f>
        <v>0</v>
      </c>
      <c r="D16" s="163"/>
      <c r="E16" s="163"/>
      <c r="F16" s="163"/>
    </row>
    <row r="17" customFormat="false" ht="15" hidden="false" customHeight="false" outlineLevel="0" collapsed="false">
      <c r="B17" s="164"/>
      <c r="C17" s="163" t="n">
        <f aca="false">SUM(D17+E17+F17)</f>
        <v>0</v>
      </c>
      <c r="D17" s="163"/>
      <c r="E17" s="163"/>
      <c r="F17" s="163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2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4.43"/>
    <col collapsed="false" customWidth="true" hidden="false" outlineLevel="0" max="3" min="3" style="0" width="19.14"/>
    <col collapsed="false" customWidth="true" hidden="false" outlineLevel="0" max="4" min="4" style="0" width="26.15"/>
    <col collapsed="false" customWidth="true" hidden="false" outlineLevel="0" max="5" min="5" style="0" width="24.15"/>
    <col collapsed="false" customWidth="true" hidden="false" outlineLevel="0" max="6" min="6" style="0" width="32.57"/>
    <col collapsed="false" customWidth="true" hidden="false" outlineLevel="0" max="7" min="7" style="0" width="23.57"/>
    <col collapsed="false" customWidth="true" hidden="false" outlineLevel="0" max="8" min="8" style="0" width="18.14"/>
    <col collapsed="false" customWidth="true" hidden="false" outlineLevel="0" max="9" min="9" style="0" width="23.57"/>
    <col collapsed="false" customWidth="true" hidden="false" outlineLevel="0" max="11" min="10" style="0" width="14.43"/>
    <col collapsed="false" customWidth="true" hidden="false" outlineLevel="0" max="12" min="12" style="0" width="11.29"/>
    <col collapsed="false" customWidth="true" hidden="false" outlineLevel="0" max="13" min="13" style="0" width="28.71"/>
    <col collapsed="false" customWidth="true" hidden="false" outlineLevel="0" max="1025" min="14" style="0" width="14.43"/>
  </cols>
  <sheetData>
    <row r="1" customFormat="false" ht="15" hidden="false" customHeight="false" outlineLevel="0" collapsed="false">
      <c r="G1" s="169"/>
    </row>
    <row r="2" customFormat="false" ht="15" hidden="false" customHeight="false" outlineLevel="0" collapsed="false">
      <c r="E2" s="170" t="s">
        <v>316</v>
      </c>
      <c r="F2" s="170"/>
      <c r="G2" s="170"/>
      <c r="H2" s="170"/>
      <c r="I2" s="171" t="n">
        <f aca="false">SUM(I4:I1020)</f>
        <v>181285</v>
      </c>
      <c r="M2" s="172" t="n">
        <f aca="false">SUM(M4:M249)*(-1)</f>
        <v>33724.5</v>
      </c>
    </row>
    <row r="3" customFormat="false" ht="15" hidden="false" customHeight="false" outlineLevel="0" collapsed="false">
      <c r="B3" s="173" t="s">
        <v>21</v>
      </c>
      <c r="C3" s="173" t="s">
        <v>317</v>
      </c>
      <c r="D3" s="173" t="s">
        <v>318</v>
      </c>
      <c r="E3" s="173" t="s">
        <v>319</v>
      </c>
      <c r="F3" s="173" t="s">
        <v>320</v>
      </c>
      <c r="G3" s="173" t="s">
        <v>321</v>
      </c>
      <c r="H3" s="173" t="s">
        <v>322</v>
      </c>
      <c r="I3" s="173" t="s">
        <v>323</v>
      </c>
      <c r="M3" s="174" t="s">
        <v>324</v>
      </c>
      <c r="N3" s="21" t="s">
        <v>325</v>
      </c>
    </row>
    <row r="4" customFormat="false" ht="15" hidden="false" customHeight="false" outlineLevel="0" collapsed="false">
      <c r="B4" s="175" t="n">
        <v>43679</v>
      </c>
      <c r="C4" s="176" t="s">
        <v>326</v>
      </c>
      <c r="D4" s="176" t="s">
        <v>327</v>
      </c>
      <c r="E4" s="177" t="n">
        <v>50</v>
      </c>
      <c r="F4" s="176" t="s">
        <v>328</v>
      </c>
      <c r="G4" s="178" t="n">
        <v>15</v>
      </c>
      <c r="H4" s="178" t="n">
        <v>1</v>
      </c>
      <c r="I4" s="177" t="n">
        <f aca="false">E4*G4*H4</f>
        <v>750</v>
      </c>
      <c r="L4" s="179" t="n">
        <f aca="false">H4-1</f>
        <v>0</v>
      </c>
      <c r="M4" s="21" t="n">
        <f aca="false">E4*G4*L4</f>
        <v>0</v>
      </c>
    </row>
    <row r="5" customFormat="false" ht="15" hidden="false" customHeight="false" outlineLevel="0" collapsed="false">
      <c r="B5" s="175" t="n">
        <v>43715</v>
      </c>
      <c r="C5" s="176" t="s">
        <v>326</v>
      </c>
      <c r="D5" s="176" t="s">
        <v>327</v>
      </c>
      <c r="E5" s="177" t="n">
        <v>40</v>
      </c>
      <c r="F5" s="176" t="s">
        <v>329</v>
      </c>
      <c r="G5" s="178" t="n">
        <v>2</v>
      </c>
      <c r="H5" s="178" t="n">
        <v>1</v>
      </c>
      <c r="I5" s="177" t="n">
        <f aca="false">E5*G5*H5</f>
        <v>80</v>
      </c>
      <c r="L5" s="179" t="n">
        <f aca="false">H5-1</f>
        <v>0</v>
      </c>
      <c r="M5" s="21" t="n">
        <f aca="false">E5*G5*L5</f>
        <v>0</v>
      </c>
    </row>
    <row r="6" customFormat="false" ht="15" hidden="false" customHeight="false" outlineLevel="0" collapsed="false">
      <c r="B6" s="175" t="n">
        <v>43715</v>
      </c>
      <c r="C6" s="176" t="s">
        <v>326</v>
      </c>
      <c r="D6" s="176" t="s">
        <v>327</v>
      </c>
      <c r="E6" s="177" t="n">
        <v>40</v>
      </c>
      <c r="F6" s="176" t="s">
        <v>330</v>
      </c>
      <c r="G6" s="178" t="n">
        <v>2</v>
      </c>
      <c r="H6" s="178" t="n">
        <v>1</v>
      </c>
      <c r="I6" s="177" t="n">
        <f aca="false">E6*G6*H6</f>
        <v>80</v>
      </c>
      <c r="L6" s="179" t="n">
        <f aca="false">H6-1</f>
        <v>0</v>
      </c>
      <c r="M6" s="21" t="n">
        <f aca="false">E6*G6*L6</f>
        <v>0</v>
      </c>
    </row>
    <row r="7" customFormat="false" ht="15" hidden="false" customHeight="false" outlineLevel="0" collapsed="false">
      <c r="B7" s="175" t="n">
        <v>43724</v>
      </c>
      <c r="C7" s="176" t="s">
        <v>326</v>
      </c>
      <c r="D7" s="176" t="s">
        <v>327</v>
      </c>
      <c r="E7" s="177" t="n">
        <v>35</v>
      </c>
      <c r="F7" s="176" t="s">
        <v>331</v>
      </c>
      <c r="G7" s="178" t="n">
        <v>10</v>
      </c>
      <c r="H7" s="178" t="n">
        <v>1</v>
      </c>
      <c r="I7" s="177" t="n">
        <f aca="false">E7*G7*H7</f>
        <v>350</v>
      </c>
      <c r="J7" s="21" t="s">
        <v>332</v>
      </c>
      <c r="L7" s="179" t="n">
        <f aca="false">H7-1</f>
        <v>0</v>
      </c>
      <c r="M7" s="21" t="n">
        <f aca="false">E7*G7*L7</f>
        <v>0</v>
      </c>
    </row>
    <row r="8" customFormat="false" ht="15" hidden="false" customHeight="false" outlineLevel="0" collapsed="false">
      <c r="B8" s="175" t="n">
        <v>43723</v>
      </c>
      <c r="C8" s="176" t="s">
        <v>326</v>
      </c>
      <c r="D8" s="176" t="s">
        <v>327</v>
      </c>
      <c r="E8" s="177" t="n">
        <v>35</v>
      </c>
      <c r="F8" s="176" t="s">
        <v>333</v>
      </c>
      <c r="G8" s="178" t="n">
        <v>3</v>
      </c>
      <c r="H8" s="178" t="n">
        <v>1</v>
      </c>
      <c r="I8" s="177" t="n">
        <f aca="false">E8*G8*H8</f>
        <v>105</v>
      </c>
      <c r="J8" s="21" t="s">
        <v>334</v>
      </c>
      <c r="L8" s="179" t="n">
        <f aca="false">H8-1</f>
        <v>0</v>
      </c>
      <c r="M8" s="21" t="n">
        <f aca="false">E8*G8*L8</f>
        <v>0</v>
      </c>
    </row>
    <row r="9" customFormat="false" ht="15" hidden="false" customHeight="false" outlineLevel="0" collapsed="false">
      <c r="B9" s="175" t="n">
        <v>43730</v>
      </c>
      <c r="C9" s="176" t="s">
        <v>326</v>
      </c>
      <c r="D9" s="176" t="s">
        <v>327</v>
      </c>
      <c r="E9" s="177" t="n">
        <v>35</v>
      </c>
      <c r="F9" s="176" t="s">
        <v>331</v>
      </c>
      <c r="G9" s="178" t="n">
        <v>10</v>
      </c>
      <c r="H9" s="178" t="n">
        <v>1</v>
      </c>
      <c r="I9" s="177" t="n">
        <f aca="false">E9*G9*H9</f>
        <v>350</v>
      </c>
      <c r="J9" s="21" t="s">
        <v>332</v>
      </c>
      <c r="L9" s="179" t="n">
        <f aca="false">H9-1</f>
        <v>0</v>
      </c>
      <c r="M9" s="21" t="n">
        <f aca="false">E9*G9*L9</f>
        <v>0</v>
      </c>
    </row>
    <row r="10" customFormat="false" ht="15" hidden="false" customHeight="false" outlineLevel="0" collapsed="false">
      <c r="B10" s="175" t="n">
        <v>43729</v>
      </c>
      <c r="C10" s="176" t="s">
        <v>326</v>
      </c>
      <c r="D10" s="176" t="s">
        <v>327</v>
      </c>
      <c r="E10" s="177" t="n">
        <v>35</v>
      </c>
      <c r="F10" s="176" t="s">
        <v>335</v>
      </c>
      <c r="G10" s="178" t="n">
        <v>5</v>
      </c>
      <c r="H10" s="178" t="n">
        <v>1</v>
      </c>
      <c r="I10" s="177" t="n">
        <f aca="false">E10*G10*H10</f>
        <v>175</v>
      </c>
      <c r="L10" s="179" t="n">
        <f aca="false">H10-1</f>
        <v>0</v>
      </c>
      <c r="M10" s="21" t="n">
        <f aca="false">E10*G10*L10</f>
        <v>0</v>
      </c>
    </row>
    <row r="11" customFormat="false" ht="15" hidden="false" customHeight="false" outlineLevel="0" collapsed="false">
      <c r="B11" s="175" t="n">
        <v>43729</v>
      </c>
      <c r="C11" s="176" t="s">
        <v>326</v>
      </c>
      <c r="D11" s="176" t="s">
        <v>327</v>
      </c>
      <c r="E11" s="177" t="n">
        <v>40</v>
      </c>
      <c r="F11" s="176" t="s">
        <v>336</v>
      </c>
      <c r="G11" s="178" t="n">
        <v>2</v>
      </c>
      <c r="H11" s="178" t="n">
        <v>1</v>
      </c>
      <c r="I11" s="177" t="n">
        <f aca="false">E11*G11*H11</f>
        <v>80</v>
      </c>
      <c r="L11" s="179" t="n">
        <f aca="false">H11-1</f>
        <v>0</v>
      </c>
      <c r="M11" s="21" t="n">
        <f aca="false">E11*G11*L11</f>
        <v>0</v>
      </c>
    </row>
    <row r="12" customFormat="false" ht="15" hidden="false" customHeight="false" outlineLevel="0" collapsed="false">
      <c r="B12" s="175" t="n">
        <v>43730</v>
      </c>
      <c r="C12" s="176" t="s">
        <v>326</v>
      </c>
      <c r="D12" s="176" t="s">
        <v>327</v>
      </c>
      <c r="E12" s="177" t="n">
        <v>35</v>
      </c>
      <c r="F12" s="176" t="s">
        <v>335</v>
      </c>
      <c r="G12" s="178" t="n">
        <v>7</v>
      </c>
      <c r="H12" s="178" t="n">
        <v>1</v>
      </c>
      <c r="I12" s="177" t="n">
        <f aca="false">E12*G12*H12</f>
        <v>245</v>
      </c>
      <c r="L12" s="179" t="n">
        <f aca="false">H12-1</f>
        <v>0</v>
      </c>
      <c r="M12" s="21" t="n">
        <f aca="false">E12*G12*L12</f>
        <v>0</v>
      </c>
    </row>
    <row r="13" customFormat="false" ht="15" hidden="false" customHeight="false" outlineLevel="0" collapsed="false">
      <c r="B13" s="175" t="n">
        <v>43731</v>
      </c>
      <c r="C13" s="176" t="s">
        <v>326</v>
      </c>
      <c r="D13" s="176" t="s">
        <v>327</v>
      </c>
      <c r="E13" s="177" t="n">
        <v>35</v>
      </c>
      <c r="F13" s="176" t="s">
        <v>335</v>
      </c>
      <c r="G13" s="178" t="n">
        <v>3</v>
      </c>
      <c r="H13" s="178" t="n">
        <v>1</v>
      </c>
      <c r="I13" s="177" t="n">
        <f aca="false">E13*G13*H13</f>
        <v>105</v>
      </c>
      <c r="L13" s="179" t="n">
        <f aca="false">H13-1</f>
        <v>0</v>
      </c>
      <c r="M13" s="21" t="n">
        <f aca="false">E13*G13*L13</f>
        <v>0</v>
      </c>
    </row>
    <row r="14" customFormat="false" ht="15" hidden="false" customHeight="false" outlineLevel="0" collapsed="false">
      <c r="B14" s="175" t="n">
        <v>43732</v>
      </c>
      <c r="C14" s="176" t="s">
        <v>326</v>
      </c>
      <c r="D14" s="176" t="s">
        <v>327</v>
      </c>
      <c r="E14" s="177" t="n">
        <v>35</v>
      </c>
      <c r="F14" s="176" t="s">
        <v>335</v>
      </c>
      <c r="G14" s="178" t="n">
        <v>10</v>
      </c>
      <c r="H14" s="178" t="n">
        <v>1</v>
      </c>
      <c r="I14" s="177" t="n">
        <f aca="false">E14*G14*H14</f>
        <v>350</v>
      </c>
      <c r="L14" s="179" t="n">
        <f aca="false">H14-1</f>
        <v>0</v>
      </c>
      <c r="M14" s="21" t="n">
        <f aca="false">E14*G14*L14</f>
        <v>0</v>
      </c>
    </row>
    <row r="15" customFormat="false" ht="15" hidden="false" customHeight="false" outlineLevel="0" collapsed="false">
      <c r="B15" s="175" t="n">
        <v>43733</v>
      </c>
      <c r="C15" s="176" t="s">
        <v>326</v>
      </c>
      <c r="D15" s="176" t="s">
        <v>327</v>
      </c>
      <c r="E15" s="177" t="n">
        <v>35</v>
      </c>
      <c r="F15" s="176" t="s">
        <v>331</v>
      </c>
      <c r="G15" s="178" t="n">
        <v>20</v>
      </c>
      <c r="H15" s="178" t="n">
        <v>1</v>
      </c>
      <c r="I15" s="177" t="n">
        <f aca="false">E15*G15*H15</f>
        <v>700</v>
      </c>
      <c r="J15" s="21" t="s">
        <v>337</v>
      </c>
      <c r="L15" s="179" t="n">
        <f aca="false">H15-1</f>
        <v>0</v>
      </c>
      <c r="M15" s="21" t="n">
        <f aca="false">E15*G15*L15</f>
        <v>0</v>
      </c>
    </row>
    <row r="16" customFormat="false" ht="15" hidden="false" customHeight="false" outlineLevel="0" collapsed="false">
      <c r="B16" s="175" t="n">
        <v>43732</v>
      </c>
      <c r="C16" s="176" t="s">
        <v>326</v>
      </c>
      <c r="D16" s="176" t="s">
        <v>327</v>
      </c>
      <c r="E16" s="177" t="n">
        <v>35</v>
      </c>
      <c r="F16" s="176" t="s">
        <v>331</v>
      </c>
      <c r="G16" s="178" t="n">
        <v>5</v>
      </c>
      <c r="H16" s="178" t="n">
        <v>1</v>
      </c>
      <c r="I16" s="177" t="n">
        <f aca="false">E16*G16*H16</f>
        <v>175</v>
      </c>
      <c r="J16" s="180" t="s">
        <v>338</v>
      </c>
      <c r="L16" s="179" t="n">
        <f aca="false">H16-1</f>
        <v>0</v>
      </c>
      <c r="M16" s="21" t="n">
        <f aca="false">E16*G16*L16</f>
        <v>0</v>
      </c>
    </row>
    <row r="17" customFormat="false" ht="15" hidden="false" customHeight="false" outlineLevel="0" collapsed="false">
      <c r="B17" s="175" t="n">
        <v>43734</v>
      </c>
      <c r="C17" s="176" t="s">
        <v>326</v>
      </c>
      <c r="D17" s="176" t="s">
        <v>327</v>
      </c>
      <c r="E17" s="177" t="n">
        <v>35</v>
      </c>
      <c r="F17" s="176" t="s">
        <v>331</v>
      </c>
      <c r="G17" s="178" t="n">
        <v>5</v>
      </c>
      <c r="H17" s="178" t="n">
        <v>1</v>
      </c>
      <c r="I17" s="177" t="n">
        <f aca="false">E17*G17*H17</f>
        <v>175</v>
      </c>
      <c r="J17" s="152" t="s">
        <v>339</v>
      </c>
      <c r="L17" s="179" t="n">
        <f aca="false">H17-1</f>
        <v>0</v>
      </c>
      <c r="M17" s="21" t="n">
        <f aca="false">E17*G17*L17</f>
        <v>0</v>
      </c>
    </row>
    <row r="18" customFormat="false" ht="15" hidden="false" customHeight="false" outlineLevel="0" collapsed="false">
      <c r="B18" s="175" t="n">
        <v>43737</v>
      </c>
      <c r="C18" s="176" t="s">
        <v>326</v>
      </c>
      <c r="D18" s="176" t="s">
        <v>327</v>
      </c>
      <c r="E18" s="177" t="n">
        <v>35</v>
      </c>
      <c r="F18" s="176" t="s">
        <v>335</v>
      </c>
      <c r="G18" s="178" t="n">
        <v>15</v>
      </c>
      <c r="H18" s="178" t="n">
        <v>1</v>
      </c>
      <c r="I18" s="177" t="n">
        <f aca="false">E18*G18*H18</f>
        <v>525</v>
      </c>
      <c r="L18" s="179" t="n">
        <f aca="false">H18-1</f>
        <v>0</v>
      </c>
      <c r="M18" s="21" t="n">
        <f aca="false">E18*G18*L18</f>
        <v>0</v>
      </c>
    </row>
    <row r="19" customFormat="false" ht="15" hidden="false" customHeight="false" outlineLevel="0" collapsed="false">
      <c r="B19" s="175" t="n">
        <v>43738</v>
      </c>
      <c r="C19" s="176" t="s">
        <v>326</v>
      </c>
      <c r="D19" s="176" t="s">
        <v>327</v>
      </c>
      <c r="E19" s="177" t="n">
        <v>35</v>
      </c>
      <c r="F19" s="176" t="s">
        <v>335</v>
      </c>
      <c r="G19" s="178" t="n">
        <v>10</v>
      </c>
      <c r="H19" s="178" t="n">
        <v>1</v>
      </c>
      <c r="I19" s="177" t="n">
        <f aca="false">E19*G19*H19</f>
        <v>350</v>
      </c>
      <c r="L19" s="179" t="n">
        <f aca="false">H19-1</f>
        <v>0</v>
      </c>
      <c r="M19" s="21" t="n">
        <f aca="false">E19*G19*L19</f>
        <v>0</v>
      </c>
    </row>
    <row r="20" customFormat="false" ht="15" hidden="false" customHeight="false" outlineLevel="0" collapsed="false">
      <c r="B20" s="175" t="n">
        <v>43739</v>
      </c>
      <c r="C20" s="176" t="s">
        <v>326</v>
      </c>
      <c r="D20" s="176" t="s">
        <v>327</v>
      </c>
      <c r="E20" s="177" t="n">
        <v>35</v>
      </c>
      <c r="F20" s="176" t="s">
        <v>331</v>
      </c>
      <c r="G20" s="178" t="n">
        <v>5</v>
      </c>
      <c r="H20" s="178" t="n">
        <v>1</v>
      </c>
      <c r="I20" s="177" t="n">
        <f aca="false">E20*G20*H20</f>
        <v>175</v>
      </c>
      <c r="J20" s="181" t="s">
        <v>340</v>
      </c>
      <c r="L20" s="179" t="n">
        <f aca="false">H20-1</f>
        <v>0</v>
      </c>
      <c r="M20" s="21" t="n">
        <f aca="false">E20*G20*L20</f>
        <v>0</v>
      </c>
    </row>
    <row r="21" customFormat="false" ht="15.75" hidden="false" customHeight="true" outlineLevel="0" collapsed="false">
      <c r="B21" s="175" t="n">
        <v>43739</v>
      </c>
      <c r="C21" s="176" t="s">
        <v>326</v>
      </c>
      <c r="D21" s="176" t="s">
        <v>327</v>
      </c>
      <c r="E21" s="177" t="n">
        <v>35</v>
      </c>
      <c r="F21" s="176" t="s">
        <v>331</v>
      </c>
      <c r="G21" s="182" t="n">
        <v>1</v>
      </c>
      <c r="H21" s="178" t="n">
        <v>1</v>
      </c>
      <c r="I21" s="177" t="n">
        <f aca="false">E21*G21*H21</f>
        <v>35</v>
      </c>
      <c r="J21" s="21" t="s">
        <v>341</v>
      </c>
      <c r="L21" s="179" t="n">
        <f aca="false">H21-1</f>
        <v>0</v>
      </c>
      <c r="M21" s="21" t="n">
        <f aca="false">E21*G21*L21</f>
        <v>0</v>
      </c>
    </row>
    <row r="22" customFormat="false" ht="15.75" hidden="false" customHeight="true" outlineLevel="0" collapsed="false">
      <c r="B22" s="175" t="n">
        <v>43739</v>
      </c>
      <c r="C22" s="176" t="s">
        <v>326</v>
      </c>
      <c r="D22" s="176" t="s">
        <v>327</v>
      </c>
      <c r="E22" s="177" t="n">
        <v>35</v>
      </c>
      <c r="F22" s="176" t="s">
        <v>335</v>
      </c>
      <c r="G22" s="182" t="n">
        <v>10</v>
      </c>
      <c r="H22" s="178" t="n">
        <v>1</v>
      </c>
      <c r="I22" s="177" t="n">
        <f aca="false">E22*G22*H22</f>
        <v>350</v>
      </c>
      <c r="L22" s="179" t="n">
        <f aca="false">H22-1</f>
        <v>0</v>
      </c>
      <c r="M22" s="21" t="n">
        <f aca="false">E22*G22*L22</f>
        <v>0</v>
      </c>
    </row>
    <row r="23" customFormat="false" ht="15.75" hidden="false" customHeight="true" outlineLevel="0" collapsed="false">
      <c r="B23" s="175" t="n">
        <v>43740</v>
      </c>
      <c r="C23" s="176" t="s">
        <v>326</v>
      </c>
      <c r="D23" s="176" t="s">
        <v>327</v>
      </c>
      <c r="E23" s="177" t="n">
        <v>35</v>
      </c>
      <c r="F23" s="176" t="s">
        <v>335</v>
      </c>
      <c r="G23" s="182" t="n">
        <v>15</v>
      </c>
      <c r="H23" s="178" t="n">
        <v>1</v>
      </c>
      <c r="I23" s="177" t="n">
        <f aca="false">E23*G23*H23</f>
        <v>525</v>
      </c>
      <c r="L23" s="179" t="n">
        <f aca="false">H23-1</f>
        <v>0</v>
      </c>
      <c r="M23" s="21" t="n">
        <f aca="false">E23*G23*L23</f>
        <v>0</v>
      </c>
    </row>
    <row r="24" customFormat="false" ht="15.75" hidden="false" customHeight="true" outlineLevel="0" collapsed="false">
      <c r="B24" s="175" t="n">
        <v>43742</v>
      </c>
      <c r="C24" s="176" t="s">
        <v>326</v>
      </c>
      <c r="D24" s="176" t="s">
        <v>327</v>
      </c>
      <c r="E24" s="177" t="n">
        <v>35</v>
      </c>
      <c r="F24" s="176" t="s">
        <v>331</v>
      </c>
      <c r="G24" s="182" t="n">
        <v>5</v>
      </c>
      <c r="H24" s="178" t="n">
        <v>1</v>
      </c>
      <c r="I24" s="177" t="n">
        <f aca="false">E24*G24*H24</f>
        <v>175</v>
      </c>
      <c r="J24" s="181" t="s">
        <v>342</v>
      </c>
      <c r="L24" s="179" t="n">
        <f aca="false">H24-1</f>
        <v>0</v>
      </c>
      <c r="M24" s="21" t="n">
        <f aca="false">E24*G24*L24</f>
        <v>0</v>
      </c>
    </row>
    <row r="25" customFormat="false" ht="15.75" hidden="false" customHeight="true" outlineLevel="0" collapsed="false">
      <c r="B25" s="175" t="n">
        <v>43743</v>
      </c>
      <c r="C25" s="176" t="s">
        <v>326</v>
      </c>
      <c r="D25" s="176" t="s">
        <v>327</v>
      </c>
      <c r="E25" s="177" t="n">
        <v>35</v>
      </c>
      <c r="F25" s="176" t="s">
        <v>331</v>
      </c>
      <c r="G25" s="182" t="n">
        <v>11</v>
      </c>
      <c r="H25" s="178" t="n">
        <v>1</v>
      </c>
      <c r="I25" s="177" t="n">
        <f aca="false">E25*G25*H25</f>
        <v>385</v>
      </c>
      <c r="J25" s="21" t="s">
        <v>343</v>
      </c>
      <c r="L25" s="179" t="n">
        <f aca="false">H25-1</f>
        <v>0</v>
      </c>
      <c r="M25" s="21" t="n">
        <f aca="false">E25*G25*L25</f>
        <v>0</v>
      </c>
    </row>
    <row r="26" customFormat="false" ht="15.75" hidden="false" customHeight="true" outlineLevel="0" collapsed="false">
      <c r="B26" s="183" t="n">
        <v>43743</v>
      </c>
      <c r="C26" s="184" t="s">
        <v>326</v>
      </c>
      <c r="D26" s="184" t="s">
        <v>327</v>
      </c>
      <c r="E26" s="185" t="n">
        <v>35</v>
      </c>
      <c r="F26" s="184" t="s">
        <v>335</v>
      </c>
      <c r="G26" s="186" t="n">
        <v>20</v>
      </c>
      <c r="H26" s="187" t="n">
        <v>1</v>
      </c>
      <c r="I26" s="185" t="n">
        <f aca="false">E26*G26*H26</f>
        <v>700</v>
      </c>
      <c r="L26" s="179" t="n">
        <f aca="false">H26-1</f>
        <v>0</v>
      </c>
      <c r="M26" s="21" t="n">
        <f aca="false">E26*G26*L26</f>
        <v>0</v>
      </c>
    </row>
    <row r="27" customFormat="false" ht="15.75" hidden="false" customHeight="true" outlineLevel="0" collapsed="false">
      <c r="B27" s="183" t="n">
        <v>43745</v>
      </c>
      <c r="C27" s="184" t="s">
        <v>326</v>
      </c>
      <c r="D27" s="184" t="s">
        <v>327</v>
      </c>
      <c r="E27" s="185" t="n">
        <v>35</v>
      </c>
      <c r="F27" s="184" t="s">
        <v>335</v>
      </c>
      <c r="G27" s="186" t="n">
        <v>20</v>
      </c>
      <c r="H27" s="187" t="n">
        <v>1</v>
      </c>
      <c r="I27" s="185" t="n">
        <f aca="false">E27*G27*H27</f>
        <v>700</v>
      </c>
      <c r="L27" s="179" t="n">
        <f aca="false">H27-1</f>
        <v>0</v>
      </c>
      <c r="M27" s="21" t="n">
        <f aca="false">E27*G27*L27</f>
        <v>0</v>
      </c>
    </row>
    <row r="28" customFormat="false" ht="15.75" hidden="false" customHeight="true" outlineLevel="0" collapsed="false">
      <c r="B28" s="183" t="n">
        <v>43748</v>
      </c>
      <c r="C28" s="184" t="s">
        <v>326</v>
      </c>
      <c r="D28" s="184" t="s">
        <v>327</v>
      </c>
      <c r="E28" s="185" t="n">
        <v>35</v>
      </c>
      <c r="F28" s="184" t="s">
        <v>331</v>
      </c>
      <c r="G28" s="186" t="n">
        <v>30</v>
      </c>
      <c r="H28" s="187" t="n">
        <v>1</v>
      </c>
      <c r="I28" s="185" t="n">
        <f aca="false">E28*G28*H28</f>
        <v>1050</v>
      </c>
      <c r="L28" s="179" t="n">
        <f aca="false">H28-1</f>
        <v>0</v>
      </c>
      <c r="M28" s="21" t="n">
        <f aca="false">E28*G28*L28</f>
        <v>0</v>
      </c>
    </row>
    <row r="29" customFormat="false" ht="15.75" hidden="false" customHeight="true" outlineLevel="0" collapsed="false">
      <c r="B29" s="183" t="n">
        <v>43749</v>
      </c>
      <c r="C29" s="184" t="s">
        <v>326</v>
      </c>
      <c r="D29" s="184" t="s">
        <v>327</v>
      </c>
      <c r="E29" s="185" t="n">
        <v>35</v>
      </c>
      <c r="F29" s="184" t="s">
        <v>335</v>
      </c>
      <c r="G29" s="186" t="n">
        <v>20</v>
      </c>
      <c r="H29" s="187" t="n">
        <v>1</v>
      </c>
      <c r="I29" s="185" t="n">
        <f aca="false">E29*G29*H29</f>
        <v>700</v>
      </c>
      <c r="L29" s="179" t="n">
        <f aca="false">H29-1</f>
        <v>0</v>
      </c>
      <c r="M29" s="21" t="n">
        <f aca="false">E29*G29*L29</f>
        <v>0</v>
      </c>
    </row>
    <row r="30" customFormat="false" ht="15.75" hidden="false" customHeight="true" outlineLevel="0" collapsed="false">
      <c r="B30" s="183" t="n">
        <v>43752</v>
      </c>
      <c r="C30" s="184" t="s">
        <v>326</v>
      </c>
      <c r="D30" s="184" t="s">
        <v>327</v>
      </c>
      <c r="E30" s="185" t="n">
        <v>35</v>
      </c>
      <c r="F30" s="184" t="s">
        <v>335</v>
      </c>
      <c r="G30" s="186" t="n">
        <v>20</v>
      </c>
      <c r="H30" s="187" t="n">
        <v>1</v>
      </c>
      <c r="I30" s="185" t="n">
        <f aca="false">E30*G30*H30</f>
        <v>700</v>
      </c>
      <c r="L30" s="179" t="n">
        <f aca="false">H30-1</f>
        <v>0</v>
      </c>
      <c r="M30" s="21" t="n">
        <f aca="false">E30*G30*L30</f>
        <v>0</v>
      </c>
    </row>
    <row r="31" customFormat="false" ht="15.75" hidden="false" customHeight="true" outlineLevel="0" collapsed="false">
      <c r="B31" s="183" t="n">
        <v>43754</v>
      </c>
      <c r="C31" s="184" t="s">
        <v>326</v>
      </c>
      <c r="D31" s="184" t="s">
        <v>327</v>
      </c>
      <c r="E31" s="185" t="n">
        <v>35</v>
      </c>
      <c r="F31" s="184" t="s">
        <v>331</v>
      </c>
      <c r="G31" s="186" t="n">
        <v>30</v>
      </c>
      <c r="H31" s="187" t="n">
        <v>1</v>
      </c>
      <c r="I31" s="185" t="n">
        <f aca="false">E31*G31*H31</f>
        <v>1050</v>
      </c>
      <c r="L31" s="179" t="n">
        <f aca="false">H31-1</f>
        <v>0</v>
      </c>
      <c r="M31" s="21" t="n">
        <f aca="false">E31*G31*L31</f>
        <v>0</v>
      </c>
    </row>
    <row r="32" customFormat="false" ht="15.75" hidden="false" customHeight="true" outlineLevel="0" collapsed="false">
      <c r="B32" s="183" t="n">
        <v>43755</v>
      </c>
      <c r="C32" s="184" t="s">
        <v>326</v>
      </c>
      <c r="D32" s="184" t="s">
        <v>327</v>
      </c>
      <c r="E32" s="185" t="n">
        <v>35</v>
      </c>
      <c r="F32" s="184" t="s">
        <v>335</v>
      </c>
      <c r="G32" s="186" t="n">
        <v>20</v>
      </c>
      <c r="H32" s="187" t="n">
        <v>1</v>
      </c>
      <c r="I32" s="185" t="n">
        <f aca="false">E32*G32*H32</f>
        <v>700</v>
      </c>
      <c r="L32" s="179" t="n">
        <f aca="false">H32-1</f>
        <v>0</v>
      </c>
      <c r="M32" s="21" t="n">
        <f aca="false">E32*G32*L32</f>
        <v>0</v>
      </c>
    </row>
    <row r="33" customFormat="false" ht="15.75" hidden="false" customHeight="true" outlineLevel="0" collapsed="false">
      <c r="B33" s="183" t="n">
        <v>43757</v>
      </c>
      <c r="C33" s="184" t="s">
        <v>326</v>
      </c>
      <c r="D33" s="184" t="s">
        <v>327</v>
      </c>
      <c r="E33" s="185" t="n">
        <v>35</v>
      </c>
      <c r="F33" s="184" t="s">
        <v>335</v>
      </c>
      <c r="G33" s="186" t="n">
        <v>20</v>
      </c>
      <c r="H33" s="187" t="n">
        <v>1</v>
      </c>
      <c r="I33" s="185" t="n">
        <f aca="false">E33*G33*H33</f>
        <v>700</v>
      </c>
      <c r="L33" s="179" t="n">
        <f aca="false">H33-1</f>
        <v>0</v>
      </c>
      <c r="M33" s="21" t="n">
        <f aca="false">E33*G33*L33</f>
        <v>0</v>
      </c>
    </row>
    <row r="34" customFormat="false" ht="15.75" hidden="false" customHeight="true" outlineLevel="0" collapsed="false">
      <c r="B34" s="183" t="n">
        <v>43760</v>
      </c>
      <c r="C34" s="184" t="s">
        <v>326</v>
      </c>
      <c r="D34" s="184" t="s">
        <v>327</v>
      </c>
      <c r="E34" s="185" t="n">
        <v>35</v>
      </c>
      <c r="F34" s="184" t="s">
        <v>335</v>
      </c>
      <c r="G34" s="186" t="n">
        <v>20</v>
      </c>
      <c r="H34" s="187" t="n">
        <v>1</v>
      </c>
      <c r="I34" s="185" t="n">
        <f aca="false">E34*G34*H34</f>
        <v>700</v>
      </c>
      <c r="L34" s="179" t="n">
        <f aca="false">H34-1</f>
        <v>0</v>
      </c>
      <c r="M34" s="21" t="n">
        <f aca="false">E34*G34*L34</f>
        <v>0</v>
      </c>
    </row>
    <row r="35" customFormat="false" ht="15.75" hidden="false" customHeight="true" outlineLevel="0" collapsed="false">
      <c r="B35" s="183" t="n">
        <v>43761</v>
      </c>
      <c r="C35" s="184" t="s">
        <v>326</v>
      </c>
      <c r="D35" s="184" t="s">
        <v>327</v>
      </c>
      <c r="E35" s="185" t="n">
        <v>35</v>
      </c>
      <c r="F35" s="184" t="s">
        <v>331</v>
      </c>
      <c r="G35" s="186" t="n">
        <v>30</v>
      </c>
      <c r="H35" s="187" t="n">
        <v>1</v>
      </c>
      <c r="I35" s="185" t="n">
        <f aca="false">E35*G35*H35</f>
        <v>1050</v>
      </c>
      <c r="L35" s="179" t="n">
        <f aca="false">H35-1</f>
        <v>0</v>
      </c>
      <c r="M35" s="21" t="n">
        <f aca="false">E35*G35*L35</f>
        <v>0</v>
      </c>
    </row>
    <row r="36" customFormat="false" ht="15.75" hidden="false" customHeight="true" outlineLevel="0" collapsed="false">
      <c r="B36" s="188" t="n">
        <v>43764</v>
      </c>
      <c r="C36" s="189" t="s">
        <v>344</v>
      </c>
      <c r="D36" s="189" t="s">
        <v>327</v>
      </c>
      <c r="E36" s="190" t="n">
        <v>35</v>
      </c>
      <c r="F36" s="189" t="s">
        <v>331</v>
      </c>
      <c r="G36" s="191" t="n">
        <v>30</v>
      </c>
      <c r="H36" s="186" t="n">
        <v>1</v>
      </c>
      <c r="I36" s="185" t="n">
        <f aca="false">E36*G36*H36</f>
        <v>1050</v>
      </c>
      <c r="J36" s="21" t="s">
        <v>345</v>
      </c>
      <c r="L36" s="21" t="n">
        <f aca="false">H36-1</f>
        <v>0</v>
      </c>
      <c r="M36" s="21" t="n">
        <f aca="false">E36*G36*L36</f>
        <v>0</v>
      </c>
    </row>
    <row r="37" customFormat="false" ht="15.75" hidden="false" customHeight="true" outlineLevel="0" collapsed="false">
      <c r="B37" s="183" t="n">
        <v>43764</v>
      </c>
      <c r="C37" s="184" t="s">
        <v>326</v>
      </c>
      <c r="D37" s="184" t="s">
        <v>327</v>
      </c>
      <c r="E37" s="185" t="n">
        <v>50</v>
      </c>
      <c r="F37" s="184" t="s">
        <v>346</v>
      </c>
      <c r="G37" s="186" t="n">
        <v>1</v>
      </c>
      <c r="H37" s="186" t="n">
        <v>1</v>
      </c>
      <c r="I37" s="185" t="n">
        <f aca="false">E37*G37*H37</f>
        <v>50</v>
      </c>
      <c r="L37" s="21" t="n">
        <f aca="false">H37-1</f>
        <v>0</v>
      </c>
      <c r="M37" s="21" t="n">
        <f aca="false">E37*G37*L37</f>
        <v>0</v>
      </c>
    </row>
    <row r="38" customFormat="false" ht="15.75" hidden="false" customHeight="true" outlineLevel="0" collapsed="false">
      <c r="B38" s="175" t="n">
        <v>43764</v>
      </c>
      <c r="C38" s="176" t="s">
        <v>326</v>
      </c>
      <c r="D38" s="176" t="s">
        <v>327</v>
      </c>
      <c r="E38" s="177" t="n">
        <v>35</v>
      </c>
      <c r="F38" s="176" t="s">
        <v>335</v>
      </c>
      <c r="G38" s="182" t="n">
        <v>40</v>
      </c>
      <c r="H38" s="182" t="n">
        <v>1</v>
      </c>
      <c r="I38" s="177" t="n">
        <f aca="false">E38*G38*H38</f>
        <v>1400</v>
      </c>
      <c r="L38" s="21" t="n">
        <f aca="false">H38-1</f>
        <v>0</v>
      </c>
      <c r="M38" s="21" t="n">
        <f aca="false">E38*G38*L38</f>
        <v>0</v>
      </c>
    </row>
    <row r="39" customFormat="false" ht="15.75" hidden="false" customHeight="true" outlineLevel="0" collapsed="false">
      <c r="B39" s="175" t="n">
        <v>43765</v>
      </c>
      <c r="C39" s="176" t="s">
        <v>326</v>
      </c>
      <c r="D39" s="176" t="s">
        <v>327</v>
      </c>
      <c r="E39" s="177" t="n">
        <v>35</v>
      </c>
      <c r="F39" s="176" t="s">
        <v>347</v>
      </c>
      <c r="G39" s="182" t="n">
        <v>10</v>
      </c>
      <c r="H39" s="182" t="n">
        <v>1</v>
      </c>
      <c r="I39" s="177" t="n">
        <f aca="false">E39*G39*H39</f>
        <v>350</v>
      </c>
      <c r="L39" s="21" t="n">
        <f aca="false">H39-1</f>
        <v>0</v>
      </c>
      <c r="M39" s="21" t="n">
        <f aca="false">E39*G39*L39</f>
        <v>0</v>
      </c>
    </row>
    <row r="40" customFormat="false" ht="15.75" hidden="false" customHeight="true" outlineLevel="0" collapsed="false">
      <c r="B40" s="175" t="n">
        <v>43766</v>
      </c>
      <c r="C40" s="176" t="s">
        <v>344</v>
      </c>
      <c r="D40" s="176" t="s">
        <v>327</v>
      </c>
      <c r="E40" s="177" t="n">
        <v>35</v>
      </c>
      <c r="F40" s="176" t="s">
        <v>347</v>
      </c>
      <c r="G40" s="182" t="n">
        <v>30</v>
      </c>
      <c r="H40" s="182" t="n">
        <v>1</v>
      </c>
      <c r="I40" s="177" t="n">
        <f aca="false">E40*G40*H40</f>
        <v>1050</v>
      </c>
      <c r="L40" s="21" t="n">
        <f aca="false">H40-1</f>
        <v>0</v>
      </c>
      <c r="M40" s="21" t="n">
        <f aca="false">E40*G40*L40</f>
        <v>0</v>
      </c>
    </row>
    <row r="41" customFormat="false" ht="15.75" hidden="false" customHeight="true" outlineLevel="0" collapsed="false">
      <c r="B41" s="175" t="n">
        <v>43768</v>
      </c>
      <c r="C41" s="176" t="s">
        <v>326</v>
      </c>
      <c r="D41" s="176" t="s">
        <v>327</v>
      </c>
      <c r="E41" s="177" t="n">
        <v>35</v>
      </c>
      <c r="F41" s="176" t="s">
        <v>335</v>
      </c>
      <c r="G41" s="182" t="n">
        <v>50</v>
      </c>
      <c r="H41" s="182" t="n">
        <v>1</v>
      </c>
      <c r="I41" s="177" t="n">
        <f aca="false">E41*G41*H41</f>
        <v>1750</v>
      </c>
      <c r="L41" s="21" t="n">
        <f aca="false">H41-1</f>
        <v>0</v>
      </c>
      <c r="M41" s="21" t="n">
        <f aca="false">E41*G41*L41</f>
        <v>0</v>
      </c>
    </row>
    <row r="42" customFormat="false" ht="15.75" hidden="false" customHeight="true" outlineLevel="0" collapsed="false">
      <c r="B42" s="192" t="n">
        <v>43770</v>
      </c>
      <c r="C42" s="176" t="s">
        <v>326</v>
      </c>
      <c r="D42" s="176" t="s">
        <v>327</v>
      </c>
      <c r="E42" s="177" t="n">
        <v>50</v>
      </c>
      <c r="F42" s="176" t="s">
        <v>348</v>
      </c>
      <c r="G42" s="182" t="n">
        <v>5</v>
      </c>
      <c r="H42" s="182" t="n">
        <v>1</v>
      </c>
      <c r="I42" s="177" t="n">
        <f aca="false">E42*G42*H42</f>
        <v>250</v>
      </c>
      <c r="L42" s="21" t="n">
        <f aca="false">H42-1</f>
        <v>0</v>
      </c>
      <c r="M42" s="21" t="n">
        <f aca="false">E42*G42*L42</f>
        <v>0</v>
      </c>
    </row>
    <row r="43" customFormat="false" ht="15.75" hidden="false" customHeight="true" outlineLevel="0" collapsed="false">
      <c r="B43" s="175" t="n">
        <v>43772</v>
      </c>
      <c r="C43" s="176" t="s">
        <v>326</v>
      </c>
      <c r="D43" s="176" t="s">
        <v>327</v>
      </c>
      <c r="E43" s="177" t="n">
        <v>35</v>
      </c>
      <c r="F43" s="176" t="s">
        <v>335</v>
      </c>
      <c r="G43" s="182" t="n">
        <v>50</v>
      </c>
      <c r="H43" s="182" t="n">
        <v>1</v>
      </c>
      <c r="I43" s="177" t="n">
        <f aca="false">E43*G43*H43</f>
        <v>1750</v>
      </c>
      <c r="L43" s="21" t="n">
        <f aca="false">H43-1</f>
        <v>0</v>
      </c>
      <c r="M43" s="21" t="n">
        <f aca="false">E43*G43*L43</f>
        <v>0</v>
      </c>
    </row>
    <row r="44" customFormat="false" ht="15.75" hidden="false" customHeight="true" outlineLevel="0" collapsed="false">
      <c r="B44" s="175" t="n">
        <v>43775</v>
      </c>
      <c r="C44" s="176" t="s">
        <v>326</v>
      </c>
      <c r="D44" s="176" t="s">
        <v>327</v>
      </c>
      <c r="E44" s="177" t="n">
        <v>35</v>
      </c>
      <c r="F44" s="176" t="s">
        <v>347</v>
      </c>
      <c r="G44" s="182" t="n">
        <v>30</v>
      </c>
      <c r="H44" s="182" t="n">
        <v>1</v>
      </c>
      <c r="I44" s="177" t="n">
        <f aca="false">E44*G44*H44</f>
        <v>1050</v>
      </c>
      <c r="L44" s="21" t="n">
        <f aca="false">H44-1</f>
        <v>0</v>
      </c>
      <c r="M44" s="21" t="n">
        <f aca="false">E44*G44*L44</f>
        <v>0</v>
      </c>
    </row>
    <row r="45" customFormat="false" ht="15.75" hidden="false" customHeight="true" outlineLevel="0" collapsed="false">
      <c r="B45" s="175" t="n">
        <v>43780</v>
      </c>
      <c r="C45" s="176" t="s">
        <v>326</v>
      </c>
      <c r="D45" s="176" t="s">
        <v>327</v>
      </c>
      <c r="E45" s="177" t="n">
        <v>35</v>
      </c>
      <c r="F45" s="176" t="s">
        <v>335</v>
      </c>
      <c r="G45" s="182" t="n">
        <v>30</v>
      </c>
      <c r="H45" s="182" t="n">
        <v>1</v>
      </c>
      <c r="I45" s="177" t="n">
        <f aca="false">E45*G45*H45</f>
        <v>1050</v>
      </c>
      <c r="L45" s="21" t="n">
        <f aca="false">H45-1</f>
        <v>0</v>
      </c>
      <c r="M45" s="21" t="n">
        <f aca="false">E45*G45*L45</f>
        <v>0</v>
      </c>
    </row>
    <row r="46" customFormat="false" ht="15.75" hidden="false" customHeight="true" outlineLevel="0" collapsed="false">
      <c r="B46" s="175" t="n">
        <v>43782</v>
      </c>
      <c r="C46" s="176" t="s">
        <v>326</v>
      </c>
      <c r="D46" s="176" t="s">
        <v>327</v>
      </c>
      <c r="E46" s="177" t="n">
        <v>35</v>
      </c>
      <c r="F46" s="176" t="s">
        <v>347</v>
      </c>
      <c r="G46" s="182" t="n">
        <v>30</v>
      </c>
      <c r="H46" s="182" t="n">
        <v>1</v>
      </c>
      <c r="I46" s="177" t="n">
        <f aca="false">E46*G46*H46</f>
        <v>1050</v>
      </c>
      <c r="L46" s="21" t="n">
        <f aca="false">H46-1</f>
        <v>0</v>
      </c>
      <c r="M46" s="21" t="n">
        <f aca="false">E46*G46*L46</f>
        <v>0</v>
      </c>
    </row>
    <row r="47" customFormat="false" ht="15.75" hidden="false" customHeight="true" outlineLevel="0" collapsed="false">
      <c r="B47" s="175" t="n">
        <v>43783</v>
      </c>
      <c r="C47" s="176" t="s">
        <v>326</v>
      </c>
      <c r="D47" s="176" t="s">
        <v>327</v>
      </c>
      <c r="E47" s="177" t="n">
        <v>35</v>
      </c>
      <c r="F47" s="176" t="s">
        <v>347</v>
      </c>
      <c r="G47" s="182" t="n">
        <v>10</v>
      </c>
      <c r="H47" s="182" t="n">
        <v>1</v>
      </c>
      <c r="I47" s="177" t="n">
        <f aca="false">E47*G47*H47</f>
        <v>350</v>
      </c>
      <c r="L47" s="21" t="n">
        <f aca="false">H47-1</f>
        <v>0</v>
      </c>
      <c r="M47" s="21" t="n">
        <f aca="false">E47*G47*L47</f>
        <v>0</v>
      </c>
    </row>
    <row r="48" customFormat="false" ht="15.75" hidden="false" customHeight="true" outlineLevel="0" collapsed="false">
      <c r="B48" s="175" t="n">
        <v>43785</v>
      </c>
      <c r="C48" s="176" t="s">
        <v>326</v>
      </c>
      <c r="D48" s="176" t="s">
        <v>327</v>
      </c>
      <c r="E48" s="177" t="n">
        <v>35</v>
      </c>
      <c r="F48" s="176" t="s">
        <v>335</v>
      </c>
      <c r="G48" s="182" t="n">
        <v>30</v>
      </c>
      <c r="H48" s="182" t="n">
        <v>1</v>
      </c>
      <c r="I48" s="177" t="n">
        <f aca="false">E48*G48*H48</f>
        <v>1050</v>
      </c>
      <c r="L48" s="21" t="n">
        <f aca="false">H48-1</f>
        <v>0</v>
      </c>
      <c r="M48" s="21" t="n">
        <f aca="false">E48*G48*L48</f>
        <v>0</v>
      </c>
    </row>
    <row r="49" customFormat="false" ht="15.75" hidden="false" customHeight="true" outlineLevel="0" collapsed="false">
      <c r="B49" s="175" t="n">
        <v>43785</v>
      </c>
      <c r="C49" s="176" t="s">
        <v>326</v>
      </c>
      <c r="D49" s="176" t="s">
        <v>327</v>
      </c>
      <c r="E49" s="177" t="n">
        <v>35</v>
      </c>
      <c r="F49" s="176" t="s">
        <v>347</v>
      </c>
      <c r="G49" s="182" t="n">
        <v>10</v>
      </c>
      <c r="H49" s="182" t="n">
        <v>1</v>
      </c>
      <c r="I49" s="177" t="n">
        <f aca="false">E49*G49*H49</f>
        <v>350</v>
      </c>
      <c r="L49" s="21" t="n">
        <f aca="false">H49-1</f>
        <v>0</v>
      </c>
      <c r="M49" s="21" t="n">
        <f aca="false">E49*G49*L49</f>
        <v>0</v>
      </c>
    </row>
    <row r="50" customFormat="false" ht="15.75" hidden="false" customHeight="true" outlineLevel="0" collapsed="false">
      <c r="B50" s="183" t="n">
        <v>43788</v>
      </c>
      <c r="C50" s="184" t="s">
        <v>326</v>
      </c>
      <c r="D50" s="184" t="s">
        <v>327</v>
      </c>
      <c r="E50" s="185" t="n">
        <v>35</v>
      </c>
      <c r="F50" s="184" t="s">
        <v>348</v>
      </c>
      <c r="G50" s="186" t="n">
        <v>10</v>
      </c>
      <c r="H50" s="186" t="n">
        <v>1</v>
      </c>
      <c r="I50" s="185" t="n">
        <f aca="false">E50*G50*H50</f>
        <v>350</v>
      </c>
      <c r="L50" s="21" t="n">
        <f aca="false">H50-1</f>
        <v>0</v>
      </c>
      <c r="M50" s="21" t="n">
        <f aca="false">E50*G50*L50</f>
        <v>0</v>
      </c>
    </row>
    <row r="51" customFormat="false" ht="15.75" hidden="false" customHeight="true" outlineLevel="0" collapsed="false">
      <c r="B51" s="175" t="n">
        <v>43788</v>
      </c>
      <c r="C51" s="176" t="s">
        <v>326</v>
      </c>
      <c r="D51" s="176" t="s">
        <v>327</v>
      </c>
      <c r="E51" s="177" t="n">
        <v>35</v>
      </c>
      <c r="F51" s="176" t="s">
        <v>349</v>
      </c>
      <c r="G51" s="182" t="n">
        <v>20</v>
      </c>
      <c r="H51" s="182" t="n">
        <v>1</v>
      </c>
      <c r="I51" s="177" t="n">
        <f aca="false">E51*G51*H51</f>
        <v>700</v>
      </c>
      <c r="L51" s="21" t="n">
        <f aca="false">H51-1</f>
        <v>0</v>
      </c>
      <c r="M51" s="21" t="n">
        <f aca="false">E51*G51*L51</f>
        <v>0</v>
      </c>
    </row>
    <row r="52" customFormat="false" ht="15.75" hidden="false" customHeight="true" outlineLevel="0" collapsed="false">
      <c r="B52" s="175" t="n">
        <v>43788</v>
      </c>
      <c r="C52" s="176" t="s">
        <v>326</v>
      </c>
      <c r="D52" s="176" t="s">
        <v>327</v>
      </c>
      <c r="E52" s="177" t="n">
        <v>35</v>
      </c>
      <c r="F52" s="176" t="s">
        <v>347</v>
      </c>
      <c r="G52" s="182" t="n">
        <v>30</v>
      </c>
      <c r="H52" s="182" t="n">
        <v>1</v>
      </c>
      <c r="I52" s="177" t="n">
        <f aca="false">E52*G52*H52</f>
        <v>1050</v>
      </c>
      <c r="L52" s="21" t="n">
        <f aca="false">H52-1</f>
        <v>0</v>
      </c>
      <c r="M52" s="21" t="n">
        <f aca="false">E52*G52*L52</f>
        <v>0</v>
      </c>
    </row>
    <row r="53" customFormat="false" ht="15.75" hidden="false" customHeight="true" outlineLevel="0" collapsed="false">
      <c r="B53" s="175" t="n">
        <v>43789</v>
      </c>
      <c r="C53" s="176" t="s">
        <v>326</v>
      </c>
      <c r="D53" s="176" t="s">
        <v>327</v>
      </c>
      <c r="E53" s="177" t="n">
        <v>35</v>
      </c>
      <c r="F53" s="176" t="s">
        <v>335</v>
      </c>
      <c r="G53" s="182" t="n">
        <v>30</v>
      </c>
      <c r="H53" s="182" t="n">
        <v>1</v>
      </c>
      <c r="I53" s="177" t="n">
        <f aca="false">E53*G53*H53</f>
        <v>1050</v>
      </c>
      <c r="L53" s="21" t="n">
        <f aca="false">H53-1</f>
        <v>0</v>
      </c>
      <c r="M53" s="21" t="n">
        <f aca="false">E53*G53*L53</f>
        <v>0</v>
      </c>
    </row>
    <row r="54" customFormat="false" ht="15.75" hidden="false" customHeight="true" outlineLevel="0" collapsed="false">
      <c r="B54" s="175" t="n">
        <v>43791</v>
      </c>
      <c r="C54" s="176" t="s">
        <v>326</v>
      </c>
      <c r="D54" s="176" t="s">
        <v>327</v>
      </c>
      <c r="E54" s="177" t="n">
        <v>35</v>
      </c>
      <c r="F54" s="176" t="s">
        <v>347</v>
      </c>
      <c r="G54" s="182" t="n">
        <v>30</v>
      </c>
      <c r="H54" s="182" t="n">
        <v>1</v>
      </c>
      <c r="I54" s="177" t="n">
        <f aca="false">E54*G54*H54</f>
        <v>1050</v>
      </c>
      <c r="L54" s="21" t="n">
        <f aca="false">H54-1</f>
        <v>0</v>
      </c>
      <c r="M54" s="21" t="n">
        <f aca="false">E54*G54*L54</f>
        <v>0</v>
      </c>
    </row>
    <row r="55" customFormat="false" ht="15.75" hidden="false" customHeight="true" outlineLevel="0" collapsed="false">
      <c r="B55" s="175" t="n">
        <v>43794</v>
      </c>
      <c r="C55" s="176" t="s">
        <v>326</v>
      </c>
      <c r="D55" s="176" t="s">
        <v>327</v>
      </c>
      <c r="E55" s="177" t="n">
        <v>35</v>
      </c>
      <c r="F55" s="176" t="s">
        <v>335</v>
      </c>
      <c r="G55" s="182" t="n">
        <v>40</v>
      </c>
      <c r="H55" s="182" t="n">
        <v>1</v>
      </c>
      <c r="I55" s="177" t="n">
        <f aca="false">E55*G55*H55</f>
        <v>1400</v>
      </c>
      <c r="L55" s="21" t="n">
        <f aca="false">H55-1</f>
        <v>0</v>
      </c>
      <c r="M55" s="21" t="n">
        <f aca="false">E55*G55*L55</f>
        <v>0</v>
      </c>
    </row>
    <row r="56" customFormat="false" ht="15.75" hidden="false" customHeight="true" outlineLevel="0" collapsed="false">
      <c r="B56" s="175" t="n">
        <v>43795</v>
      </c>
      <c r="C56" s="176" t="s">
        <v>326</v>
      </c>
      <c r="D56" s="176" t="s">
        <v>327</v>
      </c>
      <c r="E56" s="177" t="n">
        <v>35</v>
      </c>
      <c r="F56" s="176" t="s">
        <v>347</v>
      </c>
      <c r="G56" s="182" t="n">
        <v>30</v>
      </c>
      <c r="H56" s="182" t="n">
        <v>1</v>
      </c>
      <c r="I56" s="177" t="n">
        <f aca="false">E56*G56*H56</f>
        <v>1050</v>
      </c>
      <c r="L56" s="21" t="n">
        <f aca="false">H56-1</f>
        <v>0</v>
      </c>
      <c r="M56" s="21" t="n">
        <f aca="false">E56*G56*L56</f>
        <v>0</v>
      </c>
    </row>
    <row r="57" customFormat="false" ht="15.75" hidden="false" customHeight="true" outlineLevel="0" collapsed="false">
      <c r="B57" s="193" t="n">
        <v>43796</v>
      </c>
      <c r="C57" s="194" t="s">
        <v>350</v>
      </c>
      <c r="D57" s="194" t="s">
        <v>327</v>
      </c>
      <c r="E57" s="195" t="n">
        <v>350</v>
      </c>
      <c r="F57" s="194" t="s">
        <v>347</v>
      </c>
      <c r="G57" s="196" t="n">
        <v>1</v>
      </c>
      <c r="H57" s="196" t="n">
        <v>1</v>
      </c>
      <c r="I57" s="177" t="n">
        <f aca="false">E57*G57*H57</f>
        <v>350</v>
      </c>
      <c r="L57" s="21" t="n">
        <f aca="false">H57-1</f>
        <v>0</v>
      </c>
      <c r="M57" s="21" t="n">
        <f aca="false">E57*G57*L57</f>
        <v>0</v>
      </c>
    </row>
    <row r="58" customFormat="false" ht="15.75" hidden="false" customHeight="true" outlineLevel="0" collapsed="false">
      <c r="B58" s="175" t="n">
        <v>43799</v>
      </c>
      <c r="C58" s="176" t="s">
        <v>326</v>
      </c>
      <c r="D58" s="176" t="s">
        <v>327</v>
      </c>
      <c r="E58" s="177" t="n">
        <v>35</v>
      </c>
      <c r="F58" s="176" t="s">
        <v>349</v>
      </c>
      <c r="G58" s="182" t="n">
        <v>20</v>
      </c>
      <c r="H58" s="182" t="n">
        <v>1</v>
      </c>
      <c r="I58" s="177" t="n">
        <f aca="false">E58*G58*H58</f>
        <v>700</v>
      </c>
      <c r="L58" s="21" t="n">
        <f aca="false">H58-1</f>
        <v>0</v>
      </c>
      <c r="M58" s="21" t="n">
        <f aca="false">E58*G58*L58</f>
        <v>0</v>
      </c>
    </row>
    <row r="59" customFormat="false" ht="15.75" hidden="false" customHeight="true" outlineLevel="0" collapsed="false">
      <c r="B59" s="197" t="n">
        <v>43801</v>
      </c>
      <c r="C59" s="198" t="s">
        <v>351</v>
      </c>
      <c r="D59" s="198" t="s">
        <v>327</v>
      </c>
      <c r="E59" s="199" t="n">
        <v>245</v>
      </c>
      <c r="F59" s="198" t="s">
        <v>347</v>
      </c>
      <c r="G59" s="200" t="n">
        <v>1</v>
      </c>
      <c r="H59" s="200" t="n">
        <v>1</v>
      </c>
      <c r="I59" s="185" t="n">
        <f aca="false">E59*G59*H59</f>
        <v>245</v>
      </c>
      <c r="L59" s="21" t="n">
        <f aca="false">H59-1</f>
        <v>0</v>
      </c>
      <c r="M59" s="21" t="n">
        <f aca="false">E59*G59*L59</f>
        <v>0</v>
      </c>
    </row>
    <row r="60" customFormat="false" ht="15.75" hidden="false" customHeight="true" outlineLevel="0" collapsed="false">
      <c r="B60" s="183" t="n">
        <v>43801</v>
      </c>
      <c r="C60" s="184" t="s">
        <v>326</v>
      </c>
      <c r="D60" s="184" t="s">
        <v>327</v>
      </c>
      <c r="E60" s="185" t="n">
        <v>35</v>
      </c>
      <c r="F60" s="184" t="s">
        <v>347</v>
      </c>
      <c r="G60" s="186" t="n">
        <v>40</v>
      </c>
      <c r="H60" s="186" t="n">
        <v>1</v>
      </c>
      <c r="I60" s="185" t="n">
        <f aca="false">E60*G60*H60</f>
        <v>1400</v>
      </c>
      <c r="L60" s="21" t="n">
        <f aca="false">H60-1</f>
        <v>0</v>
      </c>
      <c r="M60" s="21" t="n">
        <f aca="false">E60*G60*L60</f>
        <v>0</v>
      </c>
    </row>
    <row r="61" customFormat="false" ht="15.75" hidden="false" customHeight="true" outlineLevel="0" collapsed="false">
      <c r="B61" s="183" t="n">
        <v>43802</v>
      </c>
      <c r="C61" s="184" t="s">
        <v>326</v>
      </c>
      <c r="D61" s="184" t="s">
        <v>327</v>
      </c>
      <c r="E61" s="185" t="n">
        <v>35</v>
      </c>
      <c r="F61" s="184" t="s">
        <v>335</v>
      </c>
      <c r="G61" s="186" t="n">
        <v>40</v>
      </c>
      <c r="H61" s="186" t="n">
        <v>1</v>
      </c>
      <c r="I61" s="185" t="n">
        <f aca="false">E61*G61*H61</f>
        <v>1400</v>
      </c>
      <c r="L61" s="21" t="n">
        <f aca="false">H61-1</f>
        <v>0</v>
      </c>
      <c r="M61" s="21" t="n">
        <f aca="false">E61*G61*L61</f>
        <v>0</v>
      </c>
    </row>
    <row r="62" customFormat="false" ht="15.75" hidden="false" customHeight="true" outlineLevel="0" collapsed="false">
      <c r="B62" s="183" t="n">
        <v>43806</v>
      </c>
      <c r="C62" s="184" t="s">
        <v>326</v>
      </c>
      <c r="D62" s="184" t="s">
        <v>327</v>
      </c>
      <c r="E62" s="185" t="n">
        <v>35</v>
      </c>
      <c r="F62" s="184" t="s">
        <v>347</v>
      </c>
      <c r="G62" s="186" t="n">
        <v>40</v>
      </c>
      <c r="H62" s="186" t="n">
        <v>1</v>
      </c>
      <c r="I62" s="185" t="n">
        <f aca="false">E62*G62*H62</f>
        <v>1400</v>
      </c>
      <c r="L62" s="21" t="n">
        <f aca="false">H62-1</f>
        <v>0</v>
      </c>
      <c r="M62" s="21" t="n">
        <f aca="false">E62*G62*L62</f>
        <v>0</v>
      </c>
    </row>
    <row r="63" customFormat="false" ht="15.75" hidden="false" customHeight="true" outlineLevel="0" collapsed="false">
      <c r="B63" s="197" t="n">
        <v>43807</v>
      </c>
      <c r="C63" s="198" t="s">
        <v>352</v>
      </c>
      <c r="D63" s="198" t="s">
        <v>327</v>
      </c>
      <c r="E63" s="199" t="n">
        <v>280</v>
      </c>
      <c r="F63" s="198" t="s">
        <v>347</v>
      </c>
      <c r="G63" s="200" t="n">
        <v>1</v>
      </c>
      <c r="H63" s="200" t="n">
        <v>1</v>
      </c>
      <c r="I63" s="185" t="n">
        <f aca="false">E63*G63*H63</f>
        <v>280</v>
      </c>
      <c r="L63" s="21" t="n">
        <f aca="false">H63-1</f>
        <v>0</v>
      </c>
      <c r="M63" s="21" t="n">
        <f aca="false">E63*G63*L63</f>
        <v>0</v>
      </c>
    </row>
    <row r="64" customFormat="false" ht="15.75" hidden="false" customHeight="true" outlineLevel="0" collapsed="false">
      <c r="B64" s="183" t="n">
        <v>43807</v>
      </c>
      <c r="C64" s="184" t="s">
        <v>326</v>
      </c>
      <c r="D64" s="184" t="s">
        <v>327</v>
      </c>
      <c r="E64" s="185" t="n">
        <v>35</v>
      </c>
      <c r="F64" s="184" t="s">
        <v>335</v>
      </c>
      <c r="G64" s="186" t="n">
        <v>30</v>
      </c>
      <c r="H64" s="186" t="n">
        <v>1</v>
      </c>
      <c r="I64" s="185" t="n">
        <f aca="false">E64*G64*H64</f>
        <v>1050</v>
      </c>
      <c r="L64" s="21" t="n">
        <f aca="false">H64-1</f>
        <v>0</v>
      </c>
      <c r="M64" s="21" t="n">
        <f aca="false">E64*G64*L64</f>
        <v>0</v>
      </c>
    </row>
    <row r="65" customFormat="false" ht="15.75" hidden="false" customHeight="true" outlineLevel="0" collapsed="false">
      <c r="B65" s="183" t="n">
        <v>43811</v>
      </c>
      <c r="C65" s="184" t="s">
        <v>326</v>
      </c>
      <c r="D65" s="184" t="s">
        <v>327</v>
      </c>
      <c r="E65" s="185" t="n">
        <v>35</v>
      </c>
      <c r="F65" s="184" t="s">
        <v>349</v>
      </c>
      <c r="G65" s="186" t="n">
        <v>20</v>
      </c>
      <c r="H65" s="186" t="n">
        <v>1</v>
      </c>
      <c r="I65" s="185" t="n">
        <f aca="false">E65*G65*H65</f>
        <v>700</v>
      </c>
      <c r="L65" s="21" t="n">
        <f aca="false">H65-1</f>
        <v>0</v>
      </c>
      <c r="M65" s="21" t="n">
        <f aca="false">E65*G65*L65</f>
        <v>0</v>
      </c>
    </row>
    <row r="66" customFormat="false" ht="15.75" hidden="false" customHeight="true" outlineLevel="0" collapsed="false">
      <c r="B66" s="183" t="n">
        <v>43812</v>
      </c>
      <c r="C66" s="184" t="s">
        <v>326</v>
      </c>
      <c r="D66" s="184" t="s">
        <v>327</v>
      </c>
      <c r="E66" s="185" t="n">
        <v>35</v>
      </c>
      <c r="F66" s="184" t="s">
        <v>347</v>
      </c>
      <c r="G66" s="186" t="n">
        <v>30</v>
      </c>
      <c r="H66" s="186" t="n">
        <v>1</v>
      </c>
      <c r="I66" s="185" t="n">
        <f aca="false">E66*G66*H66</f>
        <v>1050</v>
      </c>
      <c r="L66" s="21" t="n">
        <f aca="false">H66-1</f>
        <v>0</v>
      </c>
      <c r="M66" s="21" t="n">
        <f aca="false">E66*G66*L66</f>
        <v>0</v>
      </c>
    </row>
    <row r="67" customFormat="false" ht="15.75" hidden="false" customHeight="true" outlineLevel="0" collapsed="false">
      <c r="B67" s="175" t="n">
        <v>43813</v>
      </c>
      <c r="C67" s="176" t="s">
        <v>326</v>
      </c>
      <c r="D67" s="176" t="s">
        <v>327</v>
      </c>
      <c r="E67" s="177" t="n">
        <v>35</v>
      </c>
      <c r="F67" s="176" t="s">
        <v>335</v>
      </c>
      <c r="G67" s="182" t="n">
        <v>30</v>
      </c>
      <c r="H67" s="182" t="n">
        <v>1</v>
      </c>
      <c r="I67" s="177" t="n">
        <f aca="false">E67*G67*H67</f>
        <v>1050</v>
      </c>
      <c r="L67" s="21" t="n">
        <f aca="false">H67-1</f>
        <v>0</v>
      </c>
      <c r="M67" s="21" t="n">
        <f aca="false">E67*G67*L67</f>
        <v>0</v>
      </c>
    </row>
    <row r="68" customFormat="false" ht="15.75" hidden="false" customHeight="true" outlineLevel="0" collapsed="false">
      <c r="B68" s="183" t="n">
        <v>43815</v>
      </c>
      <c r="C68" s="184" t="s">
        <v>326</v>
      </c>
      <c r="D68" s="184" t="s">
        <v>327</v>
      </c>
      <c r="E68" s="185" t="n">
        <v>35</v>
      </c>
      <c r="F68" s="184" t="s">
        <v>349</v>
      </c>
      <c r="G68" s="186" t="n">
        <v>20</v>
      </c>
      <c r="H68" s="186" t="n">
        <v>1</v>
      </c>
      <c r="I68" s="185" t="n">
        <f aca="false">E68*G68*H68</f>
        <v>700</v>
      </c>
      <c r="L68" s="21" t="n">
        <f aca="false">H68-1</f>
        <v>0</v>
      </c>
      <c r="M68" s="21" t="n">
        <f aca="false">E68*G68*L68</f>
        <v>0</v>
      </c>
    </row>
    <row r="69" customFormat="false" ht="15.75" hidden="false" customHeight="true" outlineLevel="0" collapsed="false">
      <c r="B69" s="183" t="n">
        <v>43815</v>
      </c>
      <c r="C69" s="184" t="s">
        <v>326</v>
      </c>
      <c r="D69" s="184" t="s">
        <v>327</v>
      </c>
      <c r="E69" s="185" t="n">
        <v>35</v>
      </c>
      <c r="F69" s="184" t="s">
        <v>347</v>
      </c>
      <c r="G69" s="186" t="n">
        <v>30</v>
      </c>
      <c r="H69" s="186" t="n">
        <v>1</v>
      </c>
      <c r="I69" s="185" t="n">
        <f aca="false">E69*G69*H69</f>
        <v>1050</v>
      </c>
      <c r="L69" s="21" t="n">
        <f aca="false">H69-1</f>
        <v>0</v>
      </c>
      <c r="M69" s="21" t="n">
        <f aca="false">E69*G69*L69</f>
        <v>0</v>
      </c>
    </row>
    <row r="70" customFormat="false" ht="15.75" hidden="false" customHeight="true" outlineLevel="0" collapsed="false">
      <c r="B70" s="197" t="n">
        <v>43817</v>
      </c>
      <c r="C70" s="198" t="s">
        <v>353</v>
      </c>
      <c r="D70" s="198" t="s">
        <v>327</v>
      </c>
      <c r="E70" s="199" t="n">
        <v>175</v>
      </c>
      <c r="F70" s="198" t="s">
        <v>347</v>
      </c>
      <c r="G70" s="200" t="n">
        <v>1</v>
      </c>
      <c r="H70" s="200" t="n">
        <v>1</v>
      </c>
      <c r="I70" s="185" t="n">
        <f aca="false">E70*G70*H70</f>
        <v>175</v>
      </c>
      <c r="L70" s="21" t="n">
        <f aca="false">H70-1</f>
        <v>0</v>
      </c>
      <c r="M70" s="21" t="n">
        <f aca="false">E70*G70*L70</f>
        <v>0</v>
      </c>
    </row>
    <row r="71" customFormat="false" ht="15.75" hidden="false" customHeight="true" outlineLevel="0" collapsed="false">
      <c r="B71" s="183" t="n">
        <v>43818</v>
      </c>
      <c r="C71" s="184" t="s">
        <v>326</v>
      </c>
      <c r="D71" s="184" t="s">
        <v>327</v>
      </c>
      <c r="E71" s="185" t="n">
        <v>35</v>
      </c>
      <c r="F71" s="184" t="s">
        <v>335</v>
      </c>
      <c r="G71" s="186" t="n">
        <v>30</v>
      </c>
      <c r="H71" s="186" t="n">
        <v>1</v>
      </c>
      <c r="I71" s="185" t="n">
        <f aca="false">E71*G71*H71</f>
        <v>1050</v>
      </c>
      <c r="L71" s="21" t="n">
        <f aca="false">H71-1</f>
        <v>0</v>
      </c>
      <c r="M71" s="21" t="n">
        <f aca="false">E71*G71*L71</f>
        <v>0</v>
      </c>
    </row>
    <row r="72" customFormat="false" ht="15.75" hidden="false" customHeight="true" outlineLevel="0" collapsed="false">
      <c r="B72" s="183" t="n">
        <v>43819</v>
      </c>
      <c r="C72" s="184" t="s">
        <v>326</v>
      </c>
      <c r="D72" s="184" t="s">
        <v>327</v>
      </c>
      <c r="E72" s="185" t="n">
        <v>35</v>
      </c>
      <c r="F72" s="184" t="s">
        <v>347</v>
      </c>
      <c r="G72" s="186" t="n">
        <v>30</v>
      </c>
      <c r="H72" s="186" t="n">
        <v>1</v>
      </c>
      <c r="I72" s="185" t="n">
        <f aca="false">E72*G72*H72</f>
        <v>1050</v>
      </c>
      <c r="L72" s="21" t="n">
        <f aca="false">H72-1</f>
        <v>0</v>
      </c>
      <c r="M72" s="21" t="n">
        <f aca="false">E72*G72*L72</f>
        <v>0</v>
      </c>
    </row>
    <row r="73" customFormat="false" ht="15.75" hidden="false" customHeight="true" outlineLevel="0" collapsed="false">
      <c r="B73" s="183" t="n">
        <v>43821</v>
      </c>
      <c r="C73" s="184" t="s">
        <v>326</v>
      </c>
      <c r="D73" s="184" t="s">
        <v>327</v>
      </c>
      <c r="E73" s="185" t="n">
        <v>35</v>
      </c>
      <c r="F73" s="184" t="s">
        <v>349</v>
      </c>
      <c r="G73" s="186" t="n">
        <v>30</v>
      </c>
      <c r="H73" s="186" t="n">
        <v>1</v>
      </c>
      <c r="I73" s="185" t="n">
        <f aca="false">E73*G73*H73</f>
        <v>1050</v>
      </c>
      <c r="L73" s="21" t="n">
        <f aca="false">H73-1</f>
        <v>0</v>
      </c>
      <c r="M73" s="21" t="n">
        <f aca="false">E73*G73*L73</f>
        <v>0</v>
      </c>
    </row>
    <row r="74" customFormat="false" ht="15.75" hidden="false" customHeight="true" outlineLevel="0" collapsed="false">
      <c r="B74" s="183" t="n">
        <v>43821</v>
      </c>
      <c r="C74" s="184" t="s">
        <v>326</v>
      </c>
      <c r="D74" s="184" t="s">
        <v>327</v>
      </c>
      <c r="E74" s="185" t="n">
        <v>35</v>
      </c>
      <c r="F74" s="184" t="s">
        <v>347</v>
      </c>
      <c r="G74" s="186" t="n">
        <v>30</v>
      </c>
      <c r="H74" s="186" t="n">
        <v>1</v>
      </c>
      <c r="I74" s="185" t="n">
        <f aca="false">E74*G74*H74</f>
        <v>1050</v>
      </c>
      <c r="L74" s="21" t="n">
        <f aca="false">H74-1</f>
        <v>0</v>
      </c>
      <c r="M74" s="21" t="n">
        <f aca="false">E74*G74*L74</f>
        <v>0</v>
      </c>
    </row>
    <row r="75" customFormat="false" ht="15.75" hidden="false" customHeight="true" outlineLevel="0" collapsed="false">
      <c r="B75" s="197" t="n">
        <v>43821</v>
      </c>
      <c r="C75" s="198" t="s">
        <v>353</v>
      </c>
      <c r="D75" s="198" t="s">
        <v>327</v>
      </c>
      <c r="E75" s="199" t="n">
        <v>175</v>
      </c>
      <c r="F75" s="198" t="s">
        <v>347</v>
      </c>
      <c r="G75" s="200" t="n">
        <v>1</v>
      </c>
      <c r="H75" s="200" t="n">
        <v>1</v>
      </c>
      <c r="I75" s="185" t="n">
        <f aca="false">E75*G75*H75</f>
        <v>175</v>
      </c>
      <c r="L75" s="21" t="n">
        <f aca="false">H75-1</f>
        <v>0</v>
      </c>
      <c r="M75" s="21" t="n">
        <f aca="false">E75*G75*L75</f>
        <v>0</v>
      </c>
    </row>
    <row r="76" customFormat="false" ht="15.75" hidden="false" customHeight="true" outlineLevel="0" collapsed="false">
      <c r="B76" s="183" t="n">
        <v>43821</v>
      </c>
      <c r="C76" s="184" t="s">
        <v>326</v>
      </c>
      <c r="D76" s="184" t="s">
        <v>327</v>
      </c>
      <c r="E76" s="185" t="n">
        <v>35</v>
      </c>
      <c r="F76" s="184" t="s">
        <v>330</v>
      </c>
      <c r="G76" s="186" t="n">
        <v>30</v>
      </c>
      <c r="H76" s="186" t="n">
        <v>1</v>
      </c>
      <c r="I76" s="185" t="n">
        <f aca="false">E76*G76*H76</f>
        <v>1050</v>
      </c>
      <c r="J76" s="21" t="s">
        <v>354</v>
      </c>
      <c r="L76" s="21" t="n">
        <f aca="false">H76-1</f>
        <v>0</v>
      </c>
      <c r="M76" s="21" t="n">
        <f aca="false">E76*G76*L76</f>
        <v>0</v>
      </c>
    </row>
    <row r="77" customFormat="false" ht="15.75" hidden="false" customHeight="true" outlineLevel="0" collapsed="false">
      <c r="B77" s="175" t="n">
        <v>43821</v>
      </c>
      <c r="C77" s="176" t="s">
        <v>326</v>
      </c>
      <c r="D77" s="176" t="s">
        <v>327</v>
      </c>
      <c r="E77" s="177" t="n">
        <v>35</v>
      </c>
      <c r="F77" s="176" t="s">
        <v>347</v>
      </c>
      <c r="G77" s="182" t="n">
        <v>200</v>
      </c>
      <c r="H77" s="182" t="n">
        <v>1</v>
      </c>
      <c r="I77" s="177" t="n">
        <f aca="false">E77*G77*H77</f>
        <v>7000</v>
      </c>
      <c r="L77" s="21" t="n">
        <f aca="false">H77-1</f>
        <v>0</v>
      </c>
      <c r="M77" s="21" t="n">
        <f aca="false">E77*G77*L77</f>
        <v>0</v>
      </c>
    </row>
    <row r="78" customFormat="false" ht="15.75" hidden="false" customHeight="true" outlineLevel="0" collapsed="false">
      <c r="B78" s="183" t="n">
        <v>43821</v>
      </c>
      <c r="C78" s="184" t="s">
        <v>326</v>
      </c>
      <c r="D78" s="184" t="s">
        <v>327</v>
      </c>
      <c r="E78" s="185" t="n">
        <v>35</v>
      </c>
      <c r="F78" s="184" t="s">
        <v>335</v>
      </c>
      <c r="G78" s="186" t="n">
        <v>30</v>
      </c>
      <c r="H78" s="186" t="n">
        <v>1</v>
      </c>
      <c r="I78" s="185" t="n">
        <f aca="false">E78*G78*H78</f>
        <v>1050</v>
      </c>
      <c r="L78" s="21" t="n">
        <f aca="false">H78-1</f>
        <v>0</v>
      </c>
      <c r="M78" s="21" t="n">
        <f aca="false">E78*G78*L78</f>
        <v>0</v>
      </c>
    </row>
    <row r="79" customFormat="false" ht="15.75" hidden="false" customHeight="true" outlineLevel="0" collapsed="false">
      <c r="B79" s="175" t="n">
        <v>43823</v>
      </c>
      <c r="C79" s="176" t="s">
        <v>326</v>
      </c>
      <c r="D79" s="176" t="s">
        <v>327</v>
      </c>
      <c r="E79" s="177" t="n">
        <v>35</v>
      </c>
      <c r="F79" s="176" t="s">
        <v>348</v>
      </c>
      <c r="G79" s="182" t="n">
        <v>10</v>
      </c>
      <c r="H79" s="182" t="n">
        <v>1</v>
      </c>
      <c r="I79" s="177" t="n">
        <f aca="false">E79*G79*H79</f>
        <v>350</v>
      </c>
      <c r="L79" s="21" t="n">
        <f aca="false">H79-1</f>
        <v>0</v>
      </c>
      <c r="M79" s="21" t="n">
        <f aca="false">E79*G79*L79</f>
        <v>0</v>
      </c>
    </row>
    <row r="80" customFormat="false" ht="15.75" hidden="false" customHeight="true" outlineLevel="0" collapsed="false">
      <c r="B80" s="183" t="n">
        <v>43825</v>
      </c>
      <c r="C80" s="184" t="s">
        <v>326</v>
      </c>
      <c r="D80" s="184" t="s">
        <v>327</v>
      </c>
      <c r="E80" s="185" t="n">
        <v>35</v>
      </c>
      <c r="F80" s="184" t="s">
        <v>335</v>
      </c>
      <c r="G80" s="186" t="n">
        <v>30</v>
      </c>
      <c r="H80" s="186" t="n">
        <v>1</v>
      </c>
      <c r="I80" s="185" t="n">
        <f aca="false">E80*G80*H80</f>
        <v>1050</v>
      </c>
      <c r="L80" s="21" t="n">
        <f aca="false">H80-1</f>
        <v>0</v>
      </c>
      <c r="M80" s="21" t="n">
        <f aca="false">E80*G80*L80</f>
        <v>0</v>
      </c>
    </row>
    <row r="81" customFormat="false" ht="15.75" hidden="false" customHeight="true" outlineLevel="0" collapsed="false">
      <c r="B81" s="183" t="n">
        <v>43827</v>
      </c>
      <c r="C81" s="184" t="s">
        <v>326</v>
      </c>
      <c r="D81" s="184" t="s">
        <v>327</v>
      </c>
      <c r="E81" s="185" t="n">
        <v>35</v>
      </c>
      <c r="F81" s="184" t="s">
        <v>349</v>
      </c>
      <c r="G81" s="186" t="n">
        <v>50</v>
      </c>
      <c r="H81" s="186" t="n">
        <v>1</v>
      </c>
      <c r="I81" s="185" t="n">
        <f aca="false">E81*G81*H81</f>
        <v>1750</v>
      </c>
      <c r="L81" s="21" t="n">
        <f aca="false">H81-1</f>
        <v>0</v>
      </c>
      <c r="M81" s="21" t="n">
        <f aca="false">E81*G81*L81</f>
        <v>0</v>
      </c>
    </row>
    <row r="82" customFormat="false" ht="15.75" hidden="false" customHeight="true" outlineLevel="0" collapsed="false">
      <c r="B82" s="175" t="n">
        <v>43828</v>
      </c>
      <c r="C82" s="176" t="s">
        <v>326</v>
      </c>
      <c r="D82" s="176" t="s">
        <v>327</v>
      </c>
      <c r="E82" s="177" t="n">
        <v>35</v>
      </c>
      <c r="F82" s="176" t="s">
        <v>335</v>
      </c>
      <c r="G82" s="182" t="n">
        <v>30</v>
      </c>
      <c r="H82" s="182" t="n">
        <v>1</v>
      </c>
      <c r="I82" s="177" t="n">
        <f aca="false">E82*G82*H82</f>
        <v>1050</v>
      </c>
      <c r="L82" s="21" t="n">
        <f aca="false">H82-1</f>
        <v>0</v>
      </c>
      <c r="M82" s="21" t="n">
        <f aca="false">E82*G82*L82</f>
        <v>0</v>
      </c>
    </row>
    <row r="83" customFormat="false" ht="15.75" hidden="false" customHeight="true" outlineLevel="0" collapsed="false">
      <c r="B83" s="175" t="n">
        <v>43828</v>
      </c>
      <c r="C83" s="176" t="s">
        <v>326</v>
      </c>
      <c r="D83" s="176" t="s">
        <v>327</v>
      </c>
      <c r="E83" s="177" t="n">
        <v>35</v>
      </c>
      <c r="F83" s="176" t="s">
        <v>355</v>
      </c>
      <c r="G83" s="182" t="n">
        <v>10</v>
      </c>
      <c r="H83" s="182" t="n">
        <v>1</v>
      </c>
      <c r="I83" s="177" t="n">
        <f aca="false">E83*G83*H83</f>
        <v>350</v>
      </c>
      <c r="L83" s="21" t="n">
        <f aca="false">H83-1</f>
        <v>0</v>
      </c>
      <c r="M83" s="21" t="n">
        <f aca="false">E83*G83*L83</f>
        <v>0</v>
      </c>
    </row>
    <row r="84" customFormat="false" ht="15.75" hidden="false" customHeight="true" outlineLevel="0" collapsed="false">
      <c r="B84" s="175" t="n">
        <v>43828</v>
      </c>
      <c r="C84" s="176" t="s">
        <v>326</v>
      </c>
      <c r="D84" s="176" t="s">
        <v>327</v>
      </c>
      <c r="E84" s="177" t="n">
        <v>35</v>
      </c>
      <c r="F84" s="176" t="s">
        <v>355</v>
      </c>
      <c r="G84" s="182" t="n">
        <v>10</v>
      </c>
      <c r="H84" s="182" t="n">
        <v>1</v>
      </c>
      <c r="I84" s="177" t="n">
        <f aca="false">E84*G84*H84</f>
        <v>350</v>
      </c>
      <c r="L84" s="21" t="n">
        <f aca="false">H84-1</f>
        <v>0</v>
      </c>
      <c r="M84" s="21" t="n">
        <f aca="false">E84*G84*L84</f>
        <v>0</v>
      </c>
    </row>
    <row r="85" customFormat="false" ht="15.75" hidden="false" customHeight="true" outlineLevel="0" collapsed="false">
      <c r="B85" s="175" t="n">
        <v>43829</v>
      </c>
      <c r="C85" s="176" t="s">
        <v>326</v>
      </c>
      <c r="D85" s="176" t="s">
        <v>327</v>
      </c>
      <c r="E85" s="177" t="n">
        <v>35</v>
      </c>
      <c r="F85" s="176" t="s">
        <v>347</v>
      </c>
      <c r="G85" s="182" t="n">
        <v>100</v>
      </c>
      <c r="H85" s="182" t="n">
        <v>1</v>
      </c>
      <c r="I85" s="177" t="n">
        <f aca="false">E85*G85*H85</f>
        <v>3500</v>
      </c>
      <c r="L85" s="21" t="n">
        <f aca="false">H85-1</f>
        <v>0</v>
      </c>
      <c r="M85" s="21" t="n">
        <f aca="false">E85*G85*L85</f>
        <v>0</v>
      </c>
    </row>
    <row r="86" customFormat="false" ht="15.75" hidden="false" customHeight="true" outlineLevel="0" collapsed="false">
      <c r="B86" s="175" t="n">
        <v>43830</v>
      </c>
      <c r="C86" s="176" t="s">
        <v>326</v>
      </c>
      <c r="D86" s="176" t="s">
        <v>327</v>
      </c>
      <c r="E86" s="177" t="n">
        <v>35</v>
      </c>
      <c r="F86" s="176" t="s">
        <v>335</v>
      </c>
      <c r="G86" s="182" t="n">
        <v>30</v>
      </c>
      <c r="H86" s="182" t="n">
        <v>1</v>
      </c>
      <c r="I86" s="177" t="n">
        <f aca="false">E86*G86*H86</f>
        <v>1050</v>
      </c>
      <c r="L86" s="21" t="n">
        <f aca="false">H86-1</f>
        <v>0</v>
      </c>
      <c r="M86" s="21" t="n">
        <f aca="false">E86*G86*L86</f>
        <v>0</v>
      </c>
    </row>
    <row r="87" customFormat="false" ht="15.75" hidden="false" customHeight="true" outlineLevel="0" collapsed="false">
      <c r="B87" s="175" t="n">
        <v>43834</v>
      </c>
      <c r="C87" s="176" t="s">
        <v>326</v>
      </c>
      <c r="D87" s="176" t="s">
        <v>327</v>
      </c>
      <c r="E87" s="177" t="n">
        <v>35</v>
      </c>
      <c r="F87" s="176" t="s">
        <v>349</v>
      </c>
      <c r="G87" s="182" t="n">
        <v>50</v>
      </c>
      <c r="H87" s="182" t="n">
        <v>1</v>
      </c>
      <c r="I87" s="177" t="n">
        <f aca="false">E87*G87*H87</f>
        <v>1750</v>
      </c>
      <c r="L87" s="21" t="n">
        <f aca="false">H87-1</f>
        <v>0</v>
      </c>
      <c r="M87" s="21" t="n">
        <f aca="false">E87*G87*L87</f>
        <v>0</v>
      </c>
    </row>
    <row r="88" customFormat="false" ht="15.75" hidden="false" customHeight="true" outlineLevel="0" collapsed="false">
      <c r="B88" s="175" t="n">
        <v>43834</v>
      </c>
      <c r="C88" s="176" t="s">
        <v>326</v>
      </c>
      <c r="D88" s="176" t="s">
        <v>327</v>
      </c>
      <c r="E88" s="177" t="n">
        <v>35</v>
      </c>
      <c r="F88" s="176" t="s">
        <v>335</v>
      </c>
      <c r="G88" s="182" t="n">
        <v>30</v>
      </c>
      <c r="H88" s="182" t="n">
        <v>1</v>
      </c>
      <c r="I88" s="177" t="n">
        <f aca="false">E88*G88*H88</f>
        <v>1050</v>
      </c>
      <c r="L88" s="21" t="n">
        <f aca="false">H88-1</f>
        <v>0</v>
      </c>
      <c r="M88" s="21" t="n">
        <f aca="false">E88*G88*L88</f>
        <v>0</v>
      </c>
    </row>
    <row r="89" customFormat="false" ht="15.75" hidden="false" customHeight="true" outlineLevel="0" collapsed="false">
      <c r="B89" s="175" t="n">
        <v>43835</v>
      </c>
      <c r="C89" s="176" t="s">
        <v>326</v>
      </c>
      <c r="D89" s="176" t="s">
        <v>327</v>
      </c>
      <c r="E89" s="177" t="n">
        <v>35</v>
      </c>
      <c r="F89" s="176" t="s">
        <v>330</v>
      </c>
      <c r="G89" s="182" t="n">
        <v>10</v>
      </c>
      <c r="H89" s="182" t="n">
        <v>1</v>
      </c>
      <c r="I89" s="177" t="n">
        <f aca="false">E89*G89*H89</f>
        <v>350</v>
      </c>
      <c r="L89" s="21" t="n">
        <f aca="false">H89-1</f>
        <v>0</v>
      </c>
      <c r="M89" s="21" t="n">
        <f aca="false">E89*G89*L89</f>
        <v>0</v>
      </c>
    </row>
    <row r="90" customFormat="false" ht="15.75" hidden="false" customHeight="true" outlineLevel="0" collapsed="false">
      <c r="B90" s="175" t="n">
        <v>43836</v>
      </c>
      <c r="C90" s="176" t="s">
        <v>326</v>
      </c>
      <c r="D90" s="176" t="s">
        <v>327</v>
      </c>
      <c r="E90" s="177" t="n">
        <v>35</v>
      </c>
      <c r="F90" s="176" t="s">
        <v>349</v>
      </c>
      <c r="G90" s="182" t="n">
        <v>50</v>
      </c>
      <c r="H90" s="182" t="n">
        <v>1</v>
      </c>
      <c r="I90" s="177" t="n">
        <f aca="false">E90*G90*H90</f>
        <v>1750</v>
      </c>
      <c r="L90" s="21" t="n">
        <f aca="false">H90-1</f>
        <v>0</v>
      </c>
      <c r="M90" s="21" t="n">
        <f aca="false">E90*G90*L90</f>
        <v>0</v>
      </c>
    </row>
    <row r="91" customFormat="false" ht="15.75" hidden="false" customHeight="true" outlineLevel="0" collapsed="false">
      <c r="B91" s="175" t="n">
        <v>43836</v>
      </c>
      <c r="C91" s="176" t="s">
        <v>326</v>
      </c>
      <c r="D91" s="176" t="s">
        <v>327</v>
      </c>
      <c r="E91" s="177" t="n">
        <v>35</v>
      </c>
      <c r="F91" s="176" t="s">
        <v>335</v>
      </c>
      <c r="G91" s="182" t="n">
        <v>30</v>
      </c>
      <c r="H91" s="182" t="n">
        <v>1</v>
      </c>
      <c r="I91" s="177" t="n">
        <f aca="false">E91*G91*H91</f>
        <v>1050</v>
      </c>
      <c r="L91" s="21" t="n">
        <f aca="false">H91-1</f>
        <v>0</v>
      </c>
      <c r="M91" s="21" t="n">
        <f aca="false">E91*G91*L91</f>
        <v>0</v>
      </c>
    </row>
    <row r="92" customFormat="false" ht="15.75" hidden="false" customHeight="true" outlineLevel="0" collapsed="false">
      <c r="B92" s="175" t="n">
        <v>43838</v>
      </c>
      <c r="C92" s="176" t="s">
        <v>326</v>
      </c>
      <c r="D92" s="176" t="s">
        <v>327</v>
      </c>
      <c r="E92" s="177" t="n">
        <v>35</v>
      </c>
      <c r="F92" s="176" t="s">
        <v>330</v>
      </c>
      <c r="G92" s="182" t="n">
        <v>10</v>
      </c>
      <c r="H92" s="182" t="n">
        <v>1</v>
      </c>
      <c r="I92" s="177" t="n">
        <f aca="false">E92*G92*H92</f>
        <v>350</v>
      </c>
      <c r="L92" s="21" t="n">
        <f aca="false">H92-1</f>
        <v>0</v>
      </c>
      <c r="M92" s="21" t="n">
        <f aca="false">E92*G92*L92</f>
        <v>0</v>
      </c>
    </row>
    <row r="93" customFormat="false" ht="15.75" hidden="false" customHeight="true" outlineLevel="0" collapsed="false">
      <c r="B93" s="175" t="n">
        <v>43839</v>
      </c>
      <c r="C93" s="176" t="s">
        <v>326</v>
      </c>
      <c r="D93" s="176" t="s">
        <v>327</v>
      </c>
      <c r="E93" s="177" t="n">
        <v>35</v>
      </c>
      <c r="F93" s="176" t="s">
        <v>335</v>
      </c>
      <c r="G93" s="182" t="n">
        <v>30</v>
      </c>
      <c r="H93" s="182" t="n">
        <v>1</v>
      </c>
      <c r="I93" s="177" t="n">
        <f aca="false">E93*G93*H93</f>
        <v>1050</v>
      </c>
      <c r="L93" s="21" t="n">
        <f aca="false">H93-1</f>
        <v>0</v>
      </c>
      <c r="M93" s="21" t="n">
        <f aca="false">E93*G93*L93</f>
        <v>0</v>
      </c>
    </row>
    <row r="94" customFormat="false" ht="15.75" hidden="false" customHeight="true" outlineLevel="0" collapsed="false">
      <c r="B94" s="175" t="n">
        <v>43839</v>
      </c>
      <c r="C94" s="176" t="s">
        <v>326</v>
      </c>
      <c r="D94" s="176" t="s">
        <v>327</v>
      </c>
      <c r="E94" s="177" t="n">
        <v>35</v>
      </c>
      <c r="F94" s="176" t="s">
        <v>330</v>
      </c>
      <c r="G94" s="182" t="n">
        <v>10</v>
      </c>
      <c r="H94" s="182" t="n">
        <v>1</v>
      </c>
      <c r="I94" s="177" t="n">
        <f aca="false">E94*G94*H94</f>
        <v>350</v>
      </c>
      <c r="L94" s="21" t="n">
        <f aca="false">H94-1</f>
        <v>0</v>
      </c>
      <c r="M94" s="21" t="n">
        <f aca="false">E94*G94*L94</f>
        <v>0</v>
      </c>
    </row>
    <row r="95" customFormat="false" ht="15.75" hidden="false" customHeight="true" outlineLevel="0" collapsed="false">
      <c r="B95" s="175" t="n">
        <v>43839</v>
      </c>
      <c r="C95" s="176" t="s">
        <v>326</v>
      </c>
      <c r="D95" s="176" t="s">
        <v>327</v>
      </c>
      <c r="E95" s="177" t="n">
        <v>35</v>
      </c>
      <c r="F95" s="176" t="s">
        <v>355</v>
      </c>
      <c r="G95" s="182" t="n">
        <v>10</v>
      </c>
      <c r="H95" s="182" t="n">
        <v>1</v>
      </c>
      <c r="I95" s="177" t="n">
        <f aca="false">E95*G95*H95</f>
        <v>350</v>
      </c>
      <c r="L95" s="21" t="n">
        <f aca="false">H95-1</f>
        <v>0</v>
      </c>
      <c r="M95" s="21" t="n">
        <f aca="false">E95*G95*L95</f>
        <v>0</v>
      </c>
    </row>
    <row r="96" customFormat="false" ht="15.75" hidden="false" customHeight="true" outlineLevel="0" collapsed="false">
      <c r="B96" s="175" t="n">
        <v>43840</v>
      </c>
      <c r="C96" s="176" t="s">
        <v>326</v>
      </c>
      <c r="D96" s="176" t="s">
        <v>327</v>
      </c>
      <c r="E96" s="177" t="n">
        <v>35</v>
      </c>
      <c r="F96" s="176" t="s">
        <v>349</v>
      </c>
      <c r="G96" s="182" t="n">
        <v>70</v>
      </c>
      <c r="H96" s="182" t="n">
        <v>1</v>
      </c>
      <c r="I96" s="177" t="n">
        <f aca="false">E96*G96*H96</f>
        <v>2450</v>
      </c>
      <c r="L96" s="21" t="n">
        <f aca="false">H96-1</f>
        <v>0</v>
      </c>
      <c r="M96" s="21" t="n">
        <f aca="false">E96*G96*L96</f>
        <v>0</v>
      </c>
    </row>
    <row r="97" customFormat="false" ht="15.75" hidden="false" customHeight="true" outlineLevel="0" collapsed="false">
      <c r="B97" s="183" t="n">
        <v>43843</v>
      </c>
      <c r="C97" s="184" t="s">
        <v>326</v>
      </c>
      <c r="D97" s="184" t="s">
        <v>327</v>
      </c>
      <c r="E97" s="185" t="n">
        <v>35</v>
      </c>
      <c r="F97" s="184" t="s">
        <v>349</v>
      </c>
      <c r="G97" s="186" t="n">
        <v>100</v>
      </c>
      <c r="H97" s="186" t="n">
        <v>1</v>
      </c>
      <c r="I97" s="185" t="n">
        <f aca="false">E97*G97*H97</f>
        <v>3500</v>
      </c>
      <c r="L97" s="21" t="n">
        <f aca="false">H97-1</f>
        <v>0</v>
      </c>
      <c r="M97" s="21" t="n">
        <f aca="false">E97*G97*L97</f>
        <v>0</v>
      </c>
    </row>
    <row r="98" customFormat="false" ht="15.75" hidden="false" customHeight="true" outlineLevel="0" collapsed="false">
      <c r="B98" s="183" t="n">
        <v>43843</v>
      </c>
      <c r="C98" s="184" t="s">
        <v>326</v>
      </c>
      <c r="D98" s="184" t="s">
        <v>327</v>
      </c>
      <c r="E98" s="185" t="n">
        <v>35</v>
      </c>
      <c r="F98" s="184" t="s">
        <v>347</v>
      </c>
      <c r="G98" s="186" t="n">
        <v>200</v>
      </c>
      <c r="H98" s="186" t="n">
        <v>1</v>
      </c>
      <c r="I98" s="185" t="n">
        <f aca="false">E98*G98*H98</f>
        <v>7000</v>
      </c>
      <c r="L98" s="21" t="n">
        <f aca="false">H98-1</f>
        <v>0</v>
      </c>
      <c r="M98" s="21" t="n">
        <f aca="false">E98*G98*L98</f>
        <v>0</v>
      </c>
    </row>
    <row r="99" customFormat="false" ht="15.75" hidden="false" customHeight="true" outlineLevel="0" collapsed="false">
      <c r="B99" s="183" t="n">
        <v>43845</v>
      </c>
      <c r="C99" s="184" t="s">
        <v>326</v>
      </c>
      <c r="D99" s="184" t="s">
        <v>327</v>
      </c>
      <c r="E99" s="185" t="n">
        <v>35</v>
      </c>
      <c r="F99" s="184" t="s">
        <v>356</v>
      </c>
      <c r="G99" s="186" t="n">
        <v>30</v>
      </c>
      <c r="H99" s="186" t="n">
        <v>1</v>
      </c>
      <c r="I99" s="185" t="n">
        <f aca="false">E99*G99*H99</f>
        <v>1050</v>
      </c>
      <c r="L99" s="21" t="n">
        <f aca="false">H99-1</f>
        <v>0</v>
      </c>
      <c r="M99" s="21" t="n">
        <f aca="false">E99*G99*L99</f>
        <v>0</v>
      </c>
    </row>
    <row r="100" customFormat="false" ht="15.75" hidden="false" customHeight="true" outlineLevel="0" collapsed="false">
      <c r="B100" s="183" t="n">
        <v>43846</v>
      </c>
      <c r="C100" s="184" t="s">
        <v>326</v>
      </c>
      <c r="D100" s="184" t="s">
        <v>327</v>
      </c>
      <c r="E100" s="185" t="n">
        <v>35</v>
      </c>
      <c r="F100" s="184" t="s">
        <v>355</v>
      </c>
      <c r="G100" s="186" t="n">
        <v>10</v>
      </c>
      <c r="H100" s="186" t="n">
        <v>1</v>
      </c>
      <c r="I100" s="185" t="n">
        <f aca="false">E100*G100*H100</f>
        <v>350</v>
      </c>
      <c r="L100" s="21" t="n">
        <f aca="false">H100-1</f>
        <v>0</v>
      </c>
      <c r="M100" s="21" t="n">
        <f aca="false">E100*G100*L100</f>
        <v>0</v>
      </c>
    </row>
    <row r="101" customFormat="false" ht="15.75" hidden="false" customHeight="true" outlineLevel="0" collapsed="false">
      <c r="B101" s="175" t="n">
        <v>43847</v>
      </c>
      <c r="C101" s="176" t="s">
        <v>326</v>
      </c>
      <c r="D101" s="176" t="s">
        <v>327</v>
      </c>
      <c r="E101" s="177" t="n">
        <v>35</v>
      </c>
      <c r="F101" s="176" t="s">
        <v>330</v>
      </c>
      <c r="G101" s="182" t="n">
        <v>10</v>
      </c>
      <c r="H101" s="182" t="n">
        <v>1</v>
      </c>
      <c r="I101" s="177" t="n">
        <f aca="false">E101*G101*H101</f>
        <v>350</v>
      </c>
      <c r="L101" s="21" t="n">
        <f aca="false">H101-1</f>
        <v>0</v>
      </c>
      <c r="M101" s="21" t="n">
        <f aca="false">E101*G101*L101</f>
        <v>0</v>
      </c>
    </row>
    <row r="102" customFormat="false" ht="15.75" hidden="false" customHeight="true" outlineLevel="0" collapsed="false">
      <c r="B102" s="183" t="n">
        <v>43848</v>
      </c>
      <c r="C102" s="184" t="s">
        <v>326</v>
      </c>
      <c r="D102" s="184" t="s">
        <v>327</v>
      </c>
      <c r="E102" s="185" t="n">
        <v>35</v>
      </c>
      <c r="F102" s="184" t="s">
        <v>355</v>
      </c>
      <c r="G102" s="186" t="n">
        <v>10</v>
      </c>
      <c r="H102" s="186" t="n">
        <v>1</v>
      </c>
      <c r="I102" s="185" t="n">
        <f aca="false">E102*G102*H102</f>
        <v>350</v>
      </c>
      <c r="L102" s="21" t="n">
        <f aca="false">H102-1</f>
        <v>0</v>
      </c>
      <c r="M102" s="21" t="n">
        <f aca="false">E102*G102*L102</f>
        <v>0</v>
      </c>
    </row>
    <row r="103" customFormat="false" ht="15.75" hidden="false" customHeight="true" outlineLevel="0" collapsed="false">
      <c r="B103" s="175" t="n">
        <v>43850</v>
      </c>
      <c r="C103" s="176" t="s">
        <v>326</v>
      </c>
      <c r="D103" s="176" t="s">
        <v>327</v>
      </c>
      <c r="E103" s="177" t="n">
        <v>35</v>
      </c>
      <c r="F103" s="176" t="s">
        <v>349</v>
      </c>
      <c r="G103" s="182" t="n">
        <v>100</v>
      </c>
      <c r="H103" s="182" t="n">
        <v>1</v>
      </c>
      <c r="I103" s="177" t="n">
        <f aca="false">E103*G103*H103</f>
        <v>3500</v>
      </c>
      <c r="L103" s="21" t="n">
        <f aca="false">H103-1</f>
        <v>0</v>
      </c>
      <c r="M103" s="21" t="n">
        <f aca="false">E103*G103*L103</f>
        <v>0</v>
      </c>
    </row>
    <row r="104" customFormat="false" ht="15.75" hidden="false" customHeight="true" outlineLevel="0" collapsed="false">
      <c r="B104" s="175" t="n">
        <v>43849</v>
      </c>
      <c r="C104" s="176" t="s">
        <v>326</v>
      </c>
      <c r="D104" s="176" t="s">
        <v>327</v>
      </c>
      <c r="E104" s="177" t="n">
        <v>35</v>
      </c>
      <c r="F104" s="176" t="s">
        <v>356</v>
      </c>
      <c r="G104" s="182" t="n">
        <v>20</v>
      </c>
      <c r="H104" s="182" t="n">
        <v>1</v>
      </c>
      <c r="I104" s="177" t="n">
        <f aca="false">E104*G104*H104</f>
        <v>700</v>
      </c>
      <c r="L104" s="21" t="n">
        <f aca="false">H104-1</f>
        <v>0</v>
      </c>
      <c r="M104" s="21" t="n">
        <f aca="false">E104*G104*L104</f>
        <v>0</v>
      </c>
    </row>
    <row r="105" customFormat="false" ht="15.75" hidden="false" customHeight="true" outlineLevel="0" collapsed="false">
      <c r="B105" s="175" t="n">
        <v>43853</v>
      </c>
      <c r="C105" s="176" t="s">
        <v>326</v>
      </c>
      <c r="D105" s="176" t="s">
        <v>327</v>
      </c>
      <c r="E105" s="177" t="n">
        <v>35</v>
      </c>
      <c r="F105" s="176" t="s">
        <v>356</v>
      </c>
      <c r="G105" s="182" t="n">
        <v>20</v>
      </c>
      <c r="H105" s="182" t="n">
        <v>1</v>
      </c>
      <c r="I105" s="177" t="n">
        <f aca="false">E105*G105*H105</f>
        <v>700</v>
      </c>
      <c r="L105" s="21" t="n">
        <f aca="false">H105-1</f>
        <v>0</v>
      </c>
      <c r="M105" s="21" t="n">
        <f aca="false">E105*G105*L105</f>
        <v>0</v>
      </c>
    </row>
    <row r="106" customFormat="false" ht="15.75" hidden="false" customHeight="true" outlineLevel="0" collapsed="false">
      <c r="B106" s="175" t="n">
        <v>43853</v>
      </c>
      <c r="C106" s="176" t="s">
        <v>326</v>
      </c>
      <c r="D106" s="176" t="s">
        <v>327</v>
      </c>
      <c r="E106" s="177" t="n">
        <v>35</v>
      </c>
      <c r="F106" s="176" t="s">
        <v>356</v>
      </c>
      <c r="G106" s="182" t="n">
        <v>30</v>
      </c>
      <c r="H106" s="182" t="n">
        <v>1</v>
      </c>
      <c r="I106" s="177" t="n">
        <f aca="false">E106*G106*H106</f>
        <v>1050</v>
      </c>
      <c r="L106" s="21" t="n">
        <f aca="false">H106-1</f>
        <v>0</v>
      </c>
      <c r="M106" s="21" t="n">
        <f aca="false">E106*G106*L106</f>
        <v>0</v>
      </c>
    </row>
    <row r="107" customFormat="false" ht="15.75" hidden="false" customHeight="true" outlineLevel="0" collapsed="false">
      <c r="B107" s="175" t="n">
        <v>43850</v>
      </c>
      <c r="C107" s="176" t="s">
        <v>326</v>
      </c>
      <c r="D107" s="176" t="s">
        <v>327</v>
      </c>
      <c r="E107" s="177" t="n">
        <v>35</v>
      </c>
      <c r="F107" s="176" t="s">
        <v>355</v>
      </c>
      <c r="G107" s="182" t="n">
        <v>10</v>
      </c>
      <c r="H107" s="182" t="n">
        <v>1</v>
      </c>
      <c r="I107" s="177" t="n">
        <f aca="false">E107*G107*H107</f>
        <v>350</v>
      </c>
      <c r="L107" s="21" t="n">
        <f aca="false">H107-1</f>
        <v>0</v>
      </c>
      <c r="M107" s="21" t="n">
        <f aca="false">E107*G107*L107</f>
        <v>0</v>
      </c>
    </row>
    <row r="108" customFormat="false" ht="15.75" hidden="false" customHeight="true" outlineLevel="0" collapsed="false">
      <c r="B108" s="175" t="n">
        <v>43851</v>
      </c>
      <c r="C108" s="176" t="s">
        <v>326</v>
      </c>
      <c r="D108" s="176" t="s">
        <v>327</v>
      </c>
      <c r="E108" s="177" t="n">
        <v>35</v>
      </c>
      <c r="F108" s="176" t="s">
        <v>355</v>
      </c>
      <c r="G108" s="182" t="n">
        <v>10</v>
      </c>
      <c r="H108" s="182" t="n">
        <v>1</v>
      </c>
      <c r="I108" s="177" t="n">
        <f aca="false">E108*G108*H108</f>
        <v>350</v>
      </c>
      <c r="L108" s="21" t="n">
        <f aca="false">H108-1</f>
        <v>0</v>
      </c>
      <c r="M108" s="21" t="n">
        <f aca="false">E108*G108*L108</f>
        <v>0</v>
      </c>
    </row>
    <row r="109" customFormat="false" ht="15.75" hidden="false" customHeight="true" outlineLevel="0" collapsed="false">
      <c r="B109" s="175" t="n">
        <v>43855</v>
      </c>
      <c r="C109" s="176" t="s">
        <v>326</v>
      </c>
      <c r="D109" s="176" t="s">
        <v>327</v>
      </c>
      <c r="E109" s="177" t="n">
        <v>35</v>
      </c>
      <c r="F109" s="176" t="s">
        <v>355</v>
      </c>
      <c r="G109" s="182" t="n">
        <v>10</v>
      </c>
      <c r="H109" s="182" t="n">
        <v>1</v>
      </c>
      <c r="I109" s="177" t="n">
        <f aca="false">E109*G109*H109</f>
        <v>350</v>
      </c>
      <c r="L109" s="21" t="n">
        <f aca="false">H109-1</f>
        <v>0</v>
      </c>
      <c r="M109" s="21" t="n">
        <f aca="false">E109*G109*L109</f>
        <v>0</v>
      </c>
    </row>
    <row r="110" customFormat="false" ht="15.75" hidden="false" customHeight="true" outlineLevel="0" collapsed="false">
      <c r="B110" s="175" t="n">
        <v>43855</v>
      </c>
      <c r="C110" s="176" t="s">
        <v>326</v>
      </c>
      <c r="D110" s="176" t="s">
        <v>327</v>
      </c>
      <c r="E110" s="177" t="n">
        <v>35</v>
      </c>
      <c r="F110" s="176" t="s">
        <v>355</v>
      </c>
      <c r="G110" s="182" t="n">
        <v>10</v>
      </c>
      <c r="H110" s="182" t="n">
        <v>1</v>
      </c>
      <c r="I110" s="177" t="n">
        <f aca="false">E110*G110*H110</f>
        <v>350</v>
      </c>
      <c r="L110" s="21" t="n">
        <f aca="false">H110-1</f>
        <v>0</v>
      </c>
      <c r="M110" s="21" t="n">
        <f aca="false">E110*G110*L110</f>
        <v>0</v>
      </c>
    </row>
    <row r="111" customFormat="false" ht="15.75" hidden="false" customHeight="true" outlineLevel="0" collapsed="false">
      <c r="B111" s="175" t="n">
        <v>43850</v>
      </c>
      <c r="C111" s="176" t="s">
        <v>326</v>
      </c>
      <c r="D111" s="176" t="s">
        <v>327</v>
      </c>
      <c r="E111" s="177" t="n">
        <v>35</v>
      </c>
      <c r="F111" s="176" t="s">
        <v>330</v>
      </c>
      <c r="G111" s="182" t="n">
        <v>10</v>
      </c>
      <c r="H111" s="182" t="n">
        <v>1</v>
      </c>
      <c r="I111" s="177" t="n">
        <f aca="false">E111*G111*H111</f>
        <v>350</v>
      </c>
      <c r="L111" s="21" t="n">
        <f aca="false">H111-1</f>
        <v>0</v>
      </c>
      <c r="M111" s="21" t="n">
        <f aca="false">E111*G111*L111</f>
        <v>0</v>
      </c>
    </row>
    <row r="112" customFormat="false" ht="15.75" hidden="false" customHeight="true" outlineLevel="0" collapsed="false">
      <c r="B112" s="175" t="n">
        <v>43852</v>
      </c>
      <c r="C112" s="176" t="s">
        <v>326</v>
      </c>
      <c r="D112" s="176" t="s">
        <v>327</v>
      </c>
      <c r="E112" s="177" t="n">
        <v>35</v>
      </c>
      <c r="F112" s="176" t="s">
        <v>330</v>
      </c>
      <c r="G112" s="182" t="n">
        <v>10</v>
      </c>
      <c r="H112" s="182" t="n">
        <v>1</v>
      </c>
      <c r="I112" s="177" t="n">
        <f aca="false">E112*G112*H112</f>
        <v>350</v>
      </c>
      <c r="L112" s="21" t="n">
        <f aca="false">H112-1</f>
        <v>0</v>
      </c>
      <c r="M112" s="21" t="n">
        <f aca="false">E112*G112*L112</f>
        <v>0</v>
      </c>
    </row>
    <row r="113" customFormat="false" ht="15.75" hidden="false" customHeight="true" outlineLevel="0" collapsed="false">
      <c r="B113" s="175" t="n">
        <v>43854</v>
      </c>
      <c r="C113" s="176" t="s">
        <v>326</v>
      </c>
      <c r="D113" s="176" t="s">
        <v>327</v>
      </c>
      <c r="E113" s="177" t="n">
        <v>35</v>
      </c>
      <c r="F113" s="176" t="s">
        <v>330</v>
      </c>
      <c r="G113" s="182" t="n">
        <v>10</v>
      </c>
      <c r="H113" s="182" t="n">
        <v>1</v>
      </c>
      <c r="I113" s="177" t="n">
        <f aca="false">E113*G113*H113</f>
        <v>350</v>
      </c>
      <c r="L113" s="21" t="n">
        <f aca="false">H113-1</f>
        <v>0</v>
      </c>
      <c r="M113" s="21" t="n">
        <f aca="false">E113*G113*L113</f>
        <v>0</v>
      </c>
    </row>
    <row r="114" customFormat="false" ht="15.75" hidden="false" customHeight="true" outlineLevel="0" collapsed="false">
      <c r="B114" s="201" t="n">
        <v>43855</v>
      </c>
      <c r="C114" s="202" t="s">
        <v>326</v>
      </c>
      <c r="D114" s="202" t="s">
        <v>327</v>
      </c>
      <c r="E114" s="203" t="n">
        <v>35</v>
      </c>
      <c r="F114" s="202" t="s">
        <v>349</v>
      </c>
      <c r="G114" s="204" t="n">
        <v>50</v>
      </c>
      <c r="H114" s="204" t="n">
        <v>1</v>
      </c>
      <c r="I114" s="203" t="n">
        <f aca="false">E114*G114*H114</f>
        <v>1750</v>
      </c>
      <c r="L114" s="21" t="n">
        <f aca="false">H114-1</f>
        <v>0</v>
      </c>
      <c r="M114" s="21" t="n">
        <f aca="false">E114*G114*L114</f>
        <v>0</v>
      </c>
    </row>
    <row r="115" customFormat="false" ht="15.75" hidden="false" customHeight="true" outlineLevel="0" collapsed="false">
      <c r="B115" s="201" t="n">
        <v>43861</v>
      </c>
      <c r="C115" s="202" t="s">
        <v>326</v>
      </c>
      <c r="D115" s="202" t="s">
        <v>327</v>
      </c>
      <c r="E115" s="203" t="n">
        <v>48</v>
      </c>
      <c r="F115" s="202" t="s">
        <v>349</v>
      </c>
      <c r="G115" s="204" t="n">
        <v>50</v>
      </c>
      <c r="H115" s="204" t="n">
        <v>1</v>
      </c>
      <c r="I115" s="203" t="n">
        <f aca="false">E115*G115*H115</f>
        <v>2400</v>
      </c>
      <c r="L115" s="21" t="n">
        <f aca="false">H115-1</f>
        <v>0</v>
      </c>
      <c r="M115" s="21" t="n">
        <f aca="false">E115*G115*L115</f>
        <v>0</v>
      </c>
    </row>
    <row r="116" customFormat="false" ht="15.75" hidden="false" customHeight="true" outlineLevel="0" collapsed="false">
      <c r="B116" s="201" t="n">
        <v>43859</v>
      </c>
      <c r="C116" s="202" t="s">
        <v>326</v>
      </c>
      <c r="D116" s="202" t="s">
        <v>327</v>
      </c>
      <c r="E116" s="203" t="n">
        <v>35</v>
      </c>
      <c r="F116" s="202" t="s">
        <v>355</v>
      </c>
      <c r="G116" s="204" t="n">
        <v>10</v>
      </c>
      <c r="H116" s="204" t="n">
        <v>1</v>
      </c>
      <c r="I116" s="203" t="n">
        <f aca="false">E116*G116*H116</f>
        <v>350</v>
      </c>
      <c r="L116" s="21" t="n">
        <f aca="false">H116-1</f>
        <v>0</v>
      </c>
      <c r="M116" s="21" t="n">
        <f aca="false">E116*G116*L116</f>
        <v>0</v>
      </c>
    </row>
    <row r="117" customFormat="false" ht="15.75" hidden="false" customHeight="true" outlineLevel="0" collapsed="false">
      <c r="B117" s="201" t="n">
        <v>43862</v>
      </c>
      <c r="C117" s="202" t="s">
        <v>326</v>
      </c>
      <c r="D117" s="202" t="s">
        <v>327</v>
      </c>
      <c r="E117" s="203" t="n">
        <v>48</v>
      </c>
      <c r="F117" s="202" t="s">
        <v>355</v>
      </c>
      <c r="G117" s="204" t="n">
        <v>10</v>
      </c>
      <c r="H117" s="204" t="n">
        <v>1</v>
      </c>
      <c r="I117" s="203" t="n">
        <f aca="false">E117*G117*H117</f>
        <v>480</v>
      </c>
      <c r="L117" s="21" t="n">
        <f aca="false">H117-1</f>
        <v>0</v>
      </c>
      <c r="M117" s="21" t="n">
        <f aca="false">E117*G117*L117</f>
        <v>0</v>
      </c>
    </row>
    <row r="118" customFormat="false" ht="15.75" hidden="false" customHeight="true" outlineLevel="0" collapsed="false">
      <c r="B118" s="201" t="n">
        <v>43858</v>
      </c>
      <c r="C118" s="202" t="s">
        <v>326</v>
      </c>
      <c r="D118" s="202" t="s">
        <v>327</v>
      </c>
      <c r="E118" s="203" t="n">
        <v>35</v>
      </c>
      <c r="F118" s="202" t="s">
        <v>356</v>
      </c>
      <c r="G118" s="204" t="n">
        <v>20</v>
      </c>
      <c r="H118" s="204" t="n">
        <v>1</v>
      </c>
      <c r="I118" s="203" t="n">
        <f aca="false">E118*G118*H118</f>
        <v>700</v>
      </c>
      <c r="L118" s="21" t="n">
        <f aca="false">H118-1</f>
        <v>0</v>
      </c>
      <c r="M118" s="21" t="n">
        <f aca="false">E118*G118*L118</f>
        <v>0</v>
      </c>
    </row>
    <row r="119" customFormat="false" ht="15.75" hidden="false" customHeight="true" outlineLevel="0" collapsed="false">
      <c r="B119" s="201" t="n">
        <v>43860</v>
      </c>
      <c r="C119" s="202" t="s">
        <v>326</v>
      </c>
      <c r="D119" s="202" t="s">
        <v>327</v>
      </c>
      <c r="E119" s="203" t="n">
        <v>35</v>
      </c>
      <c r="F119" s="202" t="s">
        <v>356</v>
      </c>
      <c r="G119" s="204" t="n">
        <v>10</v>
      </c>
      <c r="H119" s="204" t="n">
        <v>1</v>
      </c>
      <c r="I119" s="203" t="n">
        <f aca="false">E119*G119*H119</f>
        <v>350</v>
      </c>
      <c r="L119" s="21" t="n">
        <f aca="false">H119-1</f>
        <v>0</v>
      </c>
      <c r="M119" s="21" t="n">
        <f aca="false">E119*G119*L119</f>
        <v>0</v>
      </c>
    </row>
    <row r="120" customFormat="false" ht="15.75" hidden="false" customHeight="true" outlineLevel="0" collapsed="false">
      <c r="B120" s="175" t="n">
        <v>43856</v>
      </c>
      <c r="C120" s="176" t="s">
        <v>326</v>
      </c>
      <c r="D120" s="176" t="s">
        <v>327</v>
      </c>
      <c r="E120" s="177" t="n">
        <v>35</v>
      </c>
      <c r="F120" s="176" t="s">
        <v>330</v>
      </c>
      <c r="G120" s="182" t="n">
        <v>10</v>
      </c>
      <c r="H120" s="182" t="n">
        <v>1</v>
      </c>
      <c r="I120" s="177" t="n">
        <f aca="false">E120*G120*H120</f>
        <v>350</v>
      </c>
      <c r="J120" s="21" t="s">
        <v>357</v>
      </c>
      <c r="L120" s="21" t="n">
        <f aca="false">H120-1</f>
        <v>0</v>
      </c>
      <c r="M120" s="21" t="n">
        <f aca="false">E120*G120*L120</f>
        <v>0</v>
      </c>
    </row>
    <row r="121" customFormat="false" ht="15.75" hidden="false" customHeight="true" outlineLevel="0" collapsed="false">
      <c r="B121" s="175" t="n">
        <v>43858</v>
      </c>
      <c r="C121" s="176" t="s">
        <v>326</v>
      </c>
      <c r="D121" s="176" t="s">
        <v>327</v>
      </c>
      <c r="E121" s="177" t="n">
        <v>35</v>
      </c>
      <c r="F121" s="176" t="s">
        <v>330</v>
      </c>
      <c r="G121" s="182" t="n">
        <v>10</v>
      </c>
      <c r="H121" s="182" t="n">
        <v>1</v>
      </c>
      <c r="I121" s="177" t="n">
        <f aca="false">E121*G121*H121</f>
        <v>350</v>
      </c>
      <c r="J121" s="21" t="s">
        <v>357</v>
      </c>
      <c r="L121" s="21" t="n">
        <f aca="false">H121-1</f>
        <v>0</v>
      </c>
      <c r="M121" s="21" t="n">
        <f aca="false">E121*G121*L121</f>
        <v>0</v>
      </c>
    </row>
    <row r="122" customFormat="false" ht="15.75" hidden="false" customHeight="true" outlineLevel="0" collapsed="false">
      <c r="B122" s="175" t="n">
        <v>43859</v>
      </c>
      <c r="C122" s="176" t="s">
        <v>326</v>
      </c>
      <c r="D122" s="176" t="s">
        <v>327</v>
      </c>
      <c r="E122" s="177" t="n">
        <v>35</v>
      </c>
      <c r="F122" s="176" t="s">
        <v>330</v>
      </c>
      <c r="G122" s="182" t="n">
        <v>10</v>
      </c>
      <c r="H122" s="182" t="n">
        <v>1</v>
      </c>
      <c r="I122" s="177" t="n">
        <f aca="false">E122*G122*H122</f>
        <v>350</v>
      </c>
      <c r="J122" s="21" t="s">
        <v>357</v>
      </c>
      <c r="L122" s="21" t="n">
        <f aca="false">H122-1</f>
        <v>0</v>
      </c>
      <c r="M122" s="21" t="n">
        <f aca="false">E122*G122*L122</f>
        <v>0</v>
      </c>
    </row>
    <row r="123" customFormat="false" ht="15.75" hidden="false" customHeight="true" outlineLevel="0" collapsed="false">
      <c r="B123" s="175" t="n">
        <v>43860</v>
      </c>
      <c r="C123" s="176" t="s">
        <v>326</v>
      </c>
      <c r="D123" s="176" t="s">
        <v>327</v>
      </c>
      <c r="E123" s="177" t="n">
        <v>35</v>
      </c>
      <c r="F123" s="176" t="s">
        <v>330</v>
      </c>
      <c r="G123" s="182" t="n">
        <v>20</v>
      </c>
      <c r="H123" s="182" t="n">
        <v>1</v>
      </c>
      <c r="I123" s="177" t="n">
        <f aca="false">E123*G123*H123</f>
        <v>700</v>
      </c>
      <c r="J123" s="21" t="s">
        <v>357</v>
      </c>
      <c r="L123" s="21" t="n">
        <f aca="false">H123-1</f>
        <v>0</v>
      </c>
      <c r="M123" s="21" t="n">
        <f aca="false">E123*G123*L123</f>
        <v>0</v>
      </c>
    </row>
    <row r="124" customFormat="false" ht="15.75" hidden="false" customHeight="true" outlineLevel="0" collapsed="false">
      <c r="B124" s="175" t="n">
        <v>43862</v>
      </c>
      <c r="C124" s="176" t="s">
        <v>326</v>
      </c>
      <c r="D124" s="176" t="s">
        <v>327</v>
      </c>
      <c r="E124" s="177" t="n">
        <v>48</v>
      </c>
      <c r="F124" s="176" t="s">
        <v>356</v>
      </c>
      <c r="G124" s="182" t="n">
        <v>20</v>
      </c>
      <c r="H124" s="182" t="n">
        <v>1</v>
      </c>
      <c r="I124" s="177" t="n">
        <f aca="false">E124*G124*H124</f>
        <v>960</v>
      </c>
      <c r="J124" s="21" t="s">
        <v>357</v>
      </c>
      <c r="K124" s="21" t="s">
        <v>358</v>
      </c>
      <c r="L124" s="21" t="n">
        <f aca="false">H124-1</f>
        <v>0</v>
      </c>
      <c r="M124" s="21" t="n">
        <f aca="false">E124*G124*L124</f>
        <v>0</v>
      </c>
    </row>
    <row r="125" customFormat="false" ht="15.75" hidden="false" customHeight="true" outlineLevel="0" collapsed="false">
      <c r="B125" s="175" t="n">
        <v>43864</v>
      </c>
      <c r="C125" s="176" t="s">
        <v>326</v>
      </c>
      <c r="D125" s="176" t="s">
        <v>327</v>
      </c>
      <c r="E125" s="177" t="n">
        <v>48</v>
      </c>
      <c r="F125" s="176" t="s">
        <v>349</v>
      </c>
      <c r="G125" s="182" t="n">
        <v>50</v>
      </c>
      <c r="H125" s="182" t="n">
        <v>1</v>
      </c>
      <c r="I125" s="177" t="n">
        <f aca="false">E125*G125*H125</f>
        <v>2400</v>
      </c>
      <c r="J125" s="21" t="s">
        <v>357</v>
      </c>
      <c r="L125" s="21" t="n">
        <f aca="false">H125-1</f>
        <v>0</v>
      </c>
      <c r="M125" s="21" t="n">
        <f aca="false">E125*G125*L125</f>
        <v>0</v>
      </c>
    </row>
    <row r="126" customFormat="false" ht="15.75" hidden="false" customHeight="true" outlineLevel="0" collapsed="false">
      <c r="B126" s="175" t="n">
        <v>43865</v>
      </c>
      <c r="C126" s="176" t="s">
        <v>326</v>
      </c>
      <c r="D126" s="176" t="s">
        <v>327</v>
      </c>
      <c r="E126" s="177" t="n">
        <v>48</v>
      </c>
      <c r="F126" s="176" t="s">
        <v>356</v>
      </c>
      <c r="G126" s="182" t="n">
        <v>20</v>
      </c>
      <c r="H126" s="182" t="n">
        <v>1</v>
      </c>
      <c r="I126" s="177" t="n">
        <f aca="false">E126*G126*H126</f>
        <v>960</v>
      </c>
      <c r="J126" s="21" t="s">
        <v>357</v>
      </c>
      <c r="L126" s="21" t="n">
        <f aca="false">H126-1</f>
        <v>0</v>
      </c>
      <c r="M126" s="21" t="n">
        <f aca="false">E126*G126*L126</f>
        <v>0</v>
      </c>
    </row>
    <row r="127" customFormat="false" ht="15.75" hidden="false" customHeight="true" outlineLevel="0" collapsed="false">
      <c r="B127" s="175" t="n">
        <v>43865</v>
      </c>
      <c r="C127" s="176" t="s">
        <v>326</v>
      </c>
      <c r="D127" s="176" t="s">
        <v>327</v>
      </c>
      <c r="E127" s="177" t="n">
        <v>48</v>
      </c>
      <c r="F127" s="176" t="s">
        <v>355</v>
      </c>
      <c r="G127" s="182" t="n">
        <v>10</v>
      </c>
      <c r="H127" s="182" t="n">
        <v>1</v>
      </c>
      <c r="I127" s="177" t="n">
        <f aca="false">E127*G127*H127</f>
        <v>480</v>
      </c>
      <c r="J127" s="21" t="s">
        <v>357</v>
      </c>
      <c r="L127" s="21" t="n">
        <f aca="false">H127-1</f>
        <v>0</v>
      </c>
      <c r="M127" s="21" t="n">
        <f aca="false">E127*G127*L127</f>
        <v>0</v>
      </c>
    </row>
    <row r="128" customFormat="false" ht="15.75" hidden="false" customHeight="true" outlineLevel="0" collapsed="false">
      <c r="B128" s="175" t="n">
        <v>43867</v>
      </c>
      <c r="C128" s="176" t="s">
        <v>326</v>
      </c>
      <c r="D128" s="176" t="s">
        <v>327</v>
      </c>
      <c r="E128" s="177" t="n">
        <v>48</v>
      </c>
      <c r="F128" s="176" t="s">
        <v>330</v>
      </c>
      <c r="G128" s="182" t="n">
        <v>10</v>
      </c>
      <c r="H128" s="182" t="n">
        <v>1</v>
      </c>
      <c r="I128" s="177" t="n">
        <f aca="false">E128*G128*H128</f>
        <v>480</v>
      </c>
      <c r="J128" s="21" t="s">
        <v>357</v>
      </c>
      <c r="L128" s="21" t="n">
        <f aca="false">H128-1</f>
        <v>0</v>
      </c>
      <c r="M128" s="21" t="n">
        <f aca="false">E128*G128*L128</f>
        <v>0</v>
      </c>
    </row>
    <row r="129" customFormat="false" ht="15.75" hidden="false" customHeight="true" outlineLevel="0" collapsed="false">
      <c r="B129" s="175" t="n">
        <v>43868</v>
      </c>
      <c r="C129" s="176" t="s">
        <v>326</v>
      </c>
      <c r="D129" s="176" t="s">
        <v>327</v>
      </c>
      <c r="E129" s="177" t="n">
        <v>48</v>
      </c>
      <c r="F129" s="176" t="s">
        <v>355</v>
      </c>
      <c r="G129" s="182" t="n">
        <v>10</v>
      </c>
      <c r="H129" s="182" t="n">
        <v>1</v>
      </c>
      <c r="I129" s="177" t="n">
        <f aca="false">E129*G129*H129</f>
        <v>480</v>
      </c>
      <c r="J129" s="21" t="s">
        <v>359</v>
      </c>
      <c r="L129" s="21" t="n">
        <f aca="false">H129-1</f>
        <v>0</v>
      </c>
      <c r="M129" s="21" t="n">
        <f aca="false">E129*G129*L129</f>
        <v>0</v>
      </c>
    </row>
    <row r="130" customFormat="false" ht="15.75" hidden="false" customHeight="true" outlineLevel="0" collapsed="false">
      <c r="B130" s="175" t="n">
        <v>43868</v>
      </c>
      <c r="C130" s="176" t="s">
        <v>326</v>
      </c>
      <c r="D130" s="176" t="s">
        <v>327</v>
      </c>
      <c r="E130" s="177" t="n">
        <v>48</v>
      </c>
      <c r="F130" s="176" t="s">
        <v>356</v>
      </c>
      <c r="G130" s="182" t="n">
        <v>10</v>
      </c>
      <c r="H130" s="182" t="n">
        <v>1</v>
      </c>
      <c r="I130" s="177" t="n">
        <f aca="false">E130*G130*H130</f>
        <v>480</v>
      </c>
      <c r="J130" s="21" t="s">
        <v>359</v>
      </c>
      <c r="L130" s="21" t="n">
        <f aca="false">H130-1</f>
        <v>0</v>
      </c>
      <c r="M130" s="21" t="n">
        <f aca="false">E130*G130*L130</f>
        <v>0</v>
      </c>
    </row>
    <row r="131" customFormat="false" ht="15.75" hidden="false" customHeight="true" outlineLevel="0" collapsed="false">
      <c r="B131" s="175" t="n">
        <v>43869</v>
      </c>
      <c r="C131" s="176" t="s">
        <v>326</v>
      </c>
      <c r="D131" s="176" t="s">
        <v>327</v>
      </c>
      <c r="E131" s="177" t="n">
        <v>48</v>
      </c>
      <c r="F131" s="176" t="s">
        <v>356</v>
      </c>
      <c r="G131" s="182" t="n">
        <v>10</v>
      </c>
      <c r="H131" s="182" t="n">
        <v>1</v>
      </c>
      <c r="I131" s="177" t="n">
        <f aca="false">E131*G131*H131</f>
        <v>480</v>
      </c>
      <c r="J131" s="21" t="s">
        <v>359</v>
      </c>
      <c r="L131" s="21" t="n">
        <f aca="false">H131-1</f>
        <v>0</v>
      </c>
      <c r="M131" s="21" t="n">
        <f aca="false">E131*G131*L131</f>
        <v>0</v>
      </c>
    </row>
    <row r="132" customFormat="false" ht="15.75" hidden="false" customHeight="true" outlineLevel="0" collapsed="false">
      <c r="B132" s="175" t="n">
        <v>43870</v>
      </c>
      <c r="C132" s="176" t="s">
        <v>326</v>
      </c>
      <c r="D132" s="176" t="s">
        <v>327</v>
      </c>
      <c r="E132" s="177" t="n">
        <v>48</v>
      </c>
      <c r="F132" s="176" t="s">
        <v>330</v>
      </c>
      <c r="G132" s="182" t="n">
        <v>10</v>
      </c>
      <c r="H132" s="182" t="n">
        <v>1</v>
      </c>
      <c r="I132" s="177" t="n">
        <f aca="false">E132*G132*H132</f>
        <v>480</v>
      </c>
      <c r="J132" s="21" t="s">
        <v>359</v>
      </c>
      <c r="L132" s="21" t="n">
        <f aca="false">H132-1</f>
        <v>0</v>
      </c>
      <c r="M132" s="21" t="n">
        <f aca="false">E132*G132*L132</f>
        <v>0</v>
      </c>
    </row>
    <row r="133" customFormat="false" ht="15.75" hidden="false" customHeight="true" outlineLevel="0" collapsed="false">
      <c r="B133" s="175" t="n">
        <v>43871</v>
      </c>
      <c r="C133" s="176" t="s">
        <v>326</v>
      </c>
      <c r="D133" s="176" t="s">
        <v>327</v>
      </c>
      <c r="E133" s="177" t="n">
        <v>48</v>
      </c>
      <c r="F133" s="176" t="s">
        <v>355</v>
      </c>
      <c r="G133" s="182" t="n">
        <v>10</v>
      </c>
      <c r="H133" s="182" t="n">
        <v>1</v>
      </c>
      <c r="I133" s="177" t="n">
        <f aca="false">E133*G133*H133</f>
        <v>480</v>
      </c>
      <c r="J133" s="21" t="s">
        <v>359</v>
      </c>
      <c r="L133" s="21" t="n">
        <f aca="false">H133-1</f>
        <v>0</v>
      </c>
      <c r="M133" s="21" t="n">
        <f aca="false">E133*G133*L133</f>
        <v>0</v>
      </c>
    </row>
    <row r="134" customFormat="false" ht="15.75" hidden="false" customHeight="true" outlineLevel="0" collapsed="false">
      <c r="B134" s="175" t="n">
        <v>43872</v>
      </c>
      <c r="C134" s="176" t="s">
        <v>326</v>
      </c>
      <c r="D134" s="176" t="s">
        <v>327</v>
      </c>
      <c r="E134" s="177" t="n">
        <v>48</v>
      </c>
      <c r="F134" s="176" t="s">
        <v>349</v>
      </c>
      <c r="G134" s="182" t="n">
        <v>70</v>
      </c>
      <c r="H134" s="182" t="n">
        <v>1</v>
      </c>
      <c r="I134" s="177" t="n">
        <f aca="false">E134*G134*H134</f>
        <v>3360</v>
      </c>
      <c r="J134" s="21" t="s">
        <v>359</v>
      </c>
      <c r="L134" s="21" t="n">
        <f aca="false">H134-1</f>
        <v>0</v>
      </c>
      <c r="M134" s="21" t="n">
        <f aca="false">E134*G134*L134</f>
        <v>0</v>
      </c>
    </row>
    <row r="135" customFormat="false" ht="15.75" hidden="false" customHeight="true" outlineLevel="0" collapsed="false">
      <c r="B135" s="175" t="n">
        <v>43872</v>
      </c>
      <c r="C135" s="176" t="s">
        <v>326</v>
      </c>
      <c r="D135" s="176" t="s">
        <v>327</v>
      </c>
      <c r="E135" s="177" t="n">
        <v>48</v>
      </c>
      <c r="F135" s="176" t="s">
        <v>355</v>
      </c>
      <c r="G135" s="182" t="n">
        <v>10</v>
      </c>
      <c r="H135" s="182" t="n">
        <v>1</v>
      </c>
      <c r="I135" s="177" t="n">
        <f aca="false">E135*G135*H135</f>
        <v>480</v>
      </c>
      <c r="J135" s="21" t="s">
        <v>359</v>
      </c>
      <c r="L135" s="21" t="n">
        <f aca="false">H135-1</f>
        <v>0</v>
      </c>
      <c r="M135" s="21" t="n">
        <f aca="false">E135*G135*L135</f>
        <v>0</v>
      </c>
    </row>
    <row r="136" customFormat="false" ht="15.75" hidden="false" customHeight="true" outlineLevel="0" collapsed="false">
      <c r="B136" s="175" t="n">
        <v>43872</v>
      </c>
      <c r="C136" s="176" t="s">
        <v>326</v>
      </c>
      <c r="D136" s="176" t="s">
        <v>327</v>
      </c>
      <c r="E136" s="177" t="n">
        <v>48</v>
      </c>
      <c r="F136" s="176" t="s">
        <v>347</v>
      </c>
      <c r="G136" s="182" t="n">
        <v>100</v>
      </c>
      <c r="H136" s="182" t="n">
        <v>1</v>
      </c>
      <c r="I136" s="177" t="n">
        <f aca="false">E136*G136*H136</f>
        <v>4800</v>
      </c>
      <c r="J136" s="21" t="s">
        <v>359</v>
      </c>
      <c r="L136" s="21" t="n">
        <f aca="false">H136-1</f>
        <v>0</v>
      </c>
      <c r="M136" s="21" t="n">
        <f aca="false">E136*G136*L136</f>
        <v>0</v>
      </c>
    </row>
    <row r="137" customFormat="false" ht="15.75" hidden="false" customHeight="true" outlineLevel="0" collapsed="false">
      <c r="B137" s="175" t="n">
        <v>43873</v>
      </c>
      <c r="C137" s="176" t="s">
        <v>326</v>
      </c>
      <c r="D137" s="176" t="s">
        <v>327</v>
      </c>
      <c r="E137" s="177" t="n">
        <v>48</v>
      </c>
      <c r="F137" s="176" t="s">
        <v>356</v>
      </c>
      <c r="G137" s="182" t="n">
        <v>20</v>
      </c>
      <c r="H137" s="182" t="n">
        <v>1</v>
      </c>
      <c r="I137" s="177" t="n">
        <f aca="false">E137*G137*H137</f>
        <v>960</v>
      </c>
      <c r="J137" s="21" t="s">
        <v>359</v>
      </c>
      <c r="L137" s="21" t="n">
        <f aca="false">H137-1</f>
        <v>0</v>
      </c>
      <c r="M137" s="21" t="n">
        <f aca="false">E137*G137*L137</f>
        <v>0</v>
      </c>
    </row>
    <row r="138" customFormat="false" ht="15.75" hidden="false" customHeight="true" outlineLevel="0" collapsed="false">
      <c r="B138" s="175" t="n">
        <v>43875</v>
      </c>
      <c r="C138" s="176" t="s">
        <v>326</v>
      </c>
      <c r="D138" s="176" t="s">
        <v>327</v>
      </c>
      <c r="E138" s="177" t="n">
        <v>48</v>
      </c>
      <c r="F138" s="176" t="s">
        <v>355</v>
      </c>
      <c r="G138" s="182" t="n">
        <v>10</v>
      </c>
      <c r="H138" s="182" t="n">
        <v>1</v>
      </c>
      <c r="I138" s="177" t="n">
        <f aca="false">E138*G138*H138</f>
        <v>480</v>
      </c>
      <c r="J138" s="21" t="s">
        <v>359</v>
      </c>
      <c r="L138" s="21" t="n">
        <f aca="false">H138-1</f>
        <v>0</v>
      </c>
      <c r="M138" s="21" t="n">
        <f aca="false">E138*G138*L138</f>
        <v>0</v>
      </c>
    </row>
    <row r="139" customFormat="false" ht="15.75" hidden="false" customHeight="true" outlineLevel="0" collapsed="false">
      <c r="B139" s="175" t="n">
        <v>43875</v>
      </c>
      <c r="C139" s="176" t="s">
        <v>326</v>
      </c>
      <c r="D139" s="176" t="s">
        <v>327</v>
      </c>
      <c r="E139" s="177" t="n">
        <v>48</v>
      </c>
      <c r="F139" s="176" t="s">
        <v>330</v>
      </c>
      <c r="G139" s="182" t="n">
        <v>10</v>
      </c>
      <c r="H139" s="182" t="n">
        <v>1</v>
      </c>
      <c r="I139" s="177" t="n">
        <f aca="false">E139*G139*H139</f>
        <v>480</v>
      </c>
      <c r="J139" s="21" t="s">
        <v>359</v>
      </c>
      <c r="L139" s="21" t="n">
        <f aca="false">H139-1</f>
        <v>0</v>
      </c>
      <c r="M139" s="21" t="n">
        <f aca="false">E139*G139*L139</f>
        <v>0</v>
      </c>
    </row>
    <row r="140" customFormat="false" ht="15.75" hidden="false" customHeight="true" outlineLevel="0" collapsed="false">
      <c r="B140" s="175" t="n">
        <v>43876</v>
      </c>
      <c r="C140" s="176" t="s">
        <v>326</v>
      </c>
      <c r="D140" s="176" t="s">
        <v>327</v>
      </c>
      <c r="E140" s="177" t="n">
        <v>48</v>
      </c>
      <c r="F140" s="176" t="s">
        <v>355</v>
      </c>
      <c r="G140" s="182" t="n">
        <v>10</v>
      </c>
      <c r="H140" s="182" t="n">
        <v>1</v>
      </c>
      <c r="I140" s="177" t="n">
        <f aca="false">E140*G140*H140</f>
        <v>480</v>
      </c>
      <c r="J140" s="21" t="s">
        <v>359</v>
      </c>
      <c r="L140" s="21" t="n">
        <f aca="false">H140-1</f>
        <v>0</v>
      </c>
      <c r="M140" s="21" t="n">
        <f aca="false">E140*G140*L140</f>
        <v>0</v>
      </c>
    </row>
    <row r="141" customFormat="false" ht="15.75" hidden="false" customHeight="true" outlineLevel="0" collapsed="false">
      <c r="B141" s="175" t="n">
        <v>43879</v>
      </c>
      <c r="C141" s="176" t="s">
        <v>326</v>
      </c>
      <c r="D141" s="176" t="s">
        <v>327</v>
      </c>
      <c r="E141" s="177" t="n">
        <v>48</v>
      </c>
      <c r="F141" s="176" t="s">
        <v>356</v>
      </c>
      <c r="G141" s="182" t="n">
        <v>20</v>
      </c>
      <c r="H141" s="182" t="n">
        <v>1</v>
      </c>
      <c r="I141" s="177" t="n">
        <f aca="false">E141*G141*H141</f>
        <v>960</v>
      </c>
      <c r="J141" s="21" t="s">
        <v>359</v>
      </c>
      <c r="L141" s="21" t="n">
        <f aca="false">H141-1</f>
        <v>0</v>
      </c>
      <c r="M141" s="21" t="n">
        <f aca="false">E141*G141*L141</f>
        <v>0</v>
      </c>
    </row>
    <row r="142" customFormat="false" ht="15.75" hidden="false" customHeight="true" outlineLevel="0" collapsed="false">
      <c r="B142" s="175" t="n">
        <v>43880</v>
      </c>
      <c r="C142" s="176" t="s">
        <v>326</v>
      </c>
      <c r="D142" s="176" t="s">
        <v>327</v>
      </c>
      <c r="E142" s="177" t="n">
        <v>48</v>
      </c>
      <c r="F142" s="176" t="s">
        <v>355</v>
      </c>
      <c r="G142" s="182" t="n">
        <v>10</v>
      </c>
      <c r="H142" s="182" t="n">
        <v>1</v>
      </c>
      <c r="I142" s="177" t="n">
        <f aca="false">E142*G142*H142</f>
        <v>480</v>
      </c>
      <c r="J142" s="21" t="s">
        <v>359</v>
      </c>
      <c r="L142" s="21" t="n">
        <f aca="false">H142-1</f>
        <v>0</v>
      </c>
      <c r="M142" s="21" t="n">
        <f aca="false">E142*G142*L142</f>
        <v>0</v>
      </c>
    </row>
    <row r="143" customFormat="false" ht="15.75" hidden="false" customHeight="true" outlineLevel="0" collapsed="false">
      <c r="B143" s="175" t="n">
        <v>43881</v>
      </c>
      <c r="C143" s="176" t="s">
        <v>326</v>
      </c>
      <c r="D143" s="176" t="s">
        <v>327</v>
      </c>
      <c r="E143" s="177" t="n">
        <v>48</v>
      </c>
      <c r="F143" s="176" t="s">
        <v>355</v>
      </c>
      <c r="G143" s="182" t="n">
        <v>10</v>
      </c>
      <c r="H143" s="182" t="n">
        <v>1</v>
      </c>
      <c r="I143" s="177" t="n">
        <f aca="false">E143*G143*H143</f>
        <v>480</v>
      </c>
      <c r="J143" s="21" t="s">
        <v>359</v>
      </c>
      <c r="L143" s="21" t="n">
        <f aca="false">H143-1</f>
        <v>0</v>
      </c>
      <c r="M143" s="21" t="n">
        <f aca="false">E143*G143*L143</f>
        <v>0</v>
      </c>
    </row>
    <row r="144" customFormat="false" ht="15.75" hidden="false" customHeight="true" outlineLevel="0" collapsed="false">
      <c r="B144" s="175" t="n">
        <v>43882</v>
      </c>
      <c r="C144" s="176" t="s">
        <v>326</v>
      </c>
      <c r="D144" s="176" t="s">
        <v>327</v>
      </c>
      <c r="E144" s="177" t="n">
        <v>48</v>
      </c>
      <c r="F144" s="176" t="s">
        <v>349</v>
      </c>
      <c r="G144" s="182" t="n">
        <v>50</v>
      </c>
      <c r="H144" s="182" t="n">
        <v>1</v>
      </c>
      <c r="I144" s="177" t="n">
        <f aca="false">E144*G144*H144</f>
        <v>2400</v>
      </c>
      <c r="J144" s="21" t="s">
        <v>359</v>
      </c>
      <c r="L144" s="21" t="n">
        <f aca="false">H144-1</f>
        <v>0</v>
      </c>
      <c r="M144" s="21" t="n">
        <f aca="false">E144*G144*L144</f>
        <v>0</v>
      </c>
    </row>
    <row r="145" customFormat="false" ht="15.75" hidden="false" customHeight="true" outlineLevel="0" collapsed="false">
      <c r="B145" s="175" t="n">
        <v>43883</v>
      </c>
      <c r="C145" s="176" t="s">
        <v>326</v>
      </c>
      <c r="D145" s="176" t="s">
        <v>327</v>
      </c>
      <c r="E145" s="177" t="n">
        <v>48</v>
      </c>
      <c r="F145" s="176" t="s">
        <v>355</v>
      </c>
      <c r="G145" s="182" t="n">
        <v>10</v>
      </c>
      <c r="H145" s="182" t="n">
        <v>1</v>
      </c>
      <c r="I145" s="177" t="n">
        <f aca="false">E145*G145*H145</f>
        <v>480</v>
      </c>
      <c r="J145" s="21" t="s">
        <v>359</v>
      </c>
      <c r="L145" s="21" t="n">
        <f aca="false">H145-1</f>
        <v>0</v>
      </c>
      <c r="M145" s="21" t="n">
        <f aca="false">E145*G145*L145</f>
        <v>0</v>
      </c>
    </row>
    <row r="146" customFormat="false" ht="15.75" hidden="false" customHeight="true" outlineLevel="0" collapsed="false">
      <c r="B146" s="175" t="n">
        <v>43883</v>
      </c>
      <c r="C146" s="176" t="s">
        <v>326</v>
      </c>
      <c r="D146" s="176" t="s">
        <v>327</v>
      </c>
      <c r="E146" s="177" t="n">
        <v>48</v>
      </c>
      <c r="F146" s="176" t="s">
        <v>356</v>
      </c>
      <c r="G146" s="182" t="n">
        <v>20</v>
      </c>
      <c r="H146" s="182" t="n">
        <v>1</v>
      </c>
      <c r="I146" s="177" t="n">
        <f aca="false">E146*G146*H146</f>
        <v>960</v>
      </c>
      <c r="J146" s="21" t="s">
        <v>359</v>
      </c>
      <c r="L146" s="21" t="n">
        <f aca="false">H146-1</f>
        <v>0</v>
      </c>
      <c r="M146" s="21" t="n">
        <f aca="false">E146*G146*L146</f>
        <v>0</v>
      </c>
    </row>
    <row r="147" customFormat="false" ht="15.75" hidden="false" customHeight="true" outlineLevel="0" collapsed="false">
      <c r="B147" s="175" t="n">
        <v>43886</v>
      </c>
      <c r="C147" s="176" t="s">
        <v>326</v>
      </c>
      <c r="D147" s="176" t="s">
        <v>327</v>
      </c>
      <c r="E147" s="177" t="n">
        <v>48</v>
      </c>
      <c r="F147" s="176" t="s">
        <v>355</v>
      </c>
      <c r="G147" s="182" t="n">
        <v>10</v>
      </c>
      <c r="H147" s="182" t="n">
        <v>1</v>
      </c>
      <c r="I147" s="177" t="n">
        <f aca="false">E147*G147*H147</f>
        <v>480</v>
      </c>
      <c r="J147" s="21" t="s">
        <v>359</v>
      </c>
      <c r="L147" s="21" t="n">
        <f aca="false">H147-1</f>
        <v>0</v>
      </c>
      <c r="M147" s="21" t="n">
        <f aca="false">E147*G147*L147</f>
        <v>0</v>
      </c>
    </row>
    <row r="148" customFormat="false" ht="15.75" hidden="false" customHeight="true" outlineLevel="0" collapsed="false">
      <c r="B148" s="175" t="n">
        <v>43887</v>
      </c>
      <c r="C148" s="176" t="s">
        <v>326</v>
      </c>
      <c r="D148" s="176" t="s">
        <v>327</v>
      </c>
      <c r="E148" s="177" t="n">
        <v>48</v>
      </c>
      <c r="F148" s="176" t="s">
        <v>356</v>
      </c>
      <c r="G148" s="182" t="n">
        <v>20</v>
      </c>
      <c r="H148" s="182" t="n">
        <v>1</v>
      </c>
      <c r="I148" s="177" t="n">
        <f aca="false">E148*G148*H148</f>
        <v>960</v>
      </c>
      <c r="J148" s="21" t="s">
        <v>359</v>
      </c>
      <c r="L148" s="21" t="n">
        <f aca="false">H148-1</f>
        <v>0</v>
      </c>
      <c r="M148" s="21" t="n">
        <f aca="false">E148*G148*L148</f>
        <v>0</v>
      </c>
    </row>
    <row r="149" customFormat="false" ht="15.75" hidden="false" customHeight="true" outlineLevel="0" collapsed="false">
      <c r="B149" s="175" t="n">
        <v>43887</v>
      </c>
      <c r="C149" s="176" t="s">
        <v>326</v>
      </c>
      <c r="D149" s="176" t="s">
        <v>327</v>
      </c>
      <c r="E149" s="177" t="n">
        <v>48</v>
      </c>
      <c r="F149" s="176" t="s">
        <v>347</v>
      </c>
      <c r="G149" s="182" t="n">
        <v>50</v>
      </c>
      <c r="H149" s="182" t="n">
        <v>1</v>
      </c>
      <c r="I149" s="177" t="n">
        <f aca="false">E149*G149*H149</f>
        <v>2400</v>
      </c>
      <c r="J149" s="21" t="s">
        <v>359</v>
      </c>
      <c r="L149" s="21" t="n">
        <f aca="false">H149-1</f>
        <v>0</v>
      </c>
      <c r="M149" s="21" t="n">
        <f aca="false">E149*G149*L149</f>
        <v>0</v>
      </c>
    </row>
    <row r="150" customFormat="false" ht="15.75" hidden="false" customHeight="true" outlineLevel="0" collapsed="false">
      <c r="B150" s="175" t="n">
        <v>43888</v>
      </c>
      <c r="C150" s="176" t="s">
        <v>326</v>
      </c>
      <c r="D150" s="176" t="s">
        <v>327</v>
      </c>
      <c r="E150" s="177" t="n">
        <v>48</v>
      </c>
      <c r="F150" s="176" t="s">
        <v>349</v>
      </c>
      <c r="G150" s="182" t="n">
        <v>30</v>
      </c>
      <c r="H150" s="182" t="n">
        <v>1</v>
      </c>
      <c r="I150" s="177" t="n">
        <f aca="false">E150*G150*H150</f>
        <v>1440</v>
      </c>
      <c r="J150" s="21" t="s">
        <v>359</v>
      </c>
      <c r="L150" s="21" t="n">
        <f aca="false">H150-1</f>
        <v>0</v>
      </c>
      <c r="M150" s="21" t="n">
        <f aca="false">E150*G150*L150</f>
        <v>0</v>
      </c>
    </row>
    <row r="151" customFormat="false" ht="15.75" hidden="false" customHeight="true" outlineLevel="0" collapsed="false">
      <c r="B151" s="175" t="n">
        <v>43889</v>
      </c>
      <c r="C151" s="176" t="s">
        <v>326</v>
      </c>
      <c r="D151" s="176" t="s">
        <v>327</v>
      </c>
      <c r="E151" s="177" t="n">
        <v>48</v>
      </c>
      <c r="F151" s="176" t="s">
        <v>355</v>
      </c>
      <c r="G151" s="182" t="n">
        <v>10</v>
      </c>
      <c r="H151" s="182" t="n">
        <v>1</v>
      </c>
      <c r="I151" s="177" t="n">
        <f aca="false">E151*G151*H151</f>
        <v>480</v>
      </c>
      <c r="J151" s="21" t="s">
        <v>359</v>
      </c>
      <c r="L151" s="21" t="n">
        <f aca="false">H151-1</f>
        <v>0</v>
      </c>
      <c r="M151" s="21" t="n">
        <f aca="false">E151*G151*L151</f>
        <v>0</v>
      </c>
    </row>
    <row r="152" customFormat="false" ht="15.75" hidden="false" customHeight="true" outlineLevel="0" collapsed="false">
      <c r="B152" s="175" t="n">
        <v>43890</v>
      </c>
      <c r="C152" s="176" t="s">
        <v>326</v>
      </c>
      <c r="D152" s="176" t="s">
        <v>327</v>
      </c>
      <c r="E152" s="177" t="n">
        <v>48</v>
      </c>
      <c r="F152" s="176" t="s">
        <v>356</v>
      </c>
      <c r="G152" s="182" t="n">
        <v>20</v>
      </c>
      <c r="H152" s="182" t="n">
        <v>1</v>
      </c>
      <c r="I152" s="177" t="n">
        <f aca="false">E152*G152*H152</f>
        <v>960</v>
      </c>
      <c r="J152" s="21" t="s">
        <v>359</v>
      </c>
      <c r="L152" s="21" t="n">
        <f aca="false">H152-1</f>
        <v>0</v>
      </c>
      <c r="M152" s="21" t="n">
        <f aca="false">E152*G152*L152</f>
        <v>0</v>
      </c>
    </row>
    <row r="153" customFormat="false" ht="15.75" hidden="false" customHeight="true" outlineLevel="0" collapsed="false">
      <c r="B153" s="175" t="n">
        <v>43890</v>
      </c>
      <c r="C153" s="176" t="s">
        <v>326</v>
      </c>
      <c r="D153" s="176" t="s">
        <v>327</v>
      </c>
      <c r="E153" s="177" t="n">
        <v>48</v>
      </c>
      <c r="F153" s="176" t="s">
        <v>355</v>
      </c>
      <c r="G153" s="182" t="n">
        <v>10</v>
      </c>
      <c r="H153" s="182" t="n">
        <v>1</v>
      </c>
      <c r="I153" s="177" t="n">
        <f aca="false">E153*G153*H153</f>
        <v>480</v>
      </c>
      <c r="J153" s="21" t="s">
        <v>359</v>
      </c>
      <c r="L153" s="21" t="n">
        <f aca="false">H153-1</f>
        <v>0</v>
      </c>
      <c r="M153" s="21" t="n">
        <f aca="false">E153*G153*L153</f>
        <v>0</v>
      </c>
    </row>
    <row r="154" customFormat="false" ht="15.75" hidden="false" customHeight="true" outlineLevel="0" collapsed="false">
      <c r="B154" s="205" t="n">
        <v>43891</v>
      </c>
      <c r="C154" s="206" t="s">
        <v>326</v>
      </c>
      <c r="D154" s="206" t="s">
        <v>327</v>
      </c>
      <c r="E154" s="207" t="n">
        <v>48</v>
      </c>
      <c r="F154" s="206" t="s">
        <v>330</v>
      </c>
      <c r="G154" s="208" t="n">
        <v>10</v>
      </c>
      <c r="H154" s="208" t="n">
        <v>0</v>
      </c>
      <c r="I154" s="207" t="n">
        <f aca="false">E154*G154*H154</f>
        <v>0</v>
      </c>
      <c r="J154" s="21" t="s">
        <v>359</v>
      </c>
      <c r="L154" s="21" t="n">
        <f aca="false">H154-1</f>
        <v>-1</v>
      </c>
      <c r="M154" s="21" t="n">
        <f aca="false">E154*G154*L154</f>
        <v>-480</v>
      </c>
    </row>
    <row r="155" customFormat="false" ht="15.75" hidden="false" customHeight="true" outlineLevel="0" collapsed="false">
      <c r="B155" s="205" t="n">
        <v>43895</v>
      </c>
      <c r="C155" s="206" t="s">
        <v>326</v>
      </c>
      <c r="D155" s="206" t="s">
        <v>327</v>
      </c>
      <c r="E155" s="207" t="n">
        <v>48</v>
      </c>
      <c r="F155" s="206" t="s">
        <v>330</v>
      </c>
      <c r="G155" s="208" t="n">
        <v>10</v>
      </c>
      <c r="H155" s="208" t="n">
        <v>0</v>
      </c>
      <c r="I155" s="207" t="n">
        <f aca="false">E155*G155*H155</f>
        <v>0</v>
      </c>
      <c r="J155" s="21" t="s">
        <v>359</v>
      </c>
      <c r="L155" s="21" t="n">
        <f aca="false">H155-1</f>
        <v>-1</v>
      </c>
      <c r="M155" s="21" t="n">
        <f aca="false">E155*G155*L155</f>
        <v>-480</v>
      </c>
    </row>
    <row r="156" customFormat="false" ht="15.75" hidden="false" customHeight="true" outlineLevel="0" collapsed="false">
      <c r="B156" s="209" t="n">
        <v>43910</v>
      </c>
      <c r="C156" s="206" t="s">
        <v>326</v>
      </c>
      <c r="D156" s="206" t="s">
        <v>327</v>
      </c>
      <c r="E156" s="207" t="n">
        <v>48</v>
      </c>
      <c r="F156" s="206" t="s">
        <v>330</v>
      </c>
      <c r="G156" s="208" t="n">
        <v>10</v>
      </c>
      <c r="H156" s="208" t="n">
        <v>0</v>
      </c>
      <c r="I156" s="207" t="n">
        <f aca="false">E156*G156*H156</f>
        <v>0</v>
      </c>
      <c r="J156" s="210" t="s">
        <v>357</v>
      </c>
      <c r="L156" s="21" t="n">
        <f aca="false">H156-1</f>
        <v>-1</v>
      </c>
      <c r="M156" s="21" t="n">
        <f aca="false">E156*G156*L156</f>
        <v>-480</v>
      </c>
    </row>
    <row r="157" customFormat="false" ht="15.75" hidden="false" customHeight="true" outlineLevel="0" collapsed="false">
      <c r="B157" s="209" t="n">
        <v>43910</v>
      </c>
      <c r="C157" s="206" t="s">
        <v>326</v>
      </c>
      <c r="D157" s="206" t="s">
        <v>327</v>
      </c>
      <c r="E157" s="207" t="n">
        <v>48</v>
      </c>
      <c r="F157" s="206" t="s">
        <v>330</v>
      </c>
      <c r="G157" s="208" t="n">
        <v>1</v>
      </c>
      <c r="H157" s="208" t="n">
        <v>0</v>
      </c>
      <c r="I157" s="207" t="n">
        <f aca="false">E157*G157*H157</f>
        <v>0</v>
      </c>
      <c r="J157" s="210" t="s">
        <v>357</v>
      </c>
      <c r="L157" s="21" t="n">
        <f aca="false">H157-1</f>
        <v>-1</v>
      </c>
      <c r="M157" s="21" t="n">
        <f aca="false">E157*G157*L157</f>
        <v>-48</v>
      </c>
    </row>
    <row r="158" customFormat="false" ht="15.75" hidden="false" customHeight="true" outlineLevel="0" collapsed="false">
      <c r="B158" s="209" t="n">
        <v>43912</v>
      </c>
      <c r="C158" s="206" t="s">
        <v>326</v>
      </c>
      <c r="D158" s="206" t="s">
        <v>327</v>
      </c>
      <c r="E158" s="207" t="n">
        <v>48</v>
      </c>
      <c r="F158" s="206" t="s">
        <v>330</v>
      </c>
      <c r="G158" s="208" t="n">
        <v>20</v>
      </c>
      <c r="H158" s="208" t="n">
        <v>0</v>
      </c>
      <c r="I158" s="207" t="n">
        <f aca="false">E158*G158*H158</f>
        <v>0</v>
      </c>
      <c r="J158" s="210" t="s">
        <v>357</v>
      </c>
      <c r="L158" s="21" t="n">
        <f aca="false">H158-1</f>
        <v>-1</v>
      </c>
      <c r="M158" s="21" t="n">
        <f aca="false">E158*G158*L158</f>
        <v>-960</v>
      </c>
    </row>
    <row r="159" customFormat="false" ht="15.75" hidden="false" customHeight="true" outlineLevel="0" collapsed="false">
      <c r="B159" s="209" t="n">
        <v>43918</v>
      </c>
      <c r="C159" s="206" t="s">
        <v>326</v>
      </c>
      <c r="D159" s="206" t="s">
        <v>327</v>
      </c>
      <c r="E159" s="207" t="n">
        <v>48</v>
      </c>
      <c r="F159" s="206" t="s">
        <v>330</v>
      </c>
      <c r="G159" s="208" t="n">
        <v>20</v>
      </c>
      <c r="H159" s="208" t="n">
        <v>0</v>
      </c>
      <c r="I159" s="207" t="n">
        <f aca="false">E159*G159*H159</f>
        <v>0</v>
      </c>
      <c r="J159" s="210" t="s">
        <v>357</v>
      </c>
      <c r="L159" s="21" t="n">
        <f aca="false">H159-1</f>
        <v>-1</v>
      </c>
      <c r="M159" s="21" t="n">
        <f aca="false">E159*G159*L159</f>
        <v>-960</v>
      </c>
    </row>
    <row r="160" customFormat="false" ht="15.75" hidden="false" customHeight="true" outlineLevel="0" collapsed="false">
      <c r="B160" s="209" t="n">
        <v>43922</v>
      </c>
      <c r="C160" s="206" t="s">
        <v>326</v>
      </c>
      <c r="D160" s="206" t="s">
        <v>327</v>
      </c>
      <c r="E160" s="207" t="n">
        <v>48</v>
      </c>
      <c r="F160" s="206" t="s">
        <v>330</v>
      </c>
      <c r="G160" s="208" t="n">
        <v>20</v>
      </c>
      <c r="H160" s="208" t="n">
        <v>0</v>
      </c>
      <c r="I160" s="207" t="n">
        <f aca="false">E160*G160*H160</f>
        <v>0</v>
      </c>
      <c r="J160" s="210" t="s">
        <v>357</v>
      </c>
      <c r="L160" s="21" t="n">
        <f aca="false">H160-1</f>
        <v>-1</v>
      </c>
      <c r="M160" s="21" t="n">
        <f aca="false">E160*G160*L160</f>
        <v>-960</v>
      </c>
    </row>
    <row r="161" customFormat="false" ht="15.75" hidden="false" customHeight="true" outlineLevel="0" collapsed="false">
      <c r="B161" s="209" t="n">
        <v>43930</v>
      </c>
      <c r="C161" s="206" t="s">
        <v>326</v>
      </c>
      <c r="D161" s="206" t="s">
        <v>327</v>
      </c>
      <c r="E161" s="207" t="n">
        <v>48</v>
      </c>
      <c r="F161" s="206" t="s">
        <v>330</v>
      </c>
      <c r="G161" s="208" t="n">
        <v>20</v>
      </c>
      <c r="H161" s="208" t="n">
        <v>0</v>
      </c>
      <c r="I161" s="207" t="n">
        <f aca="false">E161*G161*H161</f>
        <v>0</v>
      </c>
      <c r="J161" s="210" t="s">
        <v>357</v>
      </c>
      <c r="L161" s="21" t="n">
        <f aca="false">H161-1</f>
        <v>-1</v>
      </c>
      <c r="M161" s="21" t="n">
        <f aca="false">E161*G161*L161</f>
        <v>-960</v>
      </c>
    </row>
    <row r="162" customFormat="false" ht="15.75" hidden="false" customHeight="true" outlineLevel="0" collapsed="false">
      <c r="B162" s="209" t="n">
        <v>43940</v>
      </c>
      <c r="C162" s="206" t="s">
        <v>326</v>
      </c>
      <c r="D162" s="206" t="s">
        <v>327</v>
      </c>
      <c r="E162" s="207" t="n">
        <v>48</v>
      </c>
      <c r="F162" s="206" t="s">
        <v>330</v>
      </c>
      <c r="G162" s="208" t="n">
        <v>20</v>
      </c>
      <c r="H162" s="208" t="n">
        <v>0</v>
      </c>
      <c r="I162" s="207" t="n">
        <f aca="false">E162*G162*H162</f>
        <v>0</v>
      </c>
      <c r="J162" s="210" t="s">
        <v>357</v>
      </c>
      <c r="L162" s="21" t="n">
        <f aca="false">H162-1</f>
        <v>-1</v>
      </c>
      <c r="M162" s="21" t="n">
        <f aca="false">E162*G162*L162</f>
        <v>-960</v>
      </c>
    </row>
    <row r="163" customFormat="false" ht="15.75" hidden="false" customHeight="true" outlineLevel="0" collapsed="false">
      <c r="B163" s="164"/>
      <c r="C163" s="164"/>
      <c r="D163" s="164"/>
      <c r="E163" s="164"/>
      <c r="F163" s="164"/>
      <c r="G163" s="211"/>
      <c r="H163" s="212"/>
      <c r="I163" s="168"/>
      <c r="L163" s="21" t="n">
        <f aca="false">H163-1</f>
        <v>-1</v>
      </c>
      <c r="M163" s="21" t="n">
        <f aca="false">E163*G163*L163</f>
        <v>-0</v>
      </c>
    </row>
    <row r="164" customFormat="false" ht="15.75" hidden="false" customHeight="true" outlineLevel="0" collapsed="false">
      <c r="B164" s="164"/>
      <c r="C164" s="164"/>
      <c r="D164" s="164"/>
      <c r="E164" s="164"/>
      <c r="F164" s="164"/>
      <c r="G164" s="211"/>
      <c r="H164" s="212"/>
      <c r="I164" s="168"/>
      <c r="L164" s="21" t="n">
        <f aca="false">H164-1</f>
        <v>-1</v>
      </c>
      <c r="M164" s="21" t="n">
        <f aca="false">E164*G164*L164</f>
        <v>-0</v>
      </c>
    </row>
    <row r="165" customFormat="false" ht="15.75" hidden="false" customHeight="true" outlineLevel="0" collapsed="false">
      <c r="B165" s="164"/>
      <c r="C165" s="164"/>
      <c r="D165" s="164"/>
      <c r="E165" s="164"/>
      <c r="F165" s="164"/>
      <c r="G165" s="211"/>
      <c r="H165" s="212"/>
      <c r="I165" s="168"/>
      <c r="L165" s="21" t="n">
        <f aca="false">H165-1</f>
        <v>-1</v>
      </c>
      <c r="M165" s="21" t="n">
        <f aca="false">E165*G165*L165</f>
        <v>-0</v>
      </c>
    </row>
    <row r="166" customFormat="false" ht="15.75" hidden="false" customHeight="true" outlineLevel="0" collapsed="false">
      <c r="B166" s="213" t="n">
        <v>43891</v>
      </c>
      <c r="C166" s="214" t="s">
        <v>326</v>
      </c>
      <c r="D166" s="214" t="s">
        <v>327</v>
      </c>
      <c r="E166" s="168" t="n">
        <v>48</v>
      </c>
      <c r="F166" s="214" t="s">
        <v>355</v>
      </c>
      <c r="G166" s="212" t="n">
        <v>10</v>
      </c>
      <c r="H166" s="212" t="n">
        <v>1</v>
      </c>
      <c r="I166" s="168" t="n">
        <f aca="false">E166*G166*H166</f>
        <v>480</v>
      </c>
      <c r="J166" s="21" t="s">
        <v>359</v>
      </c>
      <c r="L166" s="21" t="n">
        <f aca="false">H166-1</f>
        <v>0</v>
      </c>
      <c r="M166" s="21" t="n">
        <f aca="false">E166*G166*L166</f>
        <v>0</v>
      </c>
    </row>
    <row r="167" customFormat="false" ht="15.75" hidden="false" customHeight="true" outlineLevel="0" collapsed="false">
      <c r="B167" s="213" t="n">
        <v>43894</v>
      </c>
      <c r="C167" s="214" t="s">
        <v>326</v>
      </c>
      <c r="D167" s="214" t="s">
        <v>327</v>
      </c>
      <c r="E167" s="168" t="n">
        <v>48</v>
      </c>
      <c r="F167" s="214" t="s">
        <v>355</v>
      </c>
      <c r="G167" s="212" t="n">
        <v>10</v>
      </c>
      <c r="H167" s="212" t="n">
        <v>1</v>
      </c>
      <c r="I167" s="168" t="n">
        <f aca="false">E167*G167*H167</f>
        <v>480</v>
      </c>
      <c r="J167" s="21" t="s">
        <v>359</v>
      </c>
      <c r="L167" s="21" t="n">
        <f aca="false">H167-1</f>
        <v>0</v>
      </c>
      <c r="M167" s="21" t="n">
        <f aca="false">E167*G167*L167</f>
        <v>0</v>
      </c>
    </row>
    <row r="168" customFormat="false" ht="15.75" hidden="false" customHeight="true" outlineLevel="0" collapsed="false">
      <c r="B168" s="213" t="n">
        <v>43896</v>
      </c>
      <c r="C168" s="214" t="s">
        <v>326</v>
      </c>
      <c r="D168" s="214" t="s">
        <v>327</v>
      </c>
      <c r="E168" s="168" t="n">
        <v>48</v>
      </c>
      <c r="F168" s="214" t="s">
        <v>355</v>
      </c>
      <c r="G168" s="212" t="n">
        <v>10</v>
      </c>
      <c r="H168" s="212" t="n">
        <v>1</v>
      </c>
      <c r="I168" s="168" t="n">
        <f aca="false">E168*G168*H168</f>
        <v>480</v>
      </c>
      <c r="J168" s="21" t="s">
        <v>359</v>
      </c>
      <c r="L168" s="21" t="n">
        <f aca="false">H168-1</f>
        <v>0</v>
      </c>
      <c r="M168" s="21" t="n">
        <f aca="false">E168*G168*L168</f>
        <v>0</v>
      </c>
    </row>
    <row r="169" customFormat="false" ht="15.75" hidden="false" customHeight="true" outlineLevel="0" collapsed="false">
      <c r="B169" s="213" t="n">
        <v>43899</v>
      </c>
      <c r="C169" s="214" t="s">
        <v>326</v>
      </c>
      <c r="D169" s="214" t="s">
        <v>327</v>
      </c>
      <c r="E169" s="168" t="n">
        <v>48</v>
      </c>
      <c r="F169" s="214" t="s">
        <v>355</v>
      </c>
      <c r="G169" s="212" t="n">
        <v>10</v>
      </c>
      <c r="H169" s="212" t="n">
        <v>1</v>
      </c>
      <c r="I169" s="168" t="n">
        <f aca="false">E169*G169*H169</f>
        <v>480</v>
      </c>
      <c r="J169" s="21" t="s">
        <v>359</v>
      </c>
      <c r="L169" s="21" t="n">
        <f aca="false">H169-1</f>
        <v>0</v>
      </c>
      <c r="M169" s="21" t="n">
        <f aca="false">E169*G169*L169</f>
        <v>0</v>
      </c>
    </row>
    <row r="170" customFormat="false" ht="15.75" hidden="false" customHeight="true" outlineLevel="0" collapsed="false">
      <c r="B170" s="213" t="n">
        <v>43901</v>
      </c>
      <c r="C170" s="214" t="s">
        <v>326</v>
      </c>
      <c r="D170" s="214" t="s">
        <v>327</v>
      </c>
      <c r="E170" s="168" t="n">
        <v>48</v>
      </c>
      <c r="F170" s="214" t="s">
        <v>355</v>
      </c>
      <c r="G170" s="212" t="n">
        <v>10</v>
      </c>
      <c r="H170" s="212" t="n">
        <v>1</v>
      </c>
      <c r="I170" s="168" t="n">
        <f aca="false">E170*G170*H170</f>
        <v>480</v>
      </c>
      <c r="J170" s="21" t="s">
        <v>359</v>
      </c>
      <c r="L170" s="21" t="n">
        <f aca="false">H170-1</f>
        <v>0</v>
      </c>
      <c r="M170" s="21" t="n">
        <f aca="false">E170*G170*L170</f>
        <v>0</v>
      </c>
    </row>
    <row r="171" customFormat="false" ht="15.75" hidden="false" customHeight="true" outlineLevel="0" collapsed="false">
      <c r="B171" s="215" t="n">
        <v>43909</v>
      </c>
      <c r="C171" s="216" t="s">
        <v>326</v>
      </c>
      <c r="D171" s="216" t="s">
        <v>327</v>
      </c>
      <c r="E171" s="217" t="n">
        <v>48</v>
      </c>
      <c r="F171" s="216" t="s">
        <v>355</v>
      </c>
      <c r="G171" s="218" t="n">
        <v>10</v>
      </c>
      <c r="H171" s="218" t="n">
        <v>1</v>
      </c>
      <c r="I171" s="219" t="n">
        <f aca="false">E171*G171*H171</f>
        <v>480</v>
      </c>
      <c r="J171" s="210" t="s">
        <v>357</v>
      </c>
      <c r="L171" s="21" t="n">
        <f aca="false">H171-1</f>
        <v>0</v>
      </c>
      <c r="M171" s="220" t="n">
        <f aca="false">E171*G171*L171</f>
        <v>0</v>
      </c>
    </row>
    <row r="172" customFormat="false" ht="15.75" hidden="false" customHeight="true" outlineLevel="0" collapsed="false">
      <c r="B172" s="215" t="n">
        <v>43910</v>
      </c>
      <c r="C172" s="216" t="s">
        <v>326</v>
      </c>
      <c r="D172" s="216" t="s">
        <v>327</v>
      </c>
      <c r="E172" s="217" t="n">
        <v>48</v>
      </c>
      <c r="F172" s="216" t="s">
        <v>355</v>
      </c>
      <c r="G172" s="218" t="n">
        <v>10</v>
      </c>
      <c r="H172" s="218" t="n">
        <v>1</v>
      </c>
      <c r="I172" s="219" t="n">
        <f aca="false">E172*G172*H172</f>
        <v>480</v>
      </c>
      <c r="J172" s="210" t="s">
        <v>357</v>
      </c>
      <c r="L172" s="21" t="n">
        <f aca="false">H172-1</f>
        <v>0</v>
      </c>
      <c r="M172" s="220" t="n">
        <f aca="false">E172*G172*L172</f>
        <v>0</v>
      </c>
    </row>
    <row r="173" customFormat="false" ht="15.75" hidden="false" customHeight="true" outlineLevel="0" collapsed="false">
      <c r="B173" s="215" t="n">
        <v>43913</v>
      </c>
      <c r="C173" s="216" t="s">
        <v>326</v>
      </c>
      <c r="D173" s="216" t="s">
        <v>327</v>
      </c>
      <c r="E173" s="217" t="n">
        <v>48</v>
      </c>
      <c r="F173" s="216" t="s">
        <v>355</v>
      </c>
      <c r="G173" s="218" t="n">
        <v>10</v>
      </c>
      <c r="H173" s="218" t="n">
        <v>1</v>
      </c>
      <c r="I173" s="219" t="n">
        <f aca="false">E173*G173*H173</f>
        <v>480</v>
      </c>
      <c r="J173" s="210" t="s">
        <v>357</v>
      </c>
      <c r="L173" s="21" t="n">
        <f aca="false">H173-1</f>
        <v>0</v>
      </c>
      <c r="M173" s="220" t="n">
        <f aca="false">E173*G173*L173</f>
        <v>0</v>
      </c>
    </row>
    <row r="174" customFormat="false" ht="15.75" hidden="false" customHeight="true" outlineLevel="0" collapsed="false">
      <c r="B174" s="215" t="n">
        <v>43915</v>
      </c>
      <c r="C174" s="216" t="s">
        <v>326</v>
      </c>
      <c r="D174" s="216" t="s">
        <v>327</v>
      </c>
      <c r="E174" s="217" t="n">
        <v>48</v>
      </c>
      <c r="F174" s="216" t="s">
        <v>355</v>
      </c>
      <c r="G174" s="218" t="n">
        <v>20</v>
      </c>
      <c r="H174" s="218" t="n">
        <v>1</v>
      </c>
      <c r="I174" s="219" t="n">
        <f aca="false">E174*G174*H174</f>
        <v>960</v>
      </c>
      <c r="J174" s="210" t="s">
        <v>357</v>
      </c>
      <c r="L174" s="21" t="n">
        <f aca="false">H174-1</f>
        <v>0</v>
      </c>
      <c r="M174" s="220" t="n">
        <f aca="false">E174*G174*L174</f>
        <v>0</v>
      </c>
    </row>
    <row r="175" customFormat="false" ht="15.75" hidden="false" customHeight="true" outlineLevel="0" collapsed="false">
      <c r="B175" s="215" t="n">
        <v>43918</v>
      </c>
      <c r="C175" s="216" t="s">
        <v>326</v>
      </c>
      <c r="D175" s="216" t="s">
        <v>327</v>
      </c>
      <c r="E175" s="217" t="n">
        <v>48</v>
      </c>
      <c r="F175" s="216" t="s">
        <v>355</v>
      </c>
      <c r="G175" s="218" t="n">
        <v>10</v>
      </c>
      <c r="H175" s="218" t="n">
        <v>1</v>
      </c>
      <c r="I175" s="219" t="n">
        <f aca="false">E175*G175*H175</f>
        <v>480</v>
      </c>
      <c r="J175" s="210" t="s">
        <v>357</v>
      </c>
      <c r="L175" s="21" t="n">
        <f aca="false">H175-1</f>
        <v>0</v>
      </c>
      <c r="M175" s="220" t="n">
        <f aca="false">E175*G175*L175</f>
        <v>0</v>
      </c>
    </row>
    <row r="176" customFormat="false" ht="15.75" hidden="false" customHeight="true" outlineLevel="0" collapsed="false">
      <c r="B176" s="215" t="n">
        <v>43920</v>
      </c>
      <c r="C176" s="216" t="s">
        <v>326</v>
      </c>
      <c r="D176" s="216" t="s">
        <v>327</v>
      </c>
      <c r="E176" s="217" t="n">
        <v>48</v>
      </c>
      <c r="F176" s="216" t="s">
        <v>355</v>
      </c>
      <c r="G176" s="218" t="n">
        <v>10</v>
      </c>
      <c r="H176" s="218" t="n">
        <v>1</v>
      </c>
      <c r="I176" s="219" t="n">
        <f aca="false">E176*G176*H176</f>
        <v>480</v>
      </c>
      <c r="J176" s="210" t="s">
        <v>357</v>
      </c>
      <c r="L176" s="21" t="n">
        <f aca="false">H176-1</f>
        <v>0</v>
      </c>
      <c r="M176" s="220" t="n">
        <f aca="false">E176*G176*L176</f>
        <v>0</v>
      </c>
    </row>
    <row r="177" customFormat="false" ht="15.75" hidden="false" customHeight="true" outlineLevel="0" collapsed="false">
      <c r="B177" s="215" t="n">
        <v>43921</v>
      </c>
      <c r="C177" s="216" t="s">
        <v>326</v>
      </c>
      <c r="D177" s="216" t="s">
        <v>327</v>
      </c>
      <c r="E177" s="217" t="n">
        <v>48</v>
      </c>
      <c r="F177" s="216" t="s">
        <v>355</v>
      </c>
      <c r="G177" s="218" t="n">
        <v>20</v>
      </c>
      <c r="H177" s="218" t="n">
        <v>1</v>
      </c>
      <c r="I177" s="219" t="n">
        <f aca="false">E177*G177*H177</f>
        <v>960</v>
      </c>
      <c r="J177" s="210" t="s">
        <v>357</v>
      </c>
      <c r="L177" s="21" t="n">
        <f aca="false">H177-1</f>
        <v>0</v>
      </c>
      <c r="M177" s="220" t="n">
        <f aca="false">E177*G177*L177</f>
        <v>0</v>
      </c>
    </row>
    <row r="178" customFormat="false" ht="15.75" hidden="false" customHeight="true" outlineLevel="0" collapsed="false">
      <c r="B178" s="215" t="n">
        <v>43925</v>
      </c>
      <c r="C178" s="216" t="s">
        <v>326</v>
      </c>
      <c r="D178" s="216" t="s">
        <v>327</v>
      </c>
      <c r="E178" s="217" t="n">
        <v>48</v>
      </c>
      <c r="F178" s="216" t="s">
        <v>355</v>
      </c>
      <c r="G178" s="218" t="n">
        <v>10</v>
      </c>
      <c r="H178" s="218" t="n">
        <v>1</v>
      </c>
      <c r="I178" s="219" t="n">
        <f aca="false">E178*G178*H178</f>
        <v>480</v>
      </c>
      <c r="J178" s="210" t="s">
        <v>357</v>
      </c>
      <c r="L178" s="21" t="n">
        <f aca="false">H178-1</f>
        <v>0</v>
      </c>
      <c r="M178" s="220" t="n">
        <f aca="false">E178*G178*L178</f>
        <v>0</v>
      </c>
    </row>
    <row r="179" customFormat="false" ht="15.75" hidden="false" customHeight="true" outlineLevel="0" collapsed="false">
      <c r="B179" s="215" t="n">
        <v>43926</v>
      </c>
      <c r="C179" s="216" t="s">
        <v>326</v>
      </c>
      <c r="D179" s="216" t="s">
        <v>327</v>
      </c>
      <c r="E179" s="217" t="n">
        <v>48</v>
      </c>
      <c r="F179" s="216" t="s">
        <v>355</v>
      </c>
      <c r="G179" s="218" t="n">
        <v>10</v>
      </c>
      <c r="H179" s="218" t="n">
        <v>1</v>
      </c>
      <c r="I179" s="219" t="n">
        <f aca="false">E179*G179*H179</f>
        <v>480</v>
      </c>
      <c r="J179" s="210" t="s">
        <v>357</v>
      </c>
      <c r="L179" s="21" t="n">
        <f aca="false">H179-1</f>
        <v>0</v>
      </c>
      <c r="M179" s="220" t="n">
        <f aca="false">E179*G179*L179</f>
        <v>0</v>
      </c>
    </row>
    <row r="180" customFormat="false" ht="15.75" hidden="false" customHeight="true" outlineLevel="0" collapsed="false">
      <c r="B180" s="215" t="n">
        <v>43937</v>
      </c>
      <c r="C180" s="216" t="s">
        <v>326</v>
      </c>
      <c r="D180" s="216" t="s">
        <v>327</v>
      </c>
      <c r="E180" s="217" t="n">
        <v>48</v>
      </c>
      <c r="F180" s="216" t="s">
        <v>355</v>
      </c>
      <c r="G180" s="218" t="n">
        <v>50</v>
      </c>
      <c r="H180" s="218" t="n">
        <v>1</v>
      </c>
      <c r="I180" s="219" t="n">
        <f aca="false">E180*G180*H180</f>
        <v>2400</v>
      </c>
      <c r="J180" s="210" t="s">
        <v>357</v>
      </c>
      <c r="L180" s="21" t="n">
        <f aca="false">H180-1</f>
        <v>0</v>
      </c>
      <c r="M180" s="220" t="n">
        <f aca="false">E180*G180*L180</f>
        <v>0</v>
      </c>
    </row>
    <row r="181" customFormat="false" ht="15.75" hidden="false" customHeight="true" outlineLevel="0" collapsed="false">
      <c r="B181" s="215" t="n">
        <v>43944</v>
      </c>
      <c r="C181" s="216" t="s">
        <v>326</v>
      </c>
      <c r="D181" s="216" t="s">
        <v>327</v>
      </c>
      <c r="E181" s="217" t="n">
        <v>48</v>
      </c>
      <c r="F181" s="216" t="s">
        <v>355</v>
      </c>
      <c r="G181" s="218" t="n">
        <v>50</v>
      </c>
      <c r="H181" s="218" t="n">
        <v>1</v>
      </c>
      <c r="I181" s="219" t="n">
        <f aca="false">E181*G181*H181</f>
        <v>2400</v>
      </c>
      <c r="J181" s="210" t="s">
        <v>357</v>
      </c>
      <c r="L181" s="21" t="n">
        <f aca="false">H181-1</f>
        <v>0</v>
      </c>
      <c r="M181" s="220" t="n">
        <f aca="false">E181*G181*L181</f>
        <v>0</v>
      </c>
    </row>
    <row r="182" customFormat="false" ht="15.75" hidden="false" customHeight="true" outlineLevel="0" collapsed="false">
      <c r="B182" s="164"/>
      <c r="C182" s="164"/>
      <c r="D182" s="164"/>
      <c r="E182" s="164"/>
      <c r="F182" s="164"/>
      <c r="G182" s="211"/>
      <c r="H182" s="212"/>
      <c r="I182" s="168"/>
      <c r="L182" s="21" t="n">
        <f aca="false">H182-1</f>
        <v>-1</v>
      </c>
      <c r="M182" s="21" t="n">
        <f aca="false">E182*G182*L182</f>
        <v>-0</v>
      </c>
    </row>
    <row r="183" customFormat="false" ht="15.75" hidden="false" customHeight="true" outlineLevel="0" collapsed="false">
      <c r="B183" s="164"/>
      <c r="C183" s="164"/>
      <c r="D183" s="164"/>
      <c r="E183" s="164"/>
      <c r="F183" s="164"/>
      <c r="G183" s="211"/>
      <c r="H183" s="212"/>
      <c r="I183" s="168"/>
      <c r="L183" s="21" t="n">
        <f aca="false">H183-1</f>
        <v>-1</v>
      </c>
      <c r="M183" s="21" t="n">
        <f aca="false">E183*G183*L183</f>
        <v>-0</v>
      </c>
    </row>
    <row r="184" customFormat="false" ht="15.75" hidden="false" customHeight="true" outlineLevel="0" collapsed="false">
      <c r="B184" s="221" t="n">
        <v>43891</v>
      </c>
      <c r="C184" s="222" t="s">
        <v>326</v>
      </c>
      <c r="D184" s="222" t="s">
        <v>327</v>
      </c>
      <c r="E184" s="223" t="n">
        <v>48</v>
      </c>
      <c r="F184" s="222" t="s">
        <v>356</v>
      </c>
      <c r="G184" s="224" t="n">
        <v>20</v>
      </c>
      <c r="H184" s="224" t="n">
        <v>1</v>
      </c>
      <c r="I184" s="223" t="n">
        <f aca="false">E184*G184*H184</f>
        <v>960</v>
      </c>
      <c r="J184" s="21" t="s">
        <v>359</v>
      </c>
      <c r="L184" s="21" t="n">
        <f aca="false">H184-1</f>
        <v>0</v>
      </c>
      <c r="M184" s="21" t="n">
        <f aca="false">E184*G184*L184</f>
        <v>0</v>
      </c>
    </row>
    <row r="185" customFormat="false" ht="15.75" hidden="false" customHeight="true" outlineLevel="0" collapsed="false">
      <c r="B185" s="221" t="n">
        <v>43897</v>
      </c>
      <c r="C185" s="222" t="s">
        <v>326</v>
      </c>
      <c r="D185" s="222" t="s">
        <v>327</v>
      </c>
      <c r="E185" s="223" t="n">
        <v>48</v>
      </c>
      <c r="F185" s="222" t="s">
        <v>356</v>
      </c>
      <c r="G185" s="224" t="n">
        <v>20</v>
      </c>
      <c r="H185" s="224" t="n">
        <v>1</v>
      </c>
      <c r="I185" s="223" t="n">
        <f aca="false">E185*G185*H185</f>
        <v>960</v>
      </c>
      <c r="J185" s="21" t="s">
        <v>359</v>
      </c>
      <c r="L185" s="21" t="n">
        <f aca="false">H185-1</f>
        <v>0</v>
      </c>
      <c r="M185" s="21" t="n">
        <f aca="false">E185*G185*L185</f>
        <v>0</v>
      </c>
    </row>
    <row r="186" customFormat="false" ht="15.75" hidden="false" customHeight="true" outlineLevel="0" collapsed="false">
      <c r="B186" s="221" t="n">
        <v>43900</v>
      </c>
      <c r="C186" s="222" t="s">
        <v>326</v>
      </c>
      <c r="D186" s="222" t="s">
        <v>327</v>
      </c>
      <c r="E186" s="223" t="n">
        <v>48</v>
      </c>
      <c r="F186" s="222" t="s">
        <v>356</v>
      </c>
      <c r="G186" s="224" t="n">
        <v>10</v>
      </c>
      <c r="H186" s="224" t="n">
        <v>1</v>
      </c>
      <c r="I186" s="223" t="n">
        <f aca="false">E186*G186*H186</f>
        <v>480</v>
      </c>
      <c r="J186" s="21" t="s">
        <v>359</v>
      </c>
      <c r="L186" s="21" t="n">
        <f aca="false">H186-1</f>
        <v>0</v>
      </c>
      <c r="M186" s="21" t="n">
        <f aca="false">E186*G186*L186</f>
        <v>0</v>
      </c>
    </row>
    <row r="187" customFormat="false" ht="15.75" hidden="false" customHeight="true" outlineLevel="0" collapsed="false">
      <c r="B187" s="221" t="n">
        <v>43901</v>
      </c>
      <c r="C187" s="222" t="s">
        <v>326</v>
      </c>
      <c r="D187" s="222" t="s">
        <v>327</v>
      </c>
      <c r="E187" s="223" t="n">
        <v>48</v>
      </c>
      <c r="F187" s="222" t="s">
        <v>356</v>
      </c>
      <c r="G187" s="224" t="n">
        <v>10</v>
      </c>
      <c r="H187" s="224" t="n">
        <v>1</v>
      </c>
      <c r="I187" s="223" t="n">
        <f aca="false">E187*G187*H187</f>
        <v>480</v>
      </c>
      <c r="J187" s="21" t="s">
        <v>359</v>
      </c>
      <c r="L187" s="21" t="n">
        <f aca="false">H187-1</f>
        <v>0</v>
      </c>
      <c r="M187" s="21" t="n">
        <f aca="false">E187*G187*L187</f>
        <v>0</v>
      </c>
    </row>
    <row r="188" customFormat="false" ht="15.75" hidden="false" customHeight="true" outlineLevel="0" collapsed="false">
      <c r="B188" s="225" t="n">
        <v>43909</v>
      </c>
      <c r="C188" s="222" t="s">
        <v>326</v>
      </c>
      <c r="D188" s="222" t="s">
        <v>327</v>
      </c>
      <c r="E188" s="223" t="n">
        <v>48</v>
      </c>
      <c r="F188" s="222" t="s">
        <v>356</v>
      </c>
      <c r="G188" s="224" t="n">
        <v>20</v>
      </c>
      <c r="H188" s="224" t="n">
        <v>1</v>
      </c>
      <c r="I188" s="223" t="n">
        <f aca="false">E188*G188*H188</f>
        <v>960</v>
      </c>
      <c r="J188" s="210" t="s">
        <v>357</v>
      </c>
      <c r="L188" s="21" t="n">
        <f aca="false">H188-1</f>
        <v>0</v>
      </c>
      <c r="M188" s="21" t="n">
        <f aca="false">E188*G188*L188</f>
        <v>0</v>
      </c>
    </row>
    <row r="189" customFormat="false" ht="15.75" hidden="false" customHeight="true" outlineLevel="0" collapsed="false">
      <c r="B189" s="225" t="n">
        <v>43915</v>
      </c>
      <c r="C189" s="222" t="s">
        <v>326</v>
      </c>
      <c r="D189" s="222" t="s">
        <v>327</v>
      </c>
      <c r="E189" s="223" t="n">
        <v>48</v>
      </c>
      <c r="F189" s="222" t="s">
        <v>356</v>
      </c>
      <c r="G189" s="224" t="n">
        <v>20</v>
      </c>
      <c r="H189" s="224" t="n">
        <v>1</v>
      </c>
      <c r="I189" s="223" t="n">
        <f aca="false">E189*G189*H189</f>
        <v>960</v>
      </c>
      <c r="J189" s="210" t="s">
        <v>357</v>
      </c>
      <c r="L189" s="21" t="n">
        <f aca="false">H189-1</f>
        <v>0</v>
      </c>
      <c r="M189" s="21" t="n">
        <f aca="false">E189*G189*L189</f>
        <v>0</v>
      </c>
    </row>
    <row r="190" customFormat="false" ht="15.75" hidden="false" customHeight="true" outlineLevel="0" collapsed="false">
      <c r="B190" s="225" t="n">
        <v>43918</v>
      </c>
      <c r="C190" s="222" t="s">
        <v>326</v>
      </c>
      <c r="D190" s="222" t="s">
        <v>327</v>
      </c>
      <c r="E190" s="223" t="n">
        <v>48</v>
      </c>
      <c r="F190" s="222" t="s">
        <v>356</v>
      </c>
      <c r="G190" s="224" t="n">
        <v>20</v>
      </c>
      <c r="H190" s="224" t="n">
        <v>1</v>
      </c>
      <c r="I190" s="223" t="n">
        <f aca="false">E190*G190*H190</f>
        <v>960</v>
      </c>
      <c r="J190" s="210" t="s">
        <v>357</v>
      </c>
      <c r="L190" s="21" t="n">
        <f aca="false">H190-1</f>
        <v>0</v>
      </c>
      <c r="M190" s="21" t="n">
        <f aca="false">E190*G190*L190</f>
        <v>0</v>
      </c>
    </row>
    <row r="191" customFormat="false" ht="15.75" hidden="false" customHeight="true" outlineLevel="0" collapsed="false">
      <c r="B191" s="225" t="n">
        <v>43921</v>
      </c>
      <c r="C191" s="222" t="s">
        <v>326</v>
      </c>
      <c r="D191" s="222" t="s">
        <v>327</v>
      </c>
      <c r="E191" s="223" t="n">
        <v>48</v>
      </c>
      <c r="F191" s="222" t="s">
        <v>356</v>
      </c>
      <c r="G191" s="224" t="n">
        <v>20</v>
      </c>
      <c r="H191" s="224" t="n">
        <v>1</v>
      </c>
      <c r="I191" s="223" t="n">
        <f aca="false">E191*G191*H191</f>
        <v>960</v>
      </c>
      <c r="J191" s="210" t="s">
        <v>357</v>
      </c>
      <c r="L191" s="21" t="n">
        <f aca="false">H191-1</f>
        <v>0</v>
      </c>
      <c r="M191" s="21" t="n">
        <f aca="false">E191*G191*L191</f>
        <v>0</v>
      </c>
    </row>
    <row r="192" customFormat="false" ht="15.75" hidden="false" customHeight="true" outlineLevel="0" collapsed="false">
      <c r="B192" s="225" t="n">
        <v>43927</v>
      </c>
      <c r="C192" s="222" t="s">
        <v>326</v>
      </c>
      <c r="D192" s="222" t="s">
        <v>327</v>
      </c>
      <c r="E192" s="223" t="n">
        <v>48</v>
      </c>
      <c r="F192" s="222" t="s">
        <v>356</v>
      </c>
      <c r="G192" s="224" t="n">
        <v>20</v>
      </c>
      <c r="H192" s="224" t="n">
        <v>1</v>
      </c>
      <c r="I192" s="223" t="n">
        <f aca="false">E192*G192*H192</f>
        <v>960</v>
      </c>
      <c r="J192" s="210" t="s">
        <v>357</v>
      </c>
      <c r="L192" s="21" t="n">
        <f aca="false">H192-1</f>
        <v>0</v>
      </c>
      <c r="M192" s="21" t="n">
        <f aca="false">E192*G192*L192</f>
        <v>0</v>
      </c>
    </row>
    <row r="193" customFormat="false" ht="15.75" hidden="false" customHeight="true" outlineLevel="0" collapsed="false">
      <c r="B193" s="225" t="n">
        <v>43931</v>
      </c>
      <c r="C193" s="222" t="s">
        <v>326</v>
      </c>
      <c r="D193" s="222" t="s">
        <v>327</v>
      </c>
      <c r="E193" s="223" t="n">
        <v>48</v>
      </c>
      <c r="F193" s="222" t="s">
        <v>356</v>
      </c>
      <c r="G193" s="224" t="n">
        <v>20</v>
      </c>
      <c r="H193" s="224" t="n">
        <v>1</v>
      </c>
      <c r="I193" s="223" t="n">
        <f aca="false">E193*G193*H193</f>
        <v>960</v>
      </c>
      <c r="J193" s="210" t="s">
        <v>357</v>
      </c>
      <c r="L193" s="21" t="n">
        <f aca="false">H193-1</f>
        <v>0</v>
      </c>
      <c r="M193" s="21" t="n">
        <f aca="false">E193*G193*L193</f>
        <v>0</v>
      </c>
    </row>
    <row r="194" customFormat="false" ht="15.75" hidden="false" customHeight="true" outlineLevel="0" collapsed="false">
      <c r="B194" s="225" t="n">
        <v>43933</v>
      </c>
      <c r="C194" s="222" t="s">
        <v>326</v>
      </c>
      <c r="D194" s="222" t="s">
        <v>327</v>
      </c>
      <c r="E194" s="223" t="n">
        <v>48</v>
      </c>
      <c r="F194" s="222" t="s">
        <v>356</v>
      </c>
      <c r="G194" s="224" t="n">
        <v>20</v>
      </c>
      <c r="H194" s="224" t="n">
        <v>1</v>
      </c>
      <c r="I194" s="223" t="n">
        <f aca="false">E194*G194*H194</f>
        <v>960</v>
      </c>
      <c r="J194" s="210" t="s">
        <v>357</v>
      </c>
      <c r="L194" s="21" t="n">
        <f aca="false">H194-1</f>
        <v>0</v>
      </c>
      <c r="M194" s="21" t="n">
        <f aca="false">E194*G194*L194</f>
        <v>0</v>
      </c>
    </row>
    <row r="195" customFormat="false" ht="15.75" hidden="false" customHeight="true" outlineLevel="0" collapsed="false">
      <c r="B195" s="225" t="n">
        <v>43937</v>
      </c>
      <c r="C195" s="222" t="s">
        <v>326</v>
      </c>
      <c r="D195" s="222" t="s">
        <v>327</v>
      </c>
      <c r="E195" s="223" t="n">
        <v>48</v>
      </c>
      <c r="F195" s="222" t="s">
        <v>356</v>
      </c>
      <c r="G195" s="224" t="n">
        <v>20</v>
      </c>
      <c r="H195" s="224" t="n">
        <v>1</v>
      </c>
      <c r="I195" s="223" t="n">
        <f aca="false">E195*G195*H195</f>
        <v>960</v>
      </c>
      <c r="J195" s="210" t="s">
        <v>357</v>
      </c>
      <c r="L195" s="21" t="n">
        <f aca="false">H195-1</f>
        <v>0</v>
      </c>
      <c r="M195" s="21" t="n">
        <f aca="false">E195*G195*L195</f>
        <v>0</v>
      </c>
    </row>
    <row r="196" customFormat="false" ht="15.75" hidden="false" customHeight="true" outlineLevel="0" collapsed="false">
      <c r="B196" s="225" t="n">
        <v>43940</v>
      </c>
      <c r="C196" s="222" t="s">
        <v>326</v>
      </c>
      <c r="D196" s="222" t="s">
        <v>327</v>
      </c>
      <c r="E196" s="223" t="n">
        <v>48</v>
      </c>
      <c r="F196" s="222" t="s">
        <v>356</v>
      </c>
      <c r="G196" s="224" t="n">
        <v>20</v>
      </c>
      <c r="H196" s="224" t="n">
        <v>1</v>
      </c>
      <c r="I196" s="223" t="n">
        <f aca="false">E196*G196*H196</f>
        <v>960</v>
      </c>
      <c r="J196" s="210" t="s">
        <v>357</v>
      </c>
      <c r="L196" s="21" t="n">
        <f aca="false">H196-1</f>
        <v>0</v>
      </c>
      <c r="M196" s="21" t="n">
        <f aca="false">E196*G196*L196</f>
        <v>0</v>
      </c>
    </row>
    <row r="197" customFormat="false" ht="15.75" hidden="false" customHeight="true" outlineLevel="0" collapsed="false">
      <c r="B197" s="225" t="n">
        <v>43946</v>
      </c>
      <c r="C197" s="222" t="s">
        <v>326</v>
      </c>
      <c r="D197" s="222" t="s">
        <v>327</v>
      </c>
      <c r="E197" s="223" t="n">
        <v>48</v>
      </c>
      <c r="F197" s="222" t="s">
        <v>356</v>
      </c>
      <c r="G197" s="224" t="n">
        <v>20</v>
      </c>
      <c r="H197" s="224" t="n">
        <v>1</v>
      </c>
      <c r="I197" s="223" t="n">
        <f aca="false">E197*G197*H197</f>
        <v>960</v>
      </c>
      <c r="J197" s="210" t="s">
        <v>357</v>
      </c>
      <c r="L197" s="21" t="n">
        <f aca="false">H197-1</f>
        <v>0</v>
      </c>
      <c r="M197" s="21" t="n">
        <f aca="false">E197*G197*L197</f>
        <v>0</v>
      </c>
    </row>
    <row r="198" customFormat="false" ht="15.75" hidden="false" customHeight="true" outlineLevel="0" collapsed="false">
      <c r="B198" s="213"/>
      <c r="C198" s="214"/>
      <c r="D198" s="214"/>
      <c r="E198" s="168"/>
      <c r="F198" s="214"/>
      <c r="G198" s="212"/>
      <c r="H198" s="212"/>
      <c r="I198" s="168"/>
      <c r="J198" s="21"/>
      <c r="L198" s="21" t="n">
        <f aca="false">H198-1</f>
        <v>-1</v>
      </c>
      <c r="M198" s="21" t="n">
        <f aca="false">E198*G198*L198</f>
        <v>-0</v>
      </c>
    </row>
    <row r="199" customFormat="false" ht="15.75" hidden="false" customHeight="true" outlineLevel="0" collapsed="false">
      <c r="B199" s="213"/>
      <c r="C199" s="214"/>
      <c r="D199" s="214"/>
      <c r="E199" s="168"/>
      <c r="F199" s="214"/>
      <c r="G199" s="212"/>
      <c r="H199" s="212"/>
      <c r="I199" s="168"/>
      <c r="J199" s="21"/>
      <c r="L199" s="21" t="n">
        <f aca="false">H199-1</f>
        <v>-1</v>
      </c>
      <c r="M199" s="21" t="n">
        <f aca="false">E199*G199*L199</f>
        <v>-0</v>
      </c>
    </row>
    <row r="200" customFormat="false" ht="15.75" hidden="false" customHeight="true" outlineLevel="0" collapsed="false">
      <c r="B200" s="213"/>
      <c r="C200" s="214"/>
      <c r="D200" s="214"/>
      <c r="E200" s="168"/>
      <c r="F200" s="214"/>
      <c r="G200" s="212"/>
      <c r="H200" s="212"/>
      <c r="I200" s="168"/>
      <c r="J200" s="21"/>
      <c r="L200" s="21" t="n">
        <f aca="false">H200-1</f>
        <v>-1</v>
      </c>
      <c r="M200" s="21" t="n">
        <f aca="false">E200*G200*L200</f>
        <v>-0</v>
      </c>
    </row>
    <row r="201" customFormat="false" ht="15.75" hidden="false" customHeight="true" outlineLevel="0" collapsed="false">
      <c r="B201" s="213"/>
      <c r="C201" s="214"/>
      <c r="D201" s="214"/>
      <c r="E201" s="168"/>
      <c r="F201" s="214"/>
      <c r="G201" s="212"/>
      <c r="H201" s="212"/>
      <c r="I201" s="168"/>
      <c r="J201" s="21"/>
      <c r="L201" s="21" t="n">
        <f aca="false">H201-1</f>
        <v>-1</v>
      </c>
      <c r="M201" s="21" t="n">
        <f aca="false">E201*G201*L201</f>
        <v>-0</v>
      </c>
    </row>
    <row r="202" customFormat="false" ht="15.75" hidden="false" customHeight="true" outlineLevel="0" collapsed="false">
      <c r="B202" s="213" t="n">
        <v>43892</v>
      </c>
      <c r="C202" s="214" t="s">
        <v>326</v>
      </c>
      <c r="D202" s="214" t="s">
        <v>327</v>
      </c>
      <c r="E202" s="168" t="n">
        <v>45.5</v>
      </c>
      <c r="F202" s="214" t="s">
        <v>347</v>
      </c>
      <c r="G202" s="212" t="n">
        <v>100</v>
      </c>
      <c r="H202" s="212" t="n">
        <v>0</v>
      </c>
      <c r="I202" s="168" t="n">
        <f aca="false">E202*G202*H202</f>
        <v>0</v>
      </c>
      <c r="J202" s="21" t="s">
        <v>359</v>
      </c>
      <c r="L202" s="21" t="n">
        <f aca="false">H202-1</f>
        <v>-1</v>
      </c>
      <c r="M202" s="21" t="n">
        <f aca="false">E202*G202*L202</f>
        <v>-4550</v>
      </c>
    </row>
    <row r="203" customFormat="false" ht="15.75" hidden="false" customHeight="true" outlineLevel="0" collapsed="false">
      <c r="B203" s="226" t="n">
        <v>43910</v>
      </c>
      <c r="C203" s="227" t="s">
        <v>360</v>
      </c>
      <c r="D203" s="227" t="s">
        <v>327</v>
      </c>
      <c r="E203" s="228" t="n">
        <f aca="false">45.5*3</f>
        <v>136.5</v>
      </c>
      <c r="F203" s="227" t="s">
        <v>347</v>
      </c>
      <c r="G203" s="229" t="n">
        <v>1</v>
      </c>
      <c r="H203" s="229" t="n">
        <v>0</v>
      </c>
      <c r="I203" s="230" t="n">
        <f aca="false">E203*G203*H203</f>
        <v>0</v>
      </c>
      <c r="J203" s="210" t="s">
        <v>357</v>
      </c>
      <c r="L203" s="21" t="n">
        <f aca="false">H203-1</f>
        <v>-1</v>
      </c>
      <c r="M203" s="220" t="n">
        <f aca="false">E203*G203*L203</f>
        <v>-136.5</v>
      </c>
    </row>
    <row r="204" customFormat="false" ht="15.75" hidden="false" customHeight="true" outlineLevel="0" collapsed="false">
      <c r="B204" s="226" t="n">
        <v>43910</v>
      </c>
      <c r="C204" s="227" t="s">
        <v>326</v>
      </c>
      <c r="D204" s="227" t="s">
        <v>327</v>
      </c>
      <c r="E204" s="228" t="n">
        <v>45.5</v>
      </c>
      <c r="F204" s="227" t="s">
        <v>347</v>
      </c>
      <c r="G204" s="229" t="n">
        <v>100</v>
      </c>
      <c r="H204" s="229" t="n">
        <v>0</v>
      </c>
      <c r="I204" s="230" t="n">
        <f aca="false">E204*G204*H204</f>
        <v>0</v>
      </c>
      <c r="J204" s="210" t="s">
        <v>357</v>
      </c>
      <c r="L204" s="21" t="n">
        <f aca="false">H204-1</f>
        <v>-1</v>
      </c>
      <c r="M204" s="220" t="n">
        <f aca="false">E204*G204*L204</f>
        <v>-4550</v>
      </c>
    </row>
    <row r="205" customFormat="false" ht="15.75" hidden="false" customHeight="true" outlineLevel="0" collapsed="false">
      <c r="B205" s="226" t="n">
        <v>43916</v>
      </c>
      <c r="C205" s="227" t="s">
        <v>326</v>
      </c>
      <c r="D205" s="227" t="s">
        <v>327</v>
      </c>
      <c r="E205" s="228" t="n">
        <v>45.5</v>
      </c>
      <c r="F205" s="227" t="s">
        <v>347</v>
      </c>
      <c r="G205" s="229" t="n">
        <v>50</v>
      </c>
      <c r="H205" s="229" t="n">
        <v>0</v>
      </c>
      <c r="I205" s="230" t="n">
        <f aca="false">E205*G205*H205</f>
        <v>0</v>
      </c>
      <c r="J205" s="210" t="s">
        <v>357</v>
      </c>
      <c r="L205" s="21" t="n">
        <f aca="false">H205-1</f>
        <v>-1</v>
      </c>
      <c r="M205" s="220" t="n">
        <f aca="false">E205*G205*L205</f>
        <v>-2275</v>
      </c>
    </row>
    <row r="206" customFormat="false" ht="15.75" hidden="false" customHeight="true" outlineLevel="0" collapsed="false">
      <c r="B206" s="226" t="n">
        <v>43917</v>
      </c>
      <c r="C206" s="227" t="s">
        <v>326</v>
      </c>
      <c r="D206" s="227" t="s">
        <v>327</v>
      </c>
      <c r="E206" s="228" t="n">
        <v>45.5</v>
      </c>
      <c r="F206" s="227" t="s">
        <v>347</v>
      </c>
      <c r="G206" s="229" t="n">
        <v>50</v>
      </c>
      <c r="H206" s="229" t="n">
        <v>0</v>
      </c>
      <c r="I206" s="230" t="n">
        <f aca="false">E206*G206*H206</f>
        <v>0</v>
      </c>
      <c r="J206" s="210" t="s">
        <v>357</v>
      </c>
      <c r="L206" s="21" t="n">
        <f aca="false">H206-1</f>
        <v>-1</v>
      </c>
      <c r="M206" s="220" t="n">
        <f aca="false">E206*G206*L206</f>
        <v>-2275</v>
      </c>
    </row>
    <row r="207" customFormat="false" ht="15.75" hidden="false" customHeight="true" outlineLevel="0" collapsed="false">
      <c r="B207" s="226" t="n">
        <v>43925</v>
      </c>
      <c r="C207" s="227" t="s">
        <v>326</v>
      </c>
      <c r="D207" s="227" t="s">
        <v>327</v>
      </c>
      <c r="E207" s="228" t="n">
        <v>45.5</v>
      </c>
      <c r="F207" s="227" t="s">
        <v>347</v>
      </c>
      <c r="G207" s="229" t="n">
        <v>50</v>
      </c>
      <c r="H207" s="229" t="n">
        <v>0</v>
      </c>
      <c r="I207" s="230" t="n">
        <f aca="false">E207*G207*H207</f>
        <v>0</v>
      </c>
      <c r="J207" s="210" t="s">
        <v>357</v>
      </c>
      <c r="L207" s="21" t="n">
        <f aca="false">H207-1</f>
        <v>-1</v>
      </c>
      <c r="M207" s="220" t="n">
        <f aca="false">E207*G207*L207</f>
        <v>-2275</v>
      </c>
    </row>
    <row r="208" customFormat="false" ht="15.75" hidden="false" customHeight="true" outlineLevel="0" collapsed="false">
      <c r="B208" s="226" t="n">
        <v>43928</v>
      </c>
      <c r="C208" s="227" t="s">
        <v>326</v>
      </c>
      <c r="D208" s="227" t="s">
        <v>327</v>
      </c>
      <c r="E208" s="228" t="n">
        <v>45.5</v>
      </c>
      <c r="F208" s="227" t="s">
        <v>347</v>
      </c>
      <c r="G208" s="229" t="n">
        <v>50</v>
      </c>
      <c r="H208" s="229" t="n">
        <v>0</v>
      </c>
      <c r="I208" s="230" t="n">
        <f aca="false">E208*G208*H208</f>
        <v>0</v>
      </c>
      <c r="J208" s="210" t="s">
        <v>357</v>
      </c>
      <c r="L208" s="21" t="n">
        <f aca="false">H208-1</f>
        <v>-1</v>
      </c>
      <c r="M208" s="220" t="n">
        <f aca="false">E208*G208*L208</f>
        <v>-2275</v>
      </c>
    </row>
    <row r="209" customFormat="false" ht="15.75" hidden="false" customHeight="true" outlineLevel="0" collapsed="false">
      <c r="B209" s="226" t="n">
        <v>43935</v>
      </c>
      <c r="C209" s="227" t="s">
        <v>326</v>
      </c>
      <c r="D209" s="227" t="s">
        <v>327</v>
      </c>
      <c r="E209" s="228" t="n">
        <v>45.5</v>
      </c>
      <c r="F209" s="227" t="s">
        <v>347</v>
      </c>
      <c r="G209" s="229" t="n">
        <v>100</v>
      </c>
      <c r="H209" s="229" t="n">
        <v>0</v>
      </c>
      <c r="I209" s="230" t="n">
        <f aca="false">E209*G209*H209</f>
        <v>0</v>
      </c>
      <c r="J209" s="210" t="s">
        <v>357</v>
      </c>
      <c r="L209" s="21" t="n">
        <f aca="false">H209-1</f>
        <v>-1</v>
      </c>
      <c r="M209" s="220" t="n">
        <f aca="false">E209*G209*L209</f>
        <v>-4550</v>
      </c>
    </row>
    <row r="210" customFormat="false" ht="15.75" hidden="false" customHeight="true" outlineLevel="0" collapsed="false">
      <c r="B210" s="226" t="n">
        <v>43945</v>
      </c>
      <c r="C210" s="227" t="s">
        <v>326</v>
      </c>
      <c r="D210" s="227" t="s">
        <v>327</v>
      </c>
      <c r="E210" s="228" t="n">
        <v>45.5</v>
      </c>
      <c r="F210" s="227" t="s">
        <v>347</v>
      </c>
      <c r="G210" s="229" t="n">
        <v>100</v>
      </c>
      <c r="H210" s="229" t="n">
        <v>0</v>
      </c>
      <c r="I210" s="230" t="n">
        <f aca="false">E210*G210*H210</f>
        <v>0</v>
      </c>
      <c r="J210" s="210" t="s">
        <v>357</v>
      </c>
      <c r="L210" s="21" t="n">
        <f aca="false">H210-1</f>
        <v>-1</v>
      </c>
      <c r="M210" s="220" t="n">
        <f aca="false">E210*G210*L210</f>
        <v>-4550</v>
      </c>
    </row>
    <row r="211" customFormat="false" ht="15.75" hidden="false" customHeight="true" outlineLevel="0" collapsed="false">
      <c r="B211" s="164"/>
      <c r="C211" s="164"/>
      <c r="D211" s="164"/>
      <c r="E211" s="164"/>
      <c r="F211" s="164"/>
      <c r="G211" s="211"/>
      <c r="H211" s="212"/>
      <c r="I211" s="168"/>
      <c r="L211" s="21" t="n">
        <f aca="false">H211-1</f>
        <v>-1</v>
      </c>
      <c r="M211" s="21" t="n">
        <f aca="false">E211*G211*L211</f>
        <v>-0</v>
      </c>
    </row>
    <row r="212" customFormat="false" ht="15.75" hidden="false" customHeight="true" outlineLevel="0" collapsed="false">
      <c r="B212" s="164"/>
      <c r="C212" s="164"/>
      <c r="D212" s="164"/>
      <c r="E212" s="164"/>
      <c r="F212" s="164"/>
      <c r="G212" s="211"/>
      <c r="H212" s="212"/>
      <c r="I212" s="168"/>
      <c r="L212" s="21" t="n">
        <f aca="false">H212-1</f>
        <v>-1</v>
      </c>
      <c r="M212" s="21" t="n">
        <f aca="false">E212*G212*L212</f>
        <v>-0</v>
      </c>
    </row>
    <row r="213" customFormat="false" ht="15.75" hidden="false" customHeight="true" outlineLevel="0" collapsed="false">
      <c r="B213" s="175" t="n">
        <v>43893</v>
      </c>
      <c r="C213" s="176" t="s">
        <v>326</v>
      </c>
      <c r="D213" s="176" t="s">
        <v>327</v>
      </c>
      <c r="E213" s="177" t="n">
        <v>48</v>
      </c>
      <c r="F213" s="176" t="s">
        <v>349</v>
      </c>
      <c r="G213" s="182" t="n">
        <v>100</v>
      </c>
      <c r="H213" s="182" t="n">
        <v>1</v>
      </c>
      <c r="I213" s="177" t="n">
        <f aca="false">E213*G213*H213</f>
        <v>4800</v>
      </c>
      <c r="J213" s="21" t="s">
        <v>359</v>
      </c>
      <c r="L213" s="21" t="n">
        <f aca="false">H213-1</f>
        <v>0</v>
      </c>
      <c r="M213" s="21" t="n">
        <f aca="false">E213*G213*L213</f>
        <v>0</v>
      </c>
    </row>
    <row r="214" customFormat="false" ht="15.75" hidden="false" customHeight="true" outlineLevel="0" collapsed="false">
      <c r="B214" s="192" t="n">
        <v>43909</v>
      </c>
      <c r="C214" s="176" t="s">
        <v>326</v>
      </c>
      <c r="D214" s="176"/>
      <c r="E214" s="231" t="n">
        <v>48</v>
      </c>
      <c r="F214" s="176" t="s">
        <v>349</v>
      </c>
      <c r="G214" s="182" t="n">
        <v>50</v>
      </c>
      <c r="H214" s="182" t="n">
        <v>1</v>
      </c>
      <c r="I214" s="177" t="n">
        <f aca="false">E214*G214*H214</f>
        <v>2400</v>
      </c>
      <c r="J214" s="210" t="s">
        <v>357</v>
      </c>
      <c r="L214" s="21" t="n">
        <f aca="false">H214-1</f>
        <v>0</v>
      </c>
      <c r="M214" s="220" t="n">
        <f aca="false">E214*G214*L214</f>
        <v>0</v>
      </c>
    </row>
    <row r="215" customFormat="false" ht="15.75" hidden="false" customHeight="true" outlineLevel="0" collapsed="false">
      <c r="B215" s="192" t="n">
        <v>43916</v>
      </c>
      <c r="C215" s="176" t="s">
        <v>326</v>
      </c>
      <c r="D215" s="176"/>
      <c r="E215" s="231" t="n">
        <v>48</v>
      </c>
      <c r="F215" s="176" t="s">
        <v>349</v>
      </c>
      <c r="G215" s="182" t="n">
        <v>50</v>
      </c>
      <c r="H215" s="182" t="n">
        <v>1</v>
      </c>
      <c r="I215" s="177" t="n">
        <f aca="false">E215*G215*H215</f>
        <v>2400</v>
      </c>
      <c r="J215" s="210" t="s">
        <v>357</v>
      </c>
      <c r="L215" s="21" t="n">
        <f aca="false">H215-1</f>
        <v>0</v>
      </c>
      <c r="M215" s="220" t="n">
        <f aca="false">E215*G215*L215</f>
        <v>0</v>
      </c>
    </row>
    <row r="216" customFormat="false" ht="15.75" hidden="false" customHeight="true" outlineLevel="0" collapsed="false">
      <c r="B216" s="192" t="n">
        <v>43916</v>
      </c>
      <c r="C216" s="176" t="s">
        <v>361</v>
      </c>
      <c r="D216" s="176"/>
      <c r="E216" s="231" t="n">
        <v>52</v>
      </c>
      <c r="F216" s="176" t="s">
        <v>349</v>
      </c>
      <c r="G216" s="182" t="n">
        <v>50</v>
      </c>
      <c r="H216" s="182" t="n">
        <v>1</v>
      </c>
      <c r="I216" s="177" t="n">
        <f aca="false">E216*G216*H216</f>
        <v>2600</v>
      </c>
      <c r="J216" s="210" t="s">
        <v>357</v>
      </c>
      <c r="L216" s="21" t="n">
        <f aca="false">H216-1</f>
        <v>0</v>
      </c>
      <c r="M216" s="220" t="n">
        <f aca="false">E216*G216*L216</f>
        <v>0</v>
      </c>
    </row>
    <row r="217" customFormat="false" ht="15.75" hidden="false" customHeight="true" outlineLevel="0" collapsed="false">
      <c r="B217" s="192" t="n">
        <v>43941</v>
      </c>
      <c r="C217" s="176" t="s">
        <v>361</v>
      </c>
      <c r="D217" s="176"/>
      <c r="E217" s="231" t="n">
        <v>52</v>
      </c>
      <c r="F217" s="176" t="s">
        <v>349</v>
      </c>
      <c r="G217" s="182" t="n">
        <v>100</v>
      </c>
      <c r="H217" s="182" t="n">
        <v>1</v>
      </c>
      <c r="I217" s="177" t="n">
        <f aca="false">E217*G217*H217</f>
        <v>5200</v>
      </c>
      <c r="J217" s="210" t="s">
        <v>357</v>
      </c>
      <c r="L217" s="21" t="n">
        <f aca="false">H217-1</f>
        <v>0</v>
      </c>
      <c r="M217" s="220" t="n">
        <f aca="false">E217*G217*L217</f>
        <v>0</v>
      </c>
    </row>
    <row r="218" customFormat="false" ht="15.75" hidden="false" customHeight="true" outlineLevel="0" collapsed="false">
      <c r="B218" s="164"/>
      <c r="C218" s="164"/>
      <c r="D218" s="164"/>
      <c r="E218" s="164"/>
      <c r="F218" s="164"/>
      <c r="G218" s="211"/>
      <c r="H218" s="212" t="n">
        <v>0</v>
      </c>
      <c r="I218" s="168" t="n">
        <f aca="false">E218*G218*H218</f>
        <v>0</v>
      </c>
      <c r="L218" s="21" t="n">
        <f aca="false">H218-1</f>
        <v>-1</v>
      </c>
      <c r="M218" s="21" t="n">
        <f aca="false">E218*G218*L218</f>
        <v>-0</v>
      </c>
    </row>
    <row r="219" customFormat="false" ht="15.75" hidden="false" customHeight="true" outlineLevel="0" collapsed="false">
      <c r="B219" s="164"/>
      <c r="C219" s="164"/>
      <c r="D219" s="164"/>
      <c r="E219" s="164"/>
      <c r="F219" s="164"/>
      <c r="G219" s="211"/>
      <c r="H219" s="212" t="n">
        <v>0</v>
      </c>
      <c r="I219" s="168" t="n">
        <f aca="false">E219*G219*H219</f>
        <v>0</v>
      </c>
      <c r="L219" s="21" t="n">
        <f aca="false">H219-1</f>
        <v>-1</v>
      </c>
      <c r="M219" s="21" t="n">
        <f aca="false">E219*G219*L219</f>
        <v>-0</v>
      </c>
    </row>
    <row r="220" customFormat="false" ht="15.75" hidden="false" customHeight="true" outlineLevel="0" collapsed="false">
      <c r="B220" s="164"/>
      <c r="C220" s="164"/>
      <c r="D220" s="164"/>
      <c r="E220" s="164"/>
      <c r="F220" s="164"/>
      <c r="G220" s="211"/>
      <c r="H220" s="212" t="n">
        <v>0</v>
      </c>
      <c r="I220" s="168" t="n">
        <f aca="false">E220*G220*H220</f>
        <v>0</v>
      </c>
      <c r="L220" s="21" t="n">
        <f aca="false">H220-1</f>
        <v>-1</v>
      </c>
      <c r="M220" s="21" t="n">
        <f aca="false">E220*G220*L220</f>
        <v>-0</v>
      </c>
    </row>
    <row r="221" customFormat="false" ht="15.75" hidden="false" customHeight="true" outlineLevel="0" collapsed="false">
      <c r="B221" s="164"/>
      <c r="C221" s="164"/>
      <c r="D221" s="164"/>
      <c r="E221" s="164"/>
      <c r="F221" s="164"/>
      <c r="G221" s="211"/>
      <c r="H221" s="212" t="n">
        <v>0</v>
      </c>
      <c r="I221" s="168" t="n">
        <f aca="false">E221*G221*H221</f>
        <v>0</v>
      </c>
      <c r="L221" s="21" t="n">
        <f aca="false">H221-1</f>
        <v>-1</v>
      </c>
      <c r="M221" s="21" t="n">
        <f aca="false">E221*G221*L221</f>
        <v>-0</v>
      </c>
    </row>
    <row r="222" customFormat="false" ht="15.75" hidden="false" customHeight="true" outlineLevel="0" collapsed="false">
      <c r="B222" s="164"/>
      <c r="C222" s="164"/>
      <c r="D222" s="164"/>
      <c r="E222" s="164"/>
      <c r="F222" s="164"/>
      <c r="G222" s="211"/>
      <c r="H222" s="212" t="n">
        <v>0</v>
      </c>
      <c r="I222" s="168" t="n">
        <f aca="false">E222*G222*H222</f>
        <v>0</v>
      </c>
      <c r="L222" s="21" t="n">
        <f aca="false">H222-1</f>
        <v>-1</v>
      </c>
      <c r="M222" s="21" t="n">
        <f aca="false">E222*G222*L222</f>
        <v>-0</v>
      </c>
    </row>
    <row r="223" customFormat="false" ht="15.75" hidden="false" customHeight="true" outlineLevel="0" collapsed="false">
      <c r="B223" s="164"/>
      <c r="C223" s="164"/>
      <c r="D223" s="164"/>
      <c r="E223" s="164"/>
      <c r="F223" s="164"/>
      <c r="G223" s="211"/>
      <c r="H223" s="212" t="n">
        <v>0</v>
      </c>
      <c r="I223" s="168" t="n">
        <f aca="false">E223*G223*H223</f>
        <v>0</v>
      </c>
      <c r="L223" s="21" t="n">
        <f aca="false">H223-1</f>
        <v>-1</v>
      </c>
      <c r="M223" s="21" t="n">
        <f aca="false">E223*G223*L223</f>
        <v>-0</v>
      </c>
    </row>
    <row r="224" customFormat="false" ht="15.75" hidden="false" customHeight="true" outlineLevel="0" collapsed="false">
      <c r="B224" s="164"/>
      <c r="C224" s="164"/>
      <c r="D224" s="164"/>
      <c r="E224" s="164"/>
      <c r="F224" s="164"/>
      <c r="G224" s="211"/>
      <c r="H224" s="212" t="n">
        <v>0</v>
      </c>
      <c r="I224" s="168" t="n">
        <f aca="false">E224*G224*H224</f>
        <v>0</v>
      </c>
      <c r="L224" s="21" t="n">
        <f aca="false">H224-1</f>
        <v>-1</v>
      </c>
      <c r="M224" s="21" t="n">
        <f aca="false">E224*G224*L224</f>
        <v>-0</v>
      </c>
    </row>
    <row r="225" customFormat="false" ht="15.75" hidden="false" customHeight="true" outlineLevel="0" collapsed="false">
      <c r="B225" s="164"/>
      <c r="C225" s="164"/>
      <c r="D225" s="164"/>
      <c r="E225" s="164"/>
      <c r="F225" s="164"/>
      <c r="G225" s="211"/>
      <c r="H225" s="212" t="n">
        <v>0</v>
      </c>
      <c r="I225" s="168" t="n">
        <f aca="false">E225*G225*H225</f>
        <v>0</v>
      </c>
      <c r="L225" s="21" t="n">
        <f aca="false">H225-1</f>
        <v>-1</v>
      </c>
      <c r="M225" s="21" t="n">
        <f aca="false">E225*G225*L225</f>
        <v>-0</v>
      </c>
    </row>
    <row r="226" customFormat="false" ht="15.75" hidden="false" customHeight="true" outlineLevel="0" collapsed="false">
      <c r="B226" s="164"/>
      <c r="C226" s="164"/>
      <c r="D226" s="164"/>
      <c r="E226" s="164"/>
      <c r="F226" s="164"/>
      <c r="G226" s="211"/>
      <c r="H226" s="212" t="n">
        <v>0</v>
      </c>
      <c r="I226" s="168" t="n">
        <f aca="false">E226*G226*H226</f>
        <v>0</v>
      </c>
      <c r="L226" s="21" t="n">
        <f aca="false">H226-1</f>
        <v>-1</v>
      </c>
      <c r="M226" s="21" t="n">
        <f aca="false">E226*G226*L226</f>
        <v>-0</v>
      </c>
    </row>
    <row r="227" customFormat="false" ht="15.75" hidden="false" customHeight="true" outlineLevel="0" collapsed="false">
      <c r="B227" s="164"/>
      <c r="C227" s="164"/>
      <c r="D227" s="164"/>
      <c r="E227" s="164"/>
      <c r="F227" s="164"/>
      <c r="G227" s="211"/>
      <c r="H227" s="212" t="n">
        <v>0</v>
      </c>
      <c r="I227" s="168" t="n">
        <f aca="false">E227*G227*H227</f>
        <v>0</v>
      </c>
      <c r="L227" s="21" t="n">
        <f aca="false">H227-1</f>
        <v>-1</v>
      </c>
      <c r="M227" s="21" t="n">
        <f aca="false">E227*G227*L227</f>
        <v>-0</v>
      </c>
    </row>
    <row r="228" customFormat="false" ht="15.75" hidden="false" customHeight="true" outlineLevel="0" collapsed="false">
      <c r="B228" s="164"/>
      <c r="C228" s="164"/>
      <c r="D228" s="164"/>
      <c r="E228" s="164"/>
      <c r="F228" s="164"/>
      <c r="G228" s="211"/>
      <c r="H228" s="212" t="n">
        <v>0</v>
      </c>
      <c r="I228" s="168" t="n">
        <f aca="false">E228*G228*H228</f>
        <v>0</v>
      </c>
      <c r="L228" s="21" t="n">
        <f aca="false">H228-1</f>
        <v>-1</v>
      </c>
      <c r="M228" s="21" t="n">
        <f aca="false">E228*G228*L228</f>
        <v>-0</v>
      </c>
    </row>
    <row r="229" customFormat="false" ht="15.75" hidden="false" customHeight="true" outlineLevel="0" collapsed="false">
      <c r="B229" s="164"/>
      <c r="C229" s="164"/>
      <c r="D229" s="164"/>
      <c r="E229" s="164"/>
      <c r="F229" s="164"/>
      <c r="G229" s="211"/>
      <c r="H229" s="212" t="n">
        <v>0</v>
      </c>
      <c r="I229" s="168" t="n">
        <f aca="false">E229*G229*H229</f>
        <v>0</v>
      </c>
      <c r="L229" s="21" t="n">
        <f aca="false">H229-1</f>
        <v>-1</v>
      </c>
      <c r="M229" s="21" t="n">
        <f aca="false">E229*G229*L229</f>
        <v>-0</v>
      </c>
    </row>
    <row r="230" customFormat="false" ht="15.75" hidden="false" customHeight="true" outlineLevel="0" collapsed="false">
      <c r="B230" s="164"/>
      <c r="C230" s="164"/>
      <c r="D230" s="164"/>
      <c r="E230" s="164"/>
      <c r="F230" s="164"/>
      <c r="G230" s="211"/>
      <c r="H230" s="212" t="n">
        <v>0</v>
      </c>
      <c r="I230" s="168" t="n">
        <f aca="false">E230*G230*H230</f>
        <v>0</v>
      </c>
      <c r="L230" s="21" t="n">
        <f aca="false">H230-1</f>
        <v>-1</v>
      </c>
      <c r="M230" s="21" t="n">
        <f aca="false">E230*G230*L230</f>
        <v>-0</v>
      </c>
    </row>
    <row r="231" customFormat="false" ht="15.75" hidden="false" customHeight="true" outlineLevel="0" collapsed="false">
      <c r="B231" s="164"/>
      <c r="C231" s="164"/>
      <c r="D231" s="164"/>
      <c r="E231" s="164"/>
      <c r="F231" s="164"/>
      <c r="G231" s="211"/>
      <c r="H231" s="212" t="n">
        <v>0</v>
      </c>
      <c r="I231" s="168" t="n">
        <f aca="false">E231*G231*H231</f>
        <v>0</v>
      </c>
      <c r="L231" s="21" t="n">
        <f aca="false">H231-1</f>
        <v>-1</v>
      </c>
      <c r="M231" s="21" t="n">
        <f aca="false">E231*G231*L231</f>
        <v>-0</v>
      </c>
    </row>
    <row r="232" customFormat="false" ht="15.75" hidden="false" customHeight="true" outlineLevel="0" collapsed="false">
      <c r="B232" s="164"/>
      <c r="C232" s="164"/>
      <c r="D232" s="164"/>
      <c r="E232" s="164"/>
      <c r="F232" s="164"/>
      <c r="G232" s="211"/>
      <c r="H232" s="212" t="n">
        <v>0</v>
      </c>
      <c r="I232" s="168" t="n">
        <f aca="false">E232*G232*H232</f>
        <v>0</v>
      </c>
      <c r="L232" s="21" t="n">
        <f aca="false">H232-1</f>
        <v>-1</v>
      </c>
      <c r="M232" s="21" t="n">
        <f aca="false">E232*G232*L232</f>
        <v>-0</v>
      </c>
    </row>
    <row r="233" customFormat="false" ht="15.75" hidden="false" customHeight="true" outlineLevel="0" collapsed="false">
      <c r="B233" s="164"/>
      <c r="C233" s="164"/>
      <c r="D233" s="164"/>
      <c r="E233" s="164"/>
      <c r="F233" s="164"/>
      <c r="G233" s="211"/>
      <c r="H233" s="212" t="n">
        <v>0</v>
      </c>
      <c r="I233" s="168" t="n">
        <f aca="false">E233*G233*H233</f>
        <v>0</v>
      </c>
      <c r="L233" s="21" t="n">
        <f aca="false">H233-1</f>
        <v>-1</v>
      </c>
      <c r="M233" s="21" t="n">
        <f aca="false">E233*G233*L233</f>
        <v>-0</v>
      </c>
    </row>
    <row r="234" customFormat="false" ht="15.75" hidden="false" customHeight="true" outlineLevel="0" collapsed="false">
      <c r="B234" s="164"/>
      <c r="C234" s="164"/>
      <c r="D234" s="164"/>
      <c r="E234" s="164"/>
      <c r="F234" s="164"/>
      <c r="G234" s="211"/>
      <c r="H234" s="212" t="n">
        <v>0</v>
      </c>
      <c r="I234" s="168" t="n">
        <f aca="false">E234*G234*H234</f>
        <v>0</v>
      </c>
      <c r="L234" s="21" t="n">
        <f aca="false">H234-1</f>
        <v>-1</v>
      </c>
      <c r="M234" s="21" t="n">
        <f aca="false">E234*G234*L234</f>
        <v>-0</v>
      </c>
    </row>
    <row r="235" customFormat="false" ht="15.75" hidden="false" customHeight="true" outlineLevel="0" collapsed="false">
      <c r="B235" s="164"/>
      <c r="C235" s="164"/>
      <c r="D235" s="164"/>
      <c r="E235" s="164"/>
      <c r="F235" s="164"/>
      <c r="G235" s="211"/>
      <c r="H235" s="212" t="n">
        <v>0</v>
      </c>
      <c r="I235" s="168" t="n">
        <f aca="false">E235*G235*H235</f>
        <v>0</v>
      </c>
      <c r="L235" s="21" t="n">
        <f aca="false">H235-1</f>
        <v>-1</v>
      </c>
      <c r="M235" s="21" t="n">
        <f aca="false">E235*G235*L235</f>
        <v>-0</v>
      </c>
    </row>
    <row r="236" customFormat="false" ht="15.75" hidden="false" customHeight="true" outlineLevel="0" collapsed="false">
      <c r="B236" s="164"/>
      <c r="C236" s="164"/>
      <c r="D236" s="164"/>
      <c r="E236" s="164"/>
      <c r="F236" s="164"/>
      <c r="G236" s="211"/>
      <c r="H236" s="212" t="n">
        <v>0</v>
      </c>
      <c r="I236" s="168" t="n">
        <f aca="false">E236*G236*H236</f>
        <v>0</v>
      </c>
      <c r="L236" s="21" t="n">
        <f aca="false">H236-1</f>
        <v>-1</v>
      </c>
      <c r="M236" s="21" t="n">
        <f aca="false">E236*G236*L236</f>
        <v>-0</v>
      </c>
    </row>
    <row r="237" customFormat="false" ht="15.75" hidden="false" customHeight="true" outlineLevel="0" collapsed="false">
      <c r="B237" s="164"/>
      <c r="C237" s="164"/>
      <c r="D237" s="164"/>
      <c r="E237" s="164"/>
      <c r="F237" s="164"/>
      <c r="G237" s="211"/>
      <c r="H237" s="212" t="n">
        <v>0</v>
      </c>
      <c r="I237" s="168" t="n">
        <f aca="false">E237*G237*H237</f>
        <v>0</v>
      </c>
      <c r="L237" s="21" t="n">
        <f aca="false">H237-1</f>
        <v>-1</v>
      </c>
      <c r="M237" s="21" t="n">
        <f aca="false">E237*G237*L237</f>
        <v>-0</v>
      </c>
    </row>
    <row r="238" customFormat="false" ht="15.75" hidden="false" customHeight="true" outlineLevel="0" collapsed="false">
      <c r="B238" s="164"/>
      <c r="C238" s="164"/>
      <c r="D238" s="164"/>
      <c r="E238" s="164"/>
      <c r="F238" s="164"/>
      <c r="G238" s="211"/>
      <c r="H238" s="212" t="n">
        <v>0</v>
      </c>
      <c r="I238" s="168" t="n">
        <f aca="false">E238*G238*H238</f>
        <v>0</v>
      </c>
      <c r="L238" s="21" t="n">
        <f aca="false">H238-1</f>
        <v>-1</v>
      </c>
      <c r="M238" s="21" t="n">
        <f aca="false">E238*G238*L238</f>
        <v>-0</v>
      </c>
    </row>
    <row r="239" customFormat="false" ht="15.75" hidden="false" customHeight="true" outlineLevel="0" collapsed="false">
      <c r="B239" s="164"/>
      <c r="C239" s="164"/>
      <c r="D239" s="164"/>
      <c r="E239" s="164"/>
      <c r="F239" s="164"/>
      <c r="G239" s="211"/>
      <c r="H239" s="212" t="n">
        <v>0</v>
      </c>
      <c r="I239" s="168" t="n">
        <f aca="false">E239*G239*H239</f>
        <v>0</v>
      </c>
      <c r="L239" s="21" t="n">
        <f aca="false">H239-1</f>
        <v>-1</v>
      </c>
      <c r="M239" s="21" t="n">
        <f aca="false">E239*G239*L239</f>
        <v>-0</v>
      </c>
    </row>
    <row r="240" customFormat="false" ht="15.75" hidden="false" customHeight="true" outlineLevel="0" collapsed="false">
      <c r="B240" s="164"/>
      <c r="C240" s="164"/>
      <c r="D240" s="164"/>
      <c r="E240" s="164"/>
      <c r="F240" s="164"/>
      <c r="G240" s="211"/>
      <c r="H240" s="212" t="n">
        <v>0</v>
      </c>
      <c r="I240" s="168" t="n">
        <f aca="false">E240*G240*H240</f>
        <v>0</v>
      </c>
      <c r="L240" s="21" t="n">
        <f aca="false">H240-1</f>
        <v>-1</v>
      </c>
      <c r="M240" s="21" t="n">
        <f aca="false">E240*G240*L240</f>
        <v>-0</v>
      </c>
    </row>
    <row r="241" customFormat="false" ht="15.75" hidden="false" customHeight="true" outlineLevel="0" collapsed="false">
      <c r="B241" s="164"/>
      <c r="C241" s="164"/>
      <c r="D241" s="164"/>
      <c r="E241" s="164"/>
      <c r="F241" s="164"/>
      <c r="G241" s="211"/>
      <c r="H241" s="212" t="n">
        <v>0</v>
      </c>
      <c r="I241" s="168" t="n">
        <f aca="false">E241*G241*H241</f>
        <v>0</v>
      </c>
      <c r="L241" s="21" t="n">
        <f aca="false">H241-1</f>
        <v>-1</v>
      </c>
      <c r="M241" s="21" t="n">
        <f aca="false">E241*G241*L241</f>
        <v>-0</v>
      </c>
    </row>
    <row r="242" customFormat="false" ht="15.75" hidden="false" customHeight="true" outlineLevel="0" collapsed="false">
      <c r="B242" s="164"/>
      <c r="C242" s="164"/>
      <c r="D242" s="164"/>
      <c r="E242" s="164"/>
      <c r="F242" s="164"/>
      <c r="G242" s="211"/>
      <c r="H242" s="212" t="n">
        <v>0</v>
      </c>
      <c r="I242" s="168" t="n">
        <f aca="false">E242*G242*H242</f>
        <v>0</v>
      </c>
      <c r="L242" s="21" t="n">
        <f aca="false">H242-1</f>
        <v>-1</v>
      </c>
      <c r="M242" s="21" t="n">
        <f aca="false">E242*G242*L242</f>
        <v>-0</v>
      </c>
    </row>
    <row r="243" customFormat="false" ht="15.75" hidden="false" customHeight="true" outlineLevel="0" collapsed="false">
      <c r="B243" s="164"/>
      <c r="C243" s="164"/>
      <c r="D243" s="164"/>
      <c r="E243" s="164"/>
      <c r="F243" s="164"/>
      <c r="G243" s="211"/>
      <c r="H243" s="212" t="n">
        <v>0</v>
      </c>
      <c r="I243" s="168" t="n">
        <f aca="false">E243*G243*H243</f>
        <v>0</v>
      </c>
      <c r="L243" s="21" t="n">
        <f aca="false">H243-1</f>
        <v>-1</v>
      </c>
      <c r="M243" s="21" t="n">
        <f aca="false">E243*G243*L243</f>
        <v>-0</v>
      </c>
    </row>
    <row r="244" customFormat="false" ht="15.75" hidden="false" customHeight="true" outlineLevel="0" collapsed="false">
      <c r="B244" s="164"/>
      <c r="C244" s="164"/>
      <c r="D244" s="164"/>
      <c r="E244" s="164"/>
      <c r="F244" s="164"/>
      <c r="G244" s="211"/>
      <c r="H244" s="212" t="n">
        <v>0</v>
      </c>
      <c r="I244" s="168" t="n">
        <f aca="false">E244*G244*H244</f>
        <v>0</v>
      </c>
      <c r="L244" s="21" t="n">
        <f aca="false">H244-1</f>
        <v>-1</v>
      </c>
      <c r="M244" s="21" t="n">
        <f aca="false">E244*G244*L244</f>
        <v>-0</v>
      </c>
    </row>
    <row r="245" customFormat="false" ht="15.75" hidden="false" customHeight="true" outlineLevel="0" collapsed="false">
      <c r="B245" s="164"/>
      <c r="C245" s="164"/>
      <c r="D245" s="164"/>
      <c r="E245" s="164"/>
      <c r="F245" s="164"/>
      <c r="G245" s="211"/>
      <c r="H245" s="212" t="n">
        <v>0</v>
      </c>
      <c r="I245" s="168" t="n">
        <f aca="false">E245*G245*H245</f>
        <v>0</v>
      </c>
      <c r="L245" s="21" t="n">
        <f aca="false">H245-1</f>
        <v>-1</v>
      </c>
      <c r="M245" s="21" t="n">
        <f aca="false">E245*G245*L245</f>
        <v>-0</v>
      </c>
    </row>
    <row r="246" customFormat="false" ht="15.75" hidden="false" customHeight="true" outlineLevel="0" collapsed="false">
      <c r="B246" s="164"/>
      <c r="C246" s="164"/>
      <c r="D246" s="164"/>
      <c r="E246" s="164"/>
      <c r="F246" s="164"/>
      <c r="G246" s="211"/>
      <c r="H246" s="212" t="n">
        <v>0</v>
      </c>
      <c r="I246" s="168" t="n">
        <f aca="false">E246*G246*H246</f>
        <v>0</v>
      </c>
      <c r="L246" s="21" t="n">
        <f aca="false">H246-1</f>
        <v>-1</v>
      </c>
      <c r="M246" s="21" t="n">
        <f aca="false">E246*G246*L246</f>
        <v>-0</v>
      </c>
    </row>
    <row r="247" customFormat="false" ht="15.75" hidden="false" customHeight="true" outlineLevel="0" collapsed="false">
      <c r="B247" s="164"/>
      <c r="C247" s="164"/>
      <c r="D247" s="164"/>
      <c r="E247" s="164"/>
      <c r="F247" s="164"/>
      <c r="G247" s="211"/>
      <c r="H247" s="212" t="n">
        <v>0</v>
      </c>
      <c r="I247" s="168" t="n">
        <f aca="false">E247*G247*H247</f>
        <v>0</v>
      </c>
      <c r="L247" s="21" t="n">
        <f aca="false">H247-1</f>
        <v>-1</v>
      </c>
      <c r="M247" s="21" t="n">
        <f aca="false">E247*G247*L247</f>
        <v>-0</v>
      </c>
    </row>
    <row r="248" customFormat="false" ht="15.75" hidden="false" customHeight="true" outlineLevel="0" collapsed="false">
      <c r="B248" s="164"/>
      <c r="C248" s="164"/>
      <c r="D248" s="164"/>
      <c r="E248" s="164"/>
      <c r="F248" s="164"/>
      <c r="G248" s="211"/>
      <c r="H248" s="212" t="n">
        <v>0</v>
      </c>
      <c r="I248" s="168" t="n">
        <f aca="false">E248*G248*H248</f>
        <v>0</v>
      </c>
      <c r="L248" s="21" t="n">
        <f aca="false">H248-1</f>
        <v>-1</v>
      </c>
      <c r="M248" s="21" t="n">
        <f aca="false">E248*G248*L248</f>
        <v>-0</v>
      </c>
    </row>
    <row r="249" customFormat="false" ht="15.75" hidden="false" customHeight="true" outlineLevel="0" collapsed="false">
      <c r="B249" s="164"/>
      <c r="C249" s="164"/>
      <c r="D249" s="164"/>
      <c r="E249" s="164"/>
      <c r="F249" s="164"/>
      <c r="G249" s="211"/>
      <c r="H249" s="212" t="n">
        <v>0</v>
      </c>
      <c r="I249" s="168" t="n">
        <f aca="false">E249*G249*H249</f>
        <v>0</v>
      </c>
      <c r="L249" s="21" t="n">
        <f aca="false">H249-1</f>
        <v>-1</v>
      </c>
      <c r="M249" s="21" t="n">
        <f aca="false">E249*G249*L249</f>
        <v>-0</v>
      </c>
    </row>
    <row r="250" customFormat="false" ht="15.75" hidden="false" customHeight="true" outlineLevel="0" collapsed="false">
      <c r="G250" s="169"/>
    </row>
    <row r="251" customFormat="false" ht="15.75" hidden="false" customHeight="true" outlineLevel="0" collapsed="false">
      <c r="G251" s="169"/>
    </row>
    <row r="252" customFormat="false" ht="15.75" hidden="false" customHeight="true" outlineLevel="0" collapsed="false">
      <c r="G252" s="169"/>
    </row>
    <row r="253" customFormat="false" ht="15.75" hidden="false" customHeight="true" outlineLevel="0" collapsed="false">
      <c r="G253" s="169"/>
    </row>
    <row r="254" customFormat="false" ht="15.75" hidden="false" customHeight="true" outlineLevel="0" collapsed="false">
      <c r="G254" s="169"/>
    </row>
    <row r="255" customFormat="false" ht="15.75" hidden="false" customHeight="true" outlineLevel="0" collapsed="false">
      <c r="G255" s="169"/>
    </row>
    <row r="256" customFormat="false" ht="15.75" hidden="false" customHeight="true" outlineLevel="0" collapsed="false">
      <c r="G256" s="169"/>
    </row>
    <row r="257" customFormat="false" ht="15.75" hidden="false" customHeight="true" outlineLevel="0" collapsed="false">
      <c r="G257" s="169"/>
    </row>
    <row r="258" customFormat="false" ht="15.75" hidden="false" customHeight="true" outlineLevel="0" collapsed="false">
      <c r="G258" s="169"/>
    </row>
    <row r="259" customFormat="false" ht="15.75" hidden="false" customHeight="true" outlineLevel="0" collapsed="false">
      <c r="G259" s="169"/>
    </row>
    <row r="260" customFormat="false" ht="15.75" hidden="false" customHeight="true" outlineLevel="0" collapsed="false">
      <c r="G260" s="169"/>
    </row>
    <row r="261" customFormat="false" ht="15.75" hidden="false" customHeight="true" outlineLevel="0" collapsed="false">
      <c r="G261" s="169"/>
    </row>
    <row r="262" customFormat="false" ht="15.75" hidden="false" customHeight="true" outlineLevel="0" collapsed="false">
      <c r="G262" s="169"/>
    </row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</sheetData>
  <mergeCells count="1">
    <mergeCell ref="E2:H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5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0" topLeftCell="A17" activePane="bottomLeft" state="frozen"/>
      <selection pane="topLeft" activeCell="A1" activeCellId="0" sqref="A1"/>
      <selection pane="bottom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26.43"/>
    <col collapsed="false" customWidth="true" hidden="false" outlineLevel="0" max="3" min="3" style="0" width="3.86"/>
    <col collapsed="false" customWidth="true" hidden="false" outlineLevel="0" max="5" min="4" style="0" width="14.43"/>
    <col collapsed="false" customWidth="true" hidden="false" outlineLevel="0" max="6" min="6" style="0" width="16.29"/>
    <col collapsed="false" customWidth="true" hidden="false" outlineLevel="0" max="9" min="7" style="0" width="19.29"/>
    <col collapsed="false" customWidth="true" hidden="false" outlineLevel="0" max="10" min="10" style="0" width="3.57"/>
    <col collapsed="false" customWidth="true" hidden="false" outlineLevel="0" max="12" min="11" style="0" width="14.43"/>
    <col collapsed="false" customWidth="true" hidden="false" outlineLevel="0" max="16" min="13" style="0" width="17.14"/>
    <col collapsed="false" customWidth="true" hidden="false" outlineLevel="0" max="17" min="17" style="0" width="3.29"/>
    <col collapsed="false" customWidth="true" hidden="false" outlineLevel="0" max="19" min="18" style="0" width="14.43"/>
    <col collapsed="false" customWidth="true" hidden="false" outlineLevel="0" max="23" min="20" style="0" width="17.57"/>
    <col collapsed="false" customWidth="true" hidden="false" outlineLevel="0" max="24" min="24" style="0" width="3.57"/>
    <col collapsed="false" customWidth="true" hidden="false" outlineLevel="0" max="26" min="25" style="0" width="14.43"/>
    <col collapsed="false" customWidth="true" hidden="false" outlineLevel="0" max="30" min="27" style="0" width="16.43"/>
    <col collapsed="false" customWidth="true" hidden="false" outlineLevel="0" max="31" min="31" style="0" width="4.43"/>
    <col collapsed="false" customWidth="true" hidden="false" outlineLevel="0" max="33" min="32" style="0" width="14.43"/>
    <col collapsed="false" customWidth="true" hidden="false" outlineLevel="0" max="37" min="34" style="0" width="16.14"/>
    <col collapsed="false" customWidth="true" hidden="false" outlineLevel="0" max="40" min="38" style="0" width="14.43"/>
    <col collapsed="false" customWidth="true" hidden="false" outlineLevel="0" max="41" min="41" style="0" width="16.86"/>
    <col collapsed="false" customWidth="true" hidden="false" outlineLevel="0" max="47" min="42" style="0" width="14.43"/>
    <col collapsed="false" customWidth="true" hidden="false" outlineLevel="0" max="48" min="48" style="0" width="18.86"/>
    <col collapsed="false" customWidth="true" hidden="false" outlineLevel="0" max="1025" min="49" style="0" width="14.43"/>
  </cols>
  <sheetData>
    <row r="1" customFormat="false" ht="15" hidden="false" customHeight="false" outlineLevel="0" collapsed="false">
      <c r="B1" s="232" t="s">
        <v>362</v>
      </c>
      <c r="D1" s="233"/>
      <c r="E1" s="233"/>
    </row>
    <row r="2" customFormat="false" ht="15" hidden="true" customHeight="false" outlineLevel="0" collapsed="false"/>
    <row r="3" customFormat="false" ht="15" hidden="true" customHeight="false" outlineLevel="0" collapsed="false"/>
    <row r="4" customFormat="false" ht="17.25" hidden="true" customHeight="true" outlineLevel="0" collapsed="false"/>
    <row r="5" customFormat="false" ht="15" hidden="true" customHeight="false" outlineLevel="0" collapsed="false">
      <c r="H5" s="21" t="s">
        <v>363</v>
      </c>
      <c r="N5" s="21" t="s">
        <v>363</v>
      </c>
      <c r="U5" s="21" t="s">
        <v>363</v>
      </c>
      <c r="AA5" s="21" t="s">
        <v>363</v>
      </c>
      <c r="AH5" s="21" t="s">
        <v>363</v>
      </c>
      <c r="AO5" s="21" t="s">
        <v>363</v>
      </c>
    </row>
    <row r="6" customFormat="false" ht="15" hidden="false" customHeight="false" outlineLevel="0" collapsed="false">
      <c r="B6" s="234" t="n">
        <f aca="false">I6+P6+W6+AD6+AK6+AR6</f>
        <v>-76193</v>
      </c>
      <c r="D6" s="235" t="s">
        <v>364</v>
      </c>
      <c r="E6" s="235"/>
      <c r="F6" s="235"/>
      <c r="G6" s="235"/>
      <c r="H6" s="235"/>
      <c r="I6" s="236" t="n">
        <f aca="false">I8</f>
        <v>-21743</v>
      </c>
      <c r="N6" s="237" t="s">
        <v>364</v>
      </c>
      <c r="O6" s="237"/>
      <c r="P6" s="236" t="n">
        <f aca="false">P8</f>
        <v>-11050</v>
      </c>
      <c r="U6" s="237" t="s">
        <v>364</v>
      </c>
      <c r="V6" s="237"/>
      <c r="W6" s="236" t="n">
        <f aca="false">W7+W8</f>
        <v>-14125</v>
      </c>
      <c r="AA6" s="237" t="s">
        <v>364</v>
      </c>
      <c r="AB6" s="237"/>
      <c r="AC6" s="237"/>
      <c r="AD6" s="236" t="n">
        <f aca="false">AD7+AD8</f>
        <v>-9810</v>
      </c>
      <c r="AH6" s="237" t="s">
        <v>364</v>
      </c>
      <c r="AI6" s="237"/>
      <c r="AJ6" s="237"/>
      <c r="AK6" s="236" t="n">
        <f aca="false">AK7+AK8</f>
        <v>-19465</v>
      </c>
      <c r="AO6" s="237" t="s">
        <v>364</v>
      </c>
      <c r="AP6" s="237"/>
      <c r="AQ6" s="237"/>
      <c r="AR6" s="236" t="n">
        <f aca="false">AR7+AR8</f>
        <v>0</v>
      </c>
      <c r="AS6" s="238"/>
      <c r="AV6" s="237" t="s">
        <v>364</v>
      </c>
      <c r="AW6" s="237"/>
      <c r="AX6" s="237"/>
      <c r="AY6" s="236" t="n">
        <f aca="false">AY7+AY8</f>
        <v>0</v>
      </c>
    </row>
    <row r="7" customFormat="false" ht="15" hidden="false" customHeight="false" outlineLevel="0" collapsed="false">
      <c r="B7" s="239" t="n">
        <f aca="false">I7+P7+W7+AD7+AK7</f>
        <v>-33724.5</v>
      </c>
      <c r="D7" s="240" t="s">
        <v>365</v>
      </c>
      <c r="E7" s="240"/>
      <c r="F7" s="240"/>
      <c r="G7" s="240"/>
      <c r="H7" s="240"/>
      <c r="I7" s="241" t="n">
        <f aca="false">SUM('Tarjetas hasta 30 abril 2020'!M202:M210)</f>
        <v>-27436.5</v>
      </c>
      <c r="N7" s="242" t="s">
        <v>365</v>
      </c>
      <c r="O7" s="242"/>
      <c r="P7" s="241" t="n">
        <f aca="false">SUM('Tarjetas hasta 30 abril 2020'!M154:M162)</f>
        <v>-6288</v>
      </c>
      <c r="S7" s="243"/>
      <c r="T7" s="243"/>
      <c r="U7" s="244" t="s">
        <v>365</v>
      </c>
      <c r="V7" s="244"/>
      <c r="W7" s="245" t="n">
        <f aca="false">SUM('Tarjetas hasta 30 abril 2020'!M214:M217)</f>
        <v>0</v>
      </c>
      <c r="Z7" s="243"/>
      <c r="AA7" s="244" t="s">
        <v>365</v>
      </c>
      <c r="AB7" s="244"/>
      <c r="AC7" s="244"/>
      <c r="AD7" s="246" t="n">
        <f aca="false">SUM('Tarjetas hasta 30 abril 2020'!M184:M197)</f>
        <v>0</v>
      </c>
      <c r="AG7" s="243"/>
      <c r="AH7" s="244" t="s">
        <v>365</v>
      </c>
      <c r="AI7" s="244"/>
      <c r="AJ7" s="244"/>
      <c r="AK7" s="246" t="n">
        <f aca="false">SUM('Tarjetas hasta 30 abril 2020'!M166:M181)</f>
        <v>0</v>
      </c>
      <c r="AN7" s="243"/>
      <c r="AO7" s="244" t="s">
        <v>365</v>
      </c>
      <c r="AP7" s="244"/>
      <c r="AQ7" s="244"/>
      <c r="AR7" s="246" t="n">
        <f aca="false">SUM('Tarjetas hasta 30 abril 2020'!T166:T181)</f>
        <v>0</v>
      </c>
      <c r="AS7" s="247"/>
      <c r="AU7" s="243"/>
      <c r="AV7" s="244" t="s">
        <v>365</v>
      </c>
      <c r="AW7" s="244"/>
      <c r="AX7" s="244"/>
      <c r="AY7" s="246" t="n">
        <f aca="false">SUM('Tarjetas hasta 30 abril 2020'!AA166:AA181)</f>
        <v>0</v>
      </c>
    </row>
    <row r="8" customFormat="false" ht="15" hidden="false" customHeight="false" outlineLevel="0" collapsed="false">
      <c r="B8" s="248" t="n">
        <f aca="false">H8+O8+V8+AC8+AJ8</f>
        <v>1000970.5</v>
      </c>
      <c r="E8" s="249" t="n">
        <f aca="false">SUM(E11:E498)</f>
        <v>6356</v>
      </c>
      <c r="F8" s="250"/>
      <c r="G8" s="251" t="n">
        <f aca="false">SUM(G11:G498)</f>
        <v>404488.5</v>
      </c>
      <c r="H8" s="251" t="n">
        <f aca="false">SUM(H11:H498)</f>
        <v>382745.5</v>
      </c>
      <c r="I8" s="251" t="n">
        <f aca="false">H8-G8</f>
        <v>-21743</v>
      </c>
      <c r="L8" s="249" t="n">
        <f aca="false">SUM(L11:L498)</f>
        <v>1124</v>
      </c>
      <c r="M8" s="250"/>
      <c r="N8" s="251" t="n">
        <f aca="false">SUM(N11:N498)</f>
        <v>78608</v>
      </c>
      <c r="O8" s="251" t="n">
        <f aca="false">SUM(O11:O498)</f>
        <v>67558</v>
      </c>
      <c r="P8" s="251" t="n">
        <f aca="false">O8-N8</f>
        <v>-11050</v>
      </c>
      <c r="S8" s="249" t="n">
        <f aca="false">SUM(S11:S498)</f>
        <v>2572</v>
      </c>
      <c r="T8" s="250"/>
      <c r="U8" s="251" t="n">
        <f aca="false">SUM(U11:U498)</f>
        <v>160852</v>
      </c>
      <c r="V8" s="251" t="n">
        <f aca="false">SUM(V11:V498)</f>
        <v>146727</v>
      </c>
      <c r="W8" s="251" t="n">
        <f aca="false">V8-U8</f>
        <v>-14125</v>
      </c>
      <c r="Z8" s="249" t="n">
        <f aca="false">SUM(Z11:Z498)</f>
        <v>1476</v>
      </c>
      <c r="AA8" s="250"/>
      <c r="AB8" s="251" t="n">
        <f aca="false">SUM(AB11:AB498)</f>
        <v>93210</v>
      </c>
      <c r="AC8" s="251" t="n">
        <f aca="false">SUM(AC11:AC498)</f>
        <v>83400</v>
      </c>
      <c r="AD8" s="251" t="n">
        <f aca="false">AC8-AB8</f>
        <v>-9810</v>
      </c>
      <c r="AG8" s="249" t="n">
        <f aca="false">SUM(AG11:AG498)</f>
        <v>5280</v>
      </c>
      <c r="AH8" s="250"/>
      <c r="AI8" s="251" t="n">
        <f aca="false">SUM(AI11:AI498)</f>
        <v>340005</v>
      </c>
      <c r="AJ8" s="251" t="n">
        <f aca="false">SUM(AJ11:AJ498)</f>
        <v>320540</v>
      </c>
      <c r="AK8" s="251" t="n">
        <f aca="false">AJ8-AI8</f>
        <v>-19465</v>
      </c>
      <c r="AN8" s="249" t="n">
        <f aca="false">SUM(AN11:AN498)</f>
        <v>260</v>
      </c>
      <c r="AO8" s="250"/>
      <c r="AP8" s="251" t="n">
        <f aca="false">SUM(AP11:AP498)</f>
        <v>17200</v>
      </c>
      <c r="AQ8" s="251" t="n">
        <f aca="false">SUM(AQ11:AQ498)</f>
        <v>17200</v>
      </c>
      <c r="AR8" s="251" t="n">
        <f aca="false">AQ8-AP8</f>
        <v>0</v>
      </c>
      <c r="AS8" s="252"/>
      <c r="AU8" s="249" t="n">
        <f aca="false">SUM(AU11:AU498)</f>
        <v>40</v>
      </c>
      <c r="AV8" s="250"/>
      <c r="AW8" s="251" t="n">
        <f aca="false">SUM(AW11:AW498)</f>
        <v>3000</v>
      </c>
      <c r="AX8" s="251" t="n">
        <f aca="false">SUM(AX11:AX498)</f>
        <v>3000</v>
      </c>
      <c r="AY8" s="251" t="n">
        <f aca="false">AX8-AW8</f>
        <v>0</v>
      </c>
    </row>
    <row r="9" customFormat="false" ht="15" hidden="false" customHeight="false" outlineLevel="0" collapsed="false">
      <c r="A9" s="253"/>
      <c r="B9" s="117" t="s">
        <v>366</v>
      </c>
      <c r="C9" s="253"/>
      <c r="D9" s="254" t="s">
        <v>367</v>
      </c>
      <c r="E9" s="254"/>
      <c r="F9" s="254"/>
      <c r="G9" s="254"/>
      <c r="H9" s="254"/>
      <c r="I9" s="254"/>
      <c r="J9" s="253"/>
      <c r="K9" s="254" t="s">
        <v>368</v>
      </c>
      <c r="L9" s="254"/>
      <c r="M9" s="254"/>
      <c r="N9" s="254"/>
      <c r="O9" s="254"/>
      <c r="P9" s="254"/>
      <c r="Q9" s="253"/>
      <c r="R9" s="254" t="s">
        <v>369</v>
      </c>
      <c r="S9" s="254"/>
      <c r="T9" s="254"/>
      <c r="U9" s="254"/>
      <c r="V9" s="254"/>
      <c r="W9" s="254"/>
      <c r="X9" s="253"/>
      <c r="Y9" s="254" t="s">
        <v>370</v>
      </c>
      <c r="Z9" s="254"/>
      <c r="AA9" s="254"/>
      <c r="AB9" s="254"/>
      <c r="AC9" s="254"/>
      <c r="AD9" s="254"/>
      <c r="AE9" s="253"/>
      <c r="AF9" s="255" t="s">
        <v>371</v>
      </c>
      <c r="AG9" s="255"/>
      <c r="AH9" s="255"/>
      <c r="AI9" s="255"/>
      <c r="AJ9" s="255"/>
      <c r="AK9" s="255"/>
      <c r="AL9" s="253"/>
      <c r="AM9" s="255" t="s">
        <v>372</v>
      </c>
      <c r="AN9" s="255"/>
      <c r="AO9" s="255"/>
      <c r="AP9" s="255"/>
      <c r="AQ9" s="255"/>
      <c r="AR9" s="255"/>
      <c r="AS9" s="256"/>
      <c r="AT9" s="255" t="s">
        <v>373</v>
      </c>
      <c r="AU9" s="255"/>
      <c r="AV9" s="255"/>
      <c r="AW9" s="255"/>
      <c r="AX9" s="255"/>
      <c r="AY9" s="255"/>
    </row>
    <row r="10" customFormat="false" ht="15" hidden="false" customHeight="false" outlineLevel="0" collapsed="false">
      <c r="D10" s="164" t="s">
        <v>21</v>
      </c>
      <c r="E10" s="164" t="s">
        <v>374</v>
      </c>
      <c r="F10" s="164" t="s">
        <v>375</v>
      </c>
      <c r="G10" s="164" t="s">
        <v>323</v>
      </c>
      <c r="H10" s="164" t="s">
        <v>376</v>
      </c>
      <c r="I10" s="164" t="s">
        <v>377</v>
      </c>
      <c r="K10" s="257" t="s">
        <v>21</v>
      </c>
      <c r="L10" s="257" t="s">
        <v>374</v>
      </c>
      <c r="M10" s="257" t="s">
        <v>375</v>
      </c>
      <c r="N10" s="164" t="s">
        <v>323</v>
      </c>
      <c r="O10" s="164" t="s">
        <v>376</v>
      </c>
      <c r="P10" s="164" t="s">
        <v>378</v>
      </c>
      <c r="R10" s="257" t="s">
        <v>21</v>
      </c>
      <c r="S10" s="257" t="s">
        <v>374</v>
      </c>
      <c r="T10" s="258" t="s">
        <v>375</v>
      </c>
      <c r="U10" s="259" t="s">
        <v>323</v>
      </c>
      <c r="V10" s="164" t="s">
        <v>376</v>
      </c>
      <c r="W10" s="164" t="s">
        <v>378</v>
      </c>
      <c r="Y10" s="257" t="s">
        <v>21</v>
      </c>
      <c r="Z10" s="257" t="s">
        <v>374</v>
      </c>
      <c r="AA10" s="257" t="s">
        <v>375</v>
      </c>
      <c r="AB10" s="164" t="s">
        <v>323</v>
      </c>
      <c r="AC10" s="164" t="s">
        <v>376</v>
      </c>
      <c r="AD10" s="164" t="s">
        <v>378</v>
      </c>
      <c r="AF10" s="211" t="s">
        <v>21</v>
      </c>
      <c r="AG10" s="211" t="s">
        <v>374</v>
      </c>
      <c r="AH10" s="211" t="s">
        <v>375</v>
      </c>
      <c r="AI10" s="211" t="s">
        <v>323</v>
      </c>
      <c r="AJ10" s="211" t="s">
        <v>376</v>
      </c>
      <c r="AK10" s="211" t="s">
        <v>378</v>
      </c>
      <c r="AM10" s="260" t="s">
        <v>21</v>
      </c>
      <c r="AN10" s="260" t="s">
        <v>374</v>
      </c>
      <c r="AO10" s="260" t="s">
        <v>375</v>
      </c>
      <c r="AP10" s="260" t="s">
        <v>323</v>
      </c>
      <c r="AQ10" s="260" t="s">
        <v>376</v>
      </c>
      <c r="AR10" s="260" t="s">
        <v>378</v>
      </c>
      <c r="AS10" s="261"/>
      <c r="AT10" s="260" t="s">
        <v>21</v>
      </c>
      <c r="AU10" s="260" t="s">
        <v>374</v>
      </c>
      <c r="AV10" s="260" t="s">
        <v>375</v>
      </c>
      <c r="AW10" s="260" t="s">
        <v>323</v>
      </c>
      <c r="AX10" s="260" t="s">
        <v>376</v>
      </c>
      <c r="AY10" s="260" t="s">
        <v>378</v>
      </c>
    </row>
    <row r="11" customFormat="false" ht="15" hidden="false" customHeight="false" outlineLevel="0" collapsed="false">
      <c r="D11" s="262"/>
      <c r="E11" s="263"/>
      <c r="F11" s="264"/>
      <c r="G11" s="264" t="n">
        <f aca="false">I7*(-1)</f>
        <v>27436.5</v>
      </c>
      <c r="H11" s="264"/>
      <c r="I11" s="265" t="n">
        <f aca="false">H11-G11</f>
        <v>-27436.5</v>
      </c>
      <c r="K11" s="262"/>
      <c r="L11" s="263"/>
      <c r="M11" s="264"/>
      <c r="N11" s="264" t="n">
        <f aca="false">P7*(-1)</f>
        <v>6288</v>
      </c>
      <c r="O11" s="264"/>
      <c r="P11" s="265" t="n">
        <f aca="false">O11-N11</f>
        <v>-6288</v>
      </c>
      <c r="R11" s="266" t="n">
        <v>43955</v>
      </c>
      <c r="S11" s="267" t="n">
        <v>100</v>
      </c>
      <c r="T11" s="268" t="n">
        <v>52</v>
      </c>
      <c r="U11" s="269" t="n">
        <f aca="false">S11*T11</f>
        <v>5200</v>
      </c>
      <c r="V11" s="269"/>
      <c r="W11" s="269" t="n">
        <f aca="false">V11-U11</f>
        <v>-5200</v>
      </c>
      <c r="Y11" s="270" t="n">
        <v>43952</v>
      </c>
      <c r="Z11" s="271" t="n">
        <v>20</v>
      </c>
      <c r="AA11" s="269" t="n">
        <v>48</v>
      </c>
      <c r="AB11" s="269" t="n">
        <f aca="false">Z11*AA11</f>
        <v>960</v>
      </c>
      <c r="AC11" s="269"/>
      <c r="AD11" s="265" t="n">
        <f aca="false">AC11-AB11</f>
        <v>-960</v>
      </c>
      <c r="AF11" s="270" t="n">
        <v>43953</v>
      </c>
      <c r="AG11" s="271" t="n">
        <v>50</v>
      </c>
      <c r="AH11" s="269" t="n">
        <v>48</v>
      </c>
      <c r="AI11" s="269" t="n">
        <f aca="false">AG11*AH11</f>
        <v>2400</v>
      </c>
      <c r="AJ11" s="269"/>
      <c r="AK11" s="265" t="n">
        <f aca="false">AJ11-AI11</f>
        <v>-2400</v>
      </c>
      <c r="AM11" s="272" t="n">
        <v>44189</v>
      </c>
      <c r="AN11" s="273" t="n">
        <v>40</v>
      </c>
      <c r="AO11" s="274" t="n">
        <v>52</v>
      </c>
      <c r="AP11" s="275" t="n">
        <f aca="false">AN11*AO11</f>
        <v>2080</v>
      </c>
      <c r="AQ11" s="269"/>
      <c r="AR11" s="269" t="n">
        <f aca="false">AQ11-AP11</f>
        <v>-2080</v>
      </c>
      <c r="AS11" s="276"/>
      <c r="AT11" s="272" t="n">
        <v>44435</v>
      </c>
      <c r="AU11" s="273" t="n">
        <v>40</v>
      </c>
      <c r="AV11" s="277" t="n">
        <v>75</v>
      </c>
      <c r="AW11" s="278" t="n">
        <f aca="false">AU11*AV11</f>
        <v>3000</v>
      </c>
      <c r="AX11" s="269"/>
      <c r="AY11" s="269" t="n">
        <f aca="false">AX11-AW11</f>
        <v>-3000</v>
      </c>
    </row>
    <row r="12" customFormat="false" ht="15" hidden="false" customHeight="false" outlineLevel="0" collapsed="false">
      <c r="D12" s="270" t="n">
        <v>43953</v>
      </c>
      <c r="E12" s="271" t="n">
        <v>100</v>
      </c>
      <c r="F12" s="269" t="n">
        <v>45.5</v>
      </c>
      <c r="G12" s="269" t="n">
        <f aca="false">E12*F12</f>
        <v>4550</v>
      </c>
      <c r="H12" s="269"/>
      <c r="I12" s="265" t="n">
        <f aca="false">I11+H12-G12</f>
        <v>-31986.5</v>
      </c>
      <c r="K12" s="270" t="n">
        <v>43952</v>
      </c>
      <c r="L12" s="271" t="n">
        <v>20</v>
      </c>
      <c r="M12" s="269" t="n">
        <v>48</v>
      </c>
      <c r="N12" s="269" t="n">
        <f aca="false">L12*M12</f>
        <v>960</v>
      </c>
      <c r="O12" s="269"/>
      <c r="P12" s="265" t="n">
        <f aca="false">P11+O12-N12</f>
        <v>-7248</v>
      </c>
      <c r="R12" s="266" t="n">
        <v>43970</v>
      </c>
      <c r="S12" s="267" t="n">
        <v>100</v>
      </c>
      <c r="T12" s="268" t="n">
        <v>52</v>
      </c>
      <c r="U12" s="269" t="n">
        <f aca="false">S12*T12</f>
        <v>5200</v>
      </c>
      <c r="V12" s="269"/>
      <c r="W12" s="269" t="n">
        <f aca="false">W11+V12-U12</f>
        <v>-10400</v>
      </c>
      <c r="Y12" s="270" t="n">
        <v>43955</v>
      </c>
      <c r="Z12" s="271"/>
      <c r="AA12" s="269"/>
      <c r="AB12" s="269" t="n">
        <f aca="false">Z12*AA12</f>
        <v>0</v>
      </c>
      <c r="AC12" s="269" t="n">
        <v>960</v>
      </c>
      <c r="AD12" s="269" t="n">
        <f aca="false">AD11+AC12-AB12</f>
        <v>0</v>
      </c>
      <c r="AF12" s="270" t="n">
        <v>43957</v>
      </c>
      <c r="AG12" s="271"/>
      <c r="AH12" s="269"/>
      <c r="AI12" s="269" t="n">
        <f aca="false">AG12*AH12</f>
        <v>0</v>
      </c>
      <c r="AJ12" s="269" t="n">
        <v>2400</v>
      </c>
      <c r="AK12" s="269" t="n">
        <f aca="false">AK11+AJ12-AI12</f>
        <v>0</v>
      </c>
      <c r="AM12" s="272" t="n">
        <v>44214</v>
      </c>
      <c r="AN12" s="273" t="n">
        <v>20</v>
      </c>
      <c r="AO12" s="274" t="n">
        <v>52</v>
      </c>
      <c r="AP12" s="275" t="n">
        <f aca="false">AN12*AO12</f>
        <v>1040</v>
      </c>
      <c r="AQ12" s="269"/>
      <c r="AR12" s="269" t="n">
        <f aca="false">AR11+AQ12-AP12</f>
        <v>-3120</v>
      </c>
      <c r="AS12" s="276"/>
      <c r="AT12" s="279" t="n">
        <v>44450</v>
      </c>
      <c r="AU12" s="280"/>
      <c r="AV12" s="281"/>
      <c r="AW12" s="282"/>
      <c r="AX12" s="283" t="n">
        <v>3000</v>
      </c>
      <c r="AY12" s="284" t="n">
        <f aca="false">AY11+AX12</f>
        <v>0</v>
      </c>
    </row>
    <row r="13" customFormat="false" ht="15" hidden="false" customHeight="false" outlineLevel="0" collapsed="false">
      <c r="D13" s="270" t="n">
        <v>43956</v>
      </c>
      <c r="E13" s="271" t="n">
        <v>30</v>
      </c>
      <c r="F13" s="269" t="n">
        <v>49</v>
      </c>
      <c r="G13" s="269" t="n">
        <f aca="false">E13*F13</f>
        <v>1470</v>
      </c>
      <c r="H13" s="269"/>
      <c r="I13" s="265" t="n">
        <f aca="false">I12+H13-G13</f>
        <v>-33456.5</v>
      </c>
      <c r="K13" s="270" t="n">
        <v>43969</v>
      </c>
      <c r="L13" s="271"/>
      <c r="M13" s="269"/>
      <c r="N13" s="269" t="n">
        <f aca="false">L13*M13</f>
        <v>0</v>
      </c>
      <c r="O13" s="269" t="n">
        <v>7250</v>
      </c>
      <c r="P13" s="269" t="n">
        <f aca="false">P12+O13-N13</f>
        <v>2</v>
      </c>
      <c r="R13" s="285" t="n">
        <v>43983</v>
      </c>
      <c r="S13" s="286"/>
      <c r="T13" s="287"/>
      <c r="U13" s="288" t="n">
        <f aca="false">S13*T13</f>
        <v>0</v>
      </c>
      <c r="V13" s="288" t="n">
        <v>10400</v>
      </c>
      <c r="W13" s="289" t="n">
        <f aca="false">W12+V13-U13</f>
        <v>0</v>
      </c>
      <c r="Y13" s="266" t="n">
        <v>43960</v>
      </c>
      <c r="Z13" s="267" t="n">
        <v>30</v>
      </c>
      <c r="AA13" s="268" t="n">
        <v>52</v>
      </c>
      <c r="AB13" s="269" t="n">
        <f aca="false">Z13*AA13</f>
        <v>1560</v>
      </c>
      <c r="AC13" s="269"/>
      <c r="AD13" s="269" t="n">
        <f aca="false">AD12+AC13-AB13</f>
        <v>-1560</v>
      </c>
      <c r="AF13" s="266" t="n">
        <v>43965</v>
      </c>
      <c r="AG13" s="267" t="n">
        <v>10</v>
      </c>
      <c r="AH13" s="268" t="n">
        <v>48</v>
      </c>
      <c r="AI13" s="269" t="n">
        <f aca="false">AG13*AH13</f>
        <v>480</v>
      </c>
      <c r="AJ13" s="269"/>
      <c r="AK13" s="269" t="n">
        <f aca="false">AK12+AJ13-AI13</f>
        <v>-480</v>
      </c>
      <c r="AM13" s="266" t="n">
        <v>44230</v>
      </c>
      <c r="AN13" s="267" t="n">
        <v>40</v>
      </c>
      <c r="AO13" s="274" t="n">
        <v>52</v>
      </c>
      <c r="AP13" s="275" t="n">
        <f aca="false">AN13*AO13</f>
        <v>2080</v>
      </c>
      <c r="AQ13" s="269"/>
      <c r="AR13" s="269" t="n">
        <f aca="false">AR12+AQ13-AP13</f>
        <v>-5200</v>
      </c>
      <c r="AS13" s="276"/>
      <c r="AT13" s="266"/>
      <c r="AU13" s="267"/>
      <c r="AV13" s="277"/>
      <c r="AW13" s="278"/>
      <c r="AX13" s="269"/>
      <c r="AY13" s="269" t="n">
        <f aca="false">AY12+AX13</f>
        <v>0</v>
      </c>
    </row>
    <row r="14" customFormat="false" ht="15" hidden="false" customHeight="false" outlineLevel="0" collapsed="false">
      <c r="D14" s="270" t="n">
        <v>43969</v>
      </c>
      <c r="E14" s="271"/>
      <c r="F14" s="269"/>
      <c r="G14" s="269" t="n">
        <f aca="false">E14*F14</f>
        <v>0</v>
      </c>
      <c r="H14" s="269" t="n">
        <v>33500</v>
      </c>
      <c r="I14" s="269" t="n">
        <f aca="false">I13+H14-G14</f>
        <v>43.5</v>
      </c>
      <c r="K14" s="290" t="n">
        <v>43970</v>
      </c>
      <c r="L14" s="267" t="n">
        <v>20</v>
      </c>
      <c r="M14" s="268" t="n">
        <v>48</v>
      </c>
      <c r="N14" s="269" t="n">
        <f aca="false">L14*M14</f>
        <v>960</v>
      </c>
      <c r="O14" s="269"/>
      <c r="P14" s="269" t="n">
        <f aca="false">P13+O14-N14</f>
        <v>-958</v>
      </c>
      <c r="R14" s="266" t="n">
        <v>43995</v>
      </c>
      <c r="S14" s="267" t="n">
        <v>100</v>
      </c>
      <c r="T14" s="268" t="n">
        <v>52</v>
      </c>
      <c r="U14" s="268" t="n">
        <f aca="false">S14*T14</f>
        <v>5200</v>
      </c>
      <c r="V14" s="291"/>
      <c r="W14" s="269" t="n">
        <f aca="false">W13+V14-U14</f>
        <v>-5200</v>
      </c>
      <c r="Y14" s="266" t="n">
        <v>43969</v>
      </c>
      <c r="Z14" s="267" t="n">
        <v>30</v>
      </c>
      <c r="AA14" s="268" t="n">
        <v>52</v>
      </c>
      <c r="AB14" s="269" t="n">
        <f aca="false">Z14*AA14</f>
        <v>1560</v>
      </c>
      <c r="AC14" s="269"/>
      <c r="AD14" s="269" t="n">
        <f aca="false">AD13+AC14-AB14</f>
        <v>-3120</v>
      </c>
      <c r="AF14" s="266" t="n">
        <v>43966</v>
      </c>
      <c r="AG14" s="267" t="n">
        <v>30</v>
      </c>
      <c r="AH14" s="268" t="n">
        <v>52</v>
      </c>
      <c r="AI14" s="269" t="n">
        <f aca="false">AG14*AH14</f>
        <v>1560</v>
      </c>
      <c r="AJ14" s="269"/>
      <c r="AK14" s="269" t="n">
        <f aca="false">AK13+AJ14-AI14</f>
        <v>-2040</v>
      </c>
      <c r="AM14" s="292" t="n">
        <v>44233</v>
      </c>
      <c r="AN14" s="293"/>
      <c r="AO14" s="293"/>
      <c r="AP14" s="293"/>
      <c r="AQ14" s="283" t="n">
        <v>5200</v>
      </c>
      <c r="AR14" s="284" t="n">
        <f aca="false">AR13+AQ14-AP14</f>
        <v>0</v>
      </c>
      <c r="AS14" s="276"/>
      <c r="AT14" s="266"/>
      <c r="AU14" s="267"/>
      <c r="AV14" s="277"/>
      <c r="AW14" s="278"/>
      <c r="AX14" s="291"/>
      <c r="AY14" s="269" t="n">
        <f aca="false">AY13+AX14</f>
        <v>0</v>
      </c>
    </row>
    <row r="15" customFormat="false" ht="15" hidden="false" customHeight="false" outlineLevel="0" collapsed="false">
      <c r="D15" s="290" t="n">
        <v>43971</v>
      </c>
      <c r="E15" s="267" t="n">
        <v>50</v>
      </c>
      <c r="F15" s="268" t="n">
        <v>49</v>
      </c>
      <c r="G15" s="269" t="n">
        <f aca="false">E15*F15</f>
        <v>2450</v>
      </c>
      <c r="H15" s="269"/>
      <c r="I15" s="269" t="n">
        <f aca="false">I14+H15-G15</f>
        <v>-2406.5</v>
      </c>
      <c r="K15" s="290" t="n">
        <v>43978</v>
      </c>
      <c r="L15" s="267" t="n">
        <v>20</v>
      </c>
      <c r="M15" s="268" t="n">
        <v>48</v>
      </c>
      <c r="N15" s="269" t="n">
        <f aca="false">L15*M15</f>
        <v>960</v>
      </c>
      <c r="O15" s="269"/>
      <c r="P15" s="269" t="n">
        <f aca="false">P14+O15-N15</f>
        <v>-1918</v>
      </c>
      <c r="R15" s="266" t="n">
        <v>44021</v>
      </c>
      <c r="S15" s="267" t="n">
        <v>100</v>
      </c>
      <c r="T15" s="268" t="n">
        <v>52</v>
      </c>
      <c r="U15" s="268" t="n">
        <f aca="false">S15*T15</f>
        <v>5200</v>
      </c>
      <c r="V15" s="291"/>
      <c r="W15" s="269" t="n">
        <f aca="false">W14+V15-U15</f>
        <v>-10400</v>
      </c>
      <c r="Y15" s="266" t="n">
        <v>43976</v>
      </c>
      <c r="Z15" s="267" t="n">
        <v>30</v>
      </c>
      <c r="AA15" s="268" t="n">
        <v>52</v>
      </c>
      <c r="AB15" s="269" t="n">
        <f aca="false">Z15*AA15</f>
        <v>1560</v>
      </c>
      <c r="AC15" s="269"/>
      <c r="AD15" s="269" t="n">
        <f aca="false">AD14+AC15-AB15</f>
        <v>-4680</v>
      </c>
      <c r="AF15" s="266" t="n">
        <v>43970</v>
      </c>
      <c r="AG15" s="267" t="n">
        <v>50</v>
      </c>
      <c r="AH15" s="268" t="n">
        <v>52</v>
      </c>
      <c r="AI15" s="269" t="n">
        <f aca="false">AG15*AH15</f>
        <v>2600</v>
      </c>
      <c r="AJ15" s="269"/>
      <c r="AK15" s="269" t="n">
        <f aca="false">AK14+AJ15-AI15</f>
        <v>-4640</v>
      </c>
      <c r="AM15" s="266" t="n">
        <v>44271</v>
      </c>
      <c r="AN15" s="267" t="n">
        <v>20</v>
      </c>
      <c r="AO15" s="274" t="n">
        <v>75</v>
      </c>
      <c r="AP15" s="275" t="n">
        <f aca="false">AN15*AO15</f>
        <v>1500</v>
      </c>
      <c r="AQ15" s="269"/>
      <c r="AR15" s="269" t="n">
        <f aca="false">AR14+AQ15-AP15</f>
        <v>-1500</v>
      </c>
      <c r="AS15" s="276"/>
      <c r="AT15" s="266"/>
      <c r="AU15" s="267"/>
      <c r="AV15" s="277"/>
      <c r="AW15" s="278"/>
      <c r="AX15" s="269"/>
      <c r="AY15" s="269" t="n">
        <f aca="false">AY14+AX15</f>
        <v>0</v>
      </c>
    </row>
    <row r="16" customFormat="false" ht="15" hidden="false" customHeight="false" outlineLevel="0" collapsed="false">
      <c r="D16" s="266" t="n">
        <v>43980</v>
      </c>
      <c r="E16" s="267" t="n">
        <v>50</v>
      </c>
      <c r="F16" s="268" t="n">
        <v>49</v>
      </c>
      <c r="G16" s="269" t="n">
        <f aca="false">E16*F16</f>
        <v>2450</v>
      </c>
      <c r="H16" s="269"/>
      <c r="I16" s="269" t="n">
        <f aca="false">I15+H16-G16</f>
        <v>-4856.5</v>
      </c>
      <c r="K16" s="266" t="n">
        <v>43978</v>
      </c>
      <c r="L16" s="267" t="n">
        <v>10</v>
      </c>
      <c r="M16" s="268" t="n">
        <v>52</v>
      </c>
      <c r="N16" s="269" t="n">
        <f aca="false">L16*M16</f>
        <v>520</v>
      </c>
      <c r="O16" s="269"/>
      <c r="P16" s="269" t="n">
        <f aca="false">P15+O16-N16</f>
        <v>-2438</v>
      </c>
      <c r="R16" s="294" t="n">
        <v>44032</v>
      </c>
      <c r="S16" s="295"/>
      <c r="T16" s="284"/>
      <c r="U16" s="284" t="n">
        <f aca="false">S16*T16</f>
        <v>0</v>
      </c>
      <c r="V16" s="283" t="n">
        <v>10400</v>
      </c>
      <c r="W16" s="284" t="n">
        <f aca="false">W15+V16-U16</f>
        <v>0</v>
      </c>
      <c r="Y16" s="266" t="n">
        <v>43995</v>
      </c>
      <c r="Z16" s="267" t="n">
        <v>20</v>
      </c>
      <c r="AA16" s="268" t="n">
        <v>52</v>
      </c>
      <c r="AB16" s="268" t="n">
        <f aca="false">Z16*AA16</f>
        <v>1040</v>
      </c>
      <c r="AC16" s="269"/>
      <c r="AD16" s="269" t="n">
        <f aca="false">AD15+AC16-AB16</f>
        <v>-5720</v>
      </c>
      <c r="AF16" s="266" t="n">
        <v>43978</v>
      </c>
      <c r="AG16" s="267" t="n">
        <v>30</v>
      </c>
      <c r="AH16" s="268" t="n">
        <v>52</v>
      </c>
      <c r="AI16" s="269" t="n">
        <f aca="false">AG16*AH16</f>
        <v>1560</v>
      </c>
      <c r="AJ16" s="269"/>
      <c r="AK16" s="269" t="n">
        <f aca="false">AK15+AJ16-AI16</f>
        <v>-6200</v>
      </c>
      <c r="AM16" s="266" t="n">
        <v>44285</v>
      </c>
      <c r="AN16" s="267" t="n">
        <v>20</v>
      </c>
      <c r="AO16" s="274" t="n">
        <v>75</v>
      </c>
      <c r="AP16" s="275" t="n">
        <f aca="false">AN16*AO16</f>
        <v>1500</v>
      </c>
      <c r="AQ16" s="269"/>
      <c r="AR16" s="269" t="n">
        <f aca="false">AR15+AQ16-AP16</f>
        <v>-3000</v>
      </c>
      <c r="AS16" s="276"/>
      <c r="AT16" s="266"/>
      <c r="AU16" s="267"/>
      <c r="AV16" s="277"/>
      <c r="AW16" s="278"/>
      <c r="AX16" s="269"/>
      <c r="AY16" s="269" t="n">
        <f aca="false">AY15+AX16</f>
        <v>0</v>
      </c>
    </row>
    <row r="17" customFormat="false" ht="15" hidden="false" customHeight="false" outlineLevel="0" collapsed="false">
      <c r="D17" s="266" t="n">
        <v>43986</v>
      </c>
      <c r="E17" s="267" t="n">
        <v>100</v>
      </c>
      <c r="F17" s="268" t="n">
        <v>49</v>
      </c>
      <c r="G17" s="269" t="n">
        <f aca="false">E17*F17</f>
        <v>4900</v>
      </c>
      <c r="H17" s="269"/>
      <c r="I17" s="269" t="n">
        <f aca="false">I16+H17-G17</f>
        <v>-9756.5</v>
      </c>
      <c r="K17" s="266" t="n">
        <v>44008</v>
      </c>
      <c r="L17" s="267" t="n">
        <v>10</v>
      </c>
      <c r="M17" s="268" t="n">
        <v>52</v>
      </c>
      <c r="N17" s="268" t="n">
        <f aca="false">L17*M17</f>
        <v>520</v>
      </c>
      <c r="O17" s="269"/>
      <c r="P17" s="269" t="n">
        <f aca="false">P16+O17-N17</f>
        <v>-2958</v>
      </c>
      <c r="R17" s="296" t="n">
        <v>44039</v>
      </c>
      <c r="S17" s="273" t="n">
        <v>100</v>
      </c>
      <c r="T17" s="291" t="n">
        <v>52</v>
      </c>
      <c r="U17" s="269" t="n">
        <f aca="false">S17*T17</f>
        <v>5200</v>
      </c>
      <c r="V17" s="269"/>
      <c r="W17" s="269" t="n">
        <f aca="false">W16+V17-U17</f>
        <v>-5200</v>
      </c>
      <c r="Y17" s="266" t="n">
        <v>44002</v>
      </c>
      <c r="Z17" s="267" t="n">
        <v>20</v>
      </c>
      <c r="AA17" s="268" t="n">
        <v>52</v>
      </c>
      <c r="AB17" s="268" t="n">
        <f aca="false">Z17*AA17</f>
        <v>1040</v>
      </c>
      <c r="AC17" s="269"/>
      <c r="AD17" s="269" t="n">
        <f aca="false">AD16+AC17-AB17</f>
        <v>-6760</v>
      </c>
      <c r="AF17" s="266" t="n">
        <v>43984</v>
      </c>
      <c r="AG17" s="267" t="n">
        <v>50</v>
      </c>
      <c r="AH17" s="268" t="n">
        <v>52</v>
      </c>
      <c r="AI17" s="269" t="n">
        <f aca="false">AG17*AH17</f>
        <v>2600</v>
      </c>
      <c r="AJ17" s="269"/>
      <c r="AK17" s="269" t="n">
        <f aca="false">AK16+AJ17-AI17</f>
        <v>-8800</v>
      </c>
      <c r="AM17" s="297" t="n">
        <v>44302</v>
      </c>
      <c r="AN17" s="298"/>
      <c r="AO17" s="299"/>
      <c r="AP17" s="300" t="n">
        <f aca="false">AN17*AO17</f>
        <v>0</v>
      </c>
      <c r="AQ17" s="301" t="n">
        <v>3000</v>
      </c>
      <c r="AR17" s="302" t="n">
        <f aca="false">AR16+AQ17-AP17</f>
        <v>0</v>
      </c>
      <c r="AS17" s="276"/>
      <c r="AT17" s="266"/>
      <c r="AU17" s="267"/>
      <c r="AV17" s="277"/>
      <c r="AW17" s="278"/>
      <c r="AX17" s="291"/>
      <c r="AY17" s="269" t="n">
        <f aca="false">AY16+AX17</f>
        <v>0</v>
      </c>
    </row>
    <row r="18" customFormat="false" ht="15" hidden="false" customHeight="false" outlineLevel="0" collapsed="false">
      <c r="D18" s="303" t="n">
        <v>44000</v>
      </c>
      <c r="E18" s="304"/>
      <c r="F18" s="289"/>
      <c r="G18" s="289" t="n">
        <f aca="false">E18*F18</f>
        <v>0</v>
      </c>
      <c r="H18" s="289" t="n">
        <v>4900</v>
      </c>
      <c r="I18" s="289" t="n">
        <f aca="false">I17+H18-G18</f>
        <v>-4856.5</v>
      </c>
      <c r="K18" s="266" t="n">
        <v>44010</v>
      </c>
      <c r="L18" s="267" t="n">
        <v>20</v>
      </c>
      <c r="M18" s="268" t="n">
        <v>52</v>
      </c>
      <c r="N18" s="268" t="n">
        <f aca="false">L18*M18</f>
        <v>1040</v>
      </c>
      <c r="O18" s="269"/>
      <c r="P18" s="269" t="n">
        <f aca="false">P17+O18-N18</f>
        <v>-3998</v>
      </c>
      <c r="R18" s="296" t="n">
        <v>44056</v>
      </c>
      <c r="S18" s="273" t="n">
        <v>100</v>
      </c>
      <c r="T18" s="291" t="n">
        <v>52</v>
      </c>
      <c r="U18" s="269" t="n">
        <f aca="false">S18*T18</f>
        <v>5200</v>
      </c>
      <c r="V18" s="269"/>
      <c r="W18" s="269" t="n">
        <f aca="false">W17+V18-U18</f>
        <v>-10400</v>
      </c>
      <c r="Y18" s="266" t="n">
        <v>44010</v>
      </c>
      <c r="Z18" s="267" t="n">
        <v>20</v>
      </c>
      <c r="AA18" s="268" t="n">
        <v>52</v>
      </c>
      <c r="AB18" s="268" t="n">
        <f aca="false">Z18*AA18</f>
        <v>1040</v>
      </c>
      <c r="AC18" s="269"/>
      <c r="AD18" s="269" t="n">
        <f aca="false">AD17+AC18-AB18</f>
        <v>-7800</v>
      </c>
      <c r="AF18" s="266" t="n">
        <v>43994</v>
      </c>
      <c r="AG18" s="267" t="n">
        <v>50</v>
      </c>
      <c r="AH18" s="268" t="n">
        <v>52</v>
      </c>
      <c r="AI18" s="268" t="n">
        <f aca="false">AG18*AH18</f>
        <v>2600</v>
      </c>
      <c r="AJ18" s="269"/>
      <c r="AK18" s="269" t="n">
        <f aca="false">AK17+AJ18-AI18</f>
        <v>-11400</v>
      </c>
      <c r="AM18" s="266" t="n">
        <v>44396</v>
      </c>
      <c r="AN18" s="267" t="n">
        <v>40</v>
      </c>
      <c r="AO18" s="274" t="n">
        <v>75</v>
      </c>
      <c r="AP18" s="275" t="n">
        <f aca="false">AN18*AO18</f>
        <v>3000</v>
      </c>
      <c r="AQ18" s="269"/>
      <c r="AR18" s="269" t="n">
        <f aca="false">AR17+AQ18-AP18</f>
        <v>-3000</v>
      </c>
      <c r="AS18" s="276"/>
      <c r="AT18" s="266"/>
      <c r="AU18" s="267"/>
      <c r="AV18" s="277"/>
      <c r="AW18" s="278"/>
      <c r="AX18" s="269"/>
      <c r="AY18" s="269" t="n">
        <f aca="false">AY17+AX18</f>
        <v>0</v>
      </c>
    </row>
    <row r="19" customFormat="false" ht="15" hidden="false" customHeight="false" outlineLevel="0" collapsed="false">
      <c r="D19" s="266" t="n">
        <v>44003</v>
      </c>
      <c r="E19" s="267" t="n">
        <v>50</v>
      </c>
      <c r="F19" s="268" t="n">
        <v>49</v>
      </c>
      <c r="G19" s="268" t="n">
        <f aca="false">E19*F19</f>
        <v>2450</v>
      </c>
      <c r="H19" s="269"/>
      <c r="I19" s="269" t="n">
        <f aca="false">I18+H19-G19</f>
        <v>-7306.5</v>
      </c>
      <c r="K19" s="296" t="n">
        <v>44022</v>
      </c>
      <c r="L19" s="273" t="n">
        <v>10</v>
      </c>
      <c r="M19" s="291" t="n">
        <v>52</v>
      </c>
      <c r="N19" s="269" t="n">
        <f aca="false">L19*M19</f>
        <v>520</v>
      </c>
      <c r="O19" s="269"/>
      <c r="P19" s="269" t="n">
        <f aca="false">P18+O19-N19</f>
        <v>-4518</v>
      </c>
      <c r="R19" s="294" t="n">
        <v>44070</v>
      </c>
      <c r="S19" s="295"/>
      <c r="T19" s="284"/>
      <c r="U19" s="284" t="n">
        <f aca="false">S19*T19</f>
        <v>0</v>
      </c>
      <c r="V19" s="283" t="n">
        <v>10400</v>
      </c>
      <c r="W19" s="284" t="n">
        <f aca="false">W18+V19-U19</f>
        <v>0</v>
      </c>
      <c r="Y19" s="266" t="n">
        <v>44021</v>
      </c>
      <c r="Z19" s="267" t="n">
        <v>20</v>
      </c>
      <c r="AA19" s="268" t="n">
        <v>52</v>
      </c>
      <c r="AB19" s="268" t="n">
        <f aca="false">Z19*AA19</f>
        <v>1040</v>
      </c>
      <c r="AC19" s="269"/>
      <c r="AD19" s="269" t="n">
        <f aca="false">AD18+AC19-AB19</f>
        <v>-8840</v>
      </c>
      <c r="AF19" s="266" t="n">
        <v>44003</v>
      </c>
      <c r="AG19" s="267" t="n">
        <v>50</v>
      </c>
      <c r="AH19" s="268" t="n">
        <v>52</v>
      </c>
      <c r="AI19" s="268" t="n">
        <f aca="false">AG19*AH19</f>
        <v>2600</v>
      </c>
      <c r="AJ19" s="269"/>
      <c r="AK19" s="269" t="n">
        <f aca="false">AK18+AJ19-AI19</f>
        <v>-14000</v>
      </c>
      <c r="AM19" s="266" t="n">
        <v>44404</v>
      </c>
      <c r="AN19" s="267" t="n">
        <v>40</v>
      </c>
      <c r="AO19" s="274" t="n">
        <v>75</v>
      </c>
      <c r="AP19" s="275" t="n">
        <f aca="false">AN19*AO19</f>
        <v>3000</v>
      </c>
      <c r="AQ19" s="269"/>
      <c r="AR19" s="269" t="n">
        <f aca="false">AR18+AQ19-AP19</f>
        <v>-6000</v>
      </c>
      <c r="AS19" s="276"/>
      <c r="AT19" s="266"/>
      <c r="AU19" s="267"/>
      <c r="AV19" s="277"/>
      <c r="AW19" s="278"/>
      <c r="AX19" s="269"/>
      <c r="AY19" s="269" t="n">
        <f aca="false">AY18+AX19</f>
        <v>0</v>
      </c>
    </row>
    <row r="20" customFormat="false" ht="15" hidden="false" customHeight="false" outlineLevel="0" collapsed="false">
      <c r="D20" s="266" t="n">
        <v>44010</v>
      </c>
      <c r="E20" s="267" t="n">
        <v>100</v>
      </c>
      <c r="F20" s="268" t="n">
        <v>49</v>
      </c>
      <c r="G20" s="268" t="n">
        <f aca="false">E20*F20</f>
        <v>4900</v>
      </c>
      <c r="H20" s="269"/>
      <c r="I20" s="269" t="n">
        <f aca="false">I19+H20-G20</f>
        <v>-12206.5</v>
      </c>
      <c r="K20" s="296" t="n">
        <v>44031</v>
      </c>
      <c r="L20" s="273" t="n">
        <v>20</v>
      </c>
      <c r="M20" s="291" t="n">
        <v>52</v>
      </c>
      <c r="N20" s="269" t="n">
        <f aca="false">L20*M20</f>
        <v>1040</v>
      </c>
      <c r="O20" s="269"/>
      <c r="P20" s="269" t="n">
        <f aca="false">P19+O20-N20</f>
        <v>-5558</v>
      </c>
      <c r="R20" s="296" t="n">
        <v>44075</v>
      </c>
      <c r="S20" s="273" t="n">
        <v>100</v>
      </c>
      <c r="T20" s="291" t="n">
        <v>52</v>
      </c>
      <c r="U20" s="269" t="n">
        <f aca="false">S20*T20</f>
        <v>5200</v>
      </c>
      <c r="V20" s="269"/>
      <c r="W20" s="269" t="n">
        <f aca="false">W19+V20-U20</f>
        <v>-5200</v>
      </c>
      <c r="Y20" s="296" t="n">
        <v>44031</v>
      </c>
      <c r="Z20" s="273" t="n">
        <v>30</v>
      </c>
      <c r="AA20" s="291" t="n">
        <v>52</v>
      </c>
      <c r="AB20" s="269" t="n">
        <f aca="false">Z20*AA20</f>
        <v>1560</v>
      </c>
      <c r="AC20" s="269"/>
      <c r="AD20" s="269" t="n">
        <f aca="false">AD19+AC20-AB20</f>
        <v>-10400</v>
      </c>
      <c r="AF20" s="266" t="n">
        <v>44011</v>
      </c>
      <c r="AG20" s="267" t="n">
        <v>50</v>
      </c>
      <c r="AH20" s="268" t="n">
        <v>52</v>
      </c>
      <c r="AI20" s="268" t="n">
        <f aca="false">AG20*AH20</f>
        <v>2600</v>
      </c>
      <c r="AJ20" s="269"/>
      <c r="AK20" s="269" t="n">
        <f aca="false">AK19+AJ20-AI20</f>
        <v>-16600</v>
      </c>
      <c r="AM20" s="292" t="n">
        <v>44415</v>
      </c>
      <c r="AN20" s="280"/>
      <c r="AO20" s="283"/>
      <c r="AP20" s="305" t="n">
        <f aca="false">AN20*AO20</f>
        <v>0</v>
      </c>
      <c r="AQ20" s="305" t="n">
        <v>6000</v>
      </c>
      <c r="AR20" s="284" t="n">
        <f aca="false">AR19+AQ20-AP20</f>
        <v>0</v>
      </c>
      <c r="AS20" s="276"/>
      <c r="AT20" s="266"/>
      <c r="AU20" s="273"/>
      <c r="AV20" s="277"/>
      <c r="AW20" s="278"/>
      <c r="AX20" s="268"/>
      <c r="AY20" s="269" t="n">
        <f aca="false">AY19+AX20</f>
        <v>0</v>
      </c>
    </row>
    <row r="21" customFormat="false" ht="15" hidden="false" customHeight="false" outlineLevel="0" collapsed="false">
      <c r="D21" s="266" t="n">
        <v>44012</v>
      </c>
      <c r="E21" s="267" t="n">
        <v>20</v>
      </c>
      <c r="F21" s="268" t="n">
        <v>20</v>
      </c>
      <c r="G21" s="268" t="n">
        <f aca="false">E21*F21</f>
        <v>400</v>
      </c>
      <c r="H21" s="269"/>
      <c r="I21" s="269" t="n">
        <f aca="false">I20+H21-G21</f>
        <v>-12606.5</v>
      </c>
      <c r="K21" s="296" t="n">
        <v>44044</v>
      </c>
      <c r="L21" s="273" t="n">
        <v>20</v>
      </c>
      <c r="M21" s="291" t="n">
        <v>52</v>
      </c>
      <c r="N21" s="269" t="n">
        <f aca="false">L21*M21</f>
        <v>1040</v>
      </c>
      <c r="O21" s="269"/>
      <c r="P21" s="269" t="n">
        <f aca="false">P20+O21-N21</f>
        <v>-6598</v>
      </c>
      <c r="R21" s="306" t="n">
        <v>44086</v>
      </c>
      <c r="S21" s="280"/>
      <c r="T21" s="283"/>
      <c r="U21" s="305" t="n">
        <f aca="false">S21*T21</f>
        <v>0</v>
      </c>
      <c r="V21" s="305" t="n">
        <v>5200</v>
      </c>
      <c r="W21" s="284" t="n">
        <f aca="false">W20+V21-U21</f>
        <v>0</v>
      </c>
      <c r="Y21" s="307" t="n">
        <v>44032</v>
      </c>
      <c r="Z21" s="243"/>
      <c r="AA21" s="302"/>
      <c r="AB21" s="302" t="n">
        <f aca="false">Z21*AA21</f>
        <v>0</v>
      </c>
      <c r="AC21" s="301" t="n">
        <v>10000</v>
      </c>
      <c r="AD21" s="264" t="n">
        <f aca="false">AD20+AC21-AB21</f>
        <v>-400</v>
      </c>
      <c r="AF21" s="266" t="n">
        <v>44021</v>
      </c>
      <c r="AG21" s="267" t="n">
        <v>50</v>
      </c>
      <c r="AH21" s="268" t="n">
        <v>52</v>
      </c>
      <c r="AI21" s="268" t="n">
        <f aca="false">AG21*AH21</f>
        <v>2600</v>
      </c>
      <c r="AJ21" s="269"/>
      <c r="AK21" s="269" t="n">
        <f aca="false">AK20+AJ21-AI21</f>
        <v>-19200</v>
      </c>
      <c r="AM21" s="266" t="n">
        <v>44416</v>
      </c>
      <c r="AN21" s="267" t="n">
        <v>40</v>
      </c>
      <c r="AO21" s="274" t="n">
        <v>75</v>
      </c>
      <c r="AP21" s="278" t="n">
        <f aca="false">AN21*AO21</f>
        <v>3000</v>
      </c>
      <c r="AQ21" s="269"/>
      <c r="AR21" s="269" t="n">
        <f aca="false">AR20+AQ21-AP21</f>
        <v>-3000</v>
      </c>
      <c r="AS21" s="276"/>
      <c r="AT21" s="266"/>
      <c r="AU21" s="267"/>
      <c r="AV21" s="277"/>
      <c r="AW21" s="278"/>
      <c r="AX21" s="269"/>
      <c r="AY21" s="269" t="n">
        <f aca="false">AY20+AX21</f>
        <v>0</v>
      </c>
    </row>
    <row r="22" customFormat="false" ht="15" hidden="false" customHeight="false" outlineLevel="0" collapsed="false">
      <c r="D22" s="266" t="n">
        <v>44023</v>
      </c>
      <c r="E22" s="267" t="n">
        <v>100</v>
      </c>
      <c r="F22" s="268" t="n">
        <v>49</v>
      </c>
      <c r="G22" s="268" t="n">
        <f aca="false">E22*F22</f>
        <v>4900</v>
      </c>
      <c r="H22" s="269"/>
      <c r="I22" s="269" t="n">
        <f aca="false">I21+H22-G22</f>
        <v>-17506.5</v>
      </c>
      <c r="K22" s="296" t="n">
        <v>44055</v>
      </c>
      <c r="L22" s="273" t="n">
        <v>20</v>
      </c>
      <c r="M22" s="291" t="n">
        <v>52</v>
      </c>
      <c r="N22" s="269" t="n">
        <f aca="false">L22*M22</f>
        <v>1040</v>
      </c>
      <c r="O22" s="269"/>
      <c r="P22" s="269" t="n">
        <f aca="false">P21+O22-N22</f>
        <v>-7638</v>
      </c>
      <c r="R22" s="296" t="n">
        <v>44104</v>
      </c>
      <c r="S22" s="273" t="n">
        <v>100</v>
      </c>
      <c r="T22" s="291" t="n">
        <v>52</v>
      </c>
      <c r="U22" s="269" t="n">
        <f aca="false">S22*T22</f>
        <v>5200</v>
      </c>
      <c r="V22" s="269"/>
      <c r="W22" s="269" t="n">
        <f aca="false">W21+V22-U22</f>
        <v>-5200</v>
      </c>
      <c r="Y22" s="296" t="n">
        <v>44041</v>
      </c>
      <c r="Z22" s="273" t="n">
        <v>20</v>
      </c>
      <c r="AA22" s="291" t="n">
        <v>52</v>
      </c>
      <c r="AB22" s="269" t="n">
        <f aca="false">Z22*AA22</f>
        <v>1040</v>
      </c>
      <c r="AC22" s="269"/>
      <c r="AD22" s="269" t="n">
        <f aca="false">AD21+AC22-AB22</f>
        <v>-1440</v>
      </c>
      <c r="AF22" s="304"/>
      <c r="AG22" s="304"/>
      <c r="AH22" s="289"/>
      <c r="AI22" s="289" t="n">
        <f aca="false">AG22*AH22</f>
        <v>0</v>
      </c>
      <c r="AJ22" s="287" t="n">
        <v>19200</v>
      </c>
      <c r="AK22" s="289" t="n">
        <f aca="false">AK21+AJ22-AI22</f>
        <v>0</v>
      </c>
      <c r="AM22" s="279" t="n">
        <v>44450</v>
      </c>
      <c r="AN22" s="295"/>
      <c r="AO22" s="308"/>
      <c r="AP22" s="282" t="n">
        <f aca="false">AN22*AO22</f>
        <v>0</v>
      </c>
      <c r="AQ22" s="283" t="n">
        <v>3000</v>
      </c>
      <c r="AR22" s="284" t="n">
        <f aca="false">AR21+AQ22-AP22</f>
        <v>0</v>
      </c>
      <c r="AS22" s="276"/>
      <c r="AT22" s="269"/>
      <c r="AU22" s="269"/>
      <c r="AV22" s="277"/>
      <c r="AW22" s="278"/>
      <c r="AX22" s="269"/>
      <c r="AY22" s="269" t="n">
        <f aca="false">AY21+AX22</f>
        <v>0</v>
      </c>
    </row>
    <row r="23" customFormat="false" ht="15" hidden="false" customHeight="false" outlineLevel="0" collapsed="false">
      <c r="D23" s="303" t="n">
        <v>44026</v>
      </c>
      <c r="E23" s="304"/>
      <c r="F23" s="289"/>
      <c r="G23" s="289" t="n">
        <f aca="false">E23*F23</f>
        <v>0</v>
      </c>
      <c r="H23" s="289" t="n">
        <v>17506.5</v>
      </c>
      <c r="I23" s="289" t="n">
        <f aca="false">I22+H23-G23</f>
        <v>0</v>
      </c>
      <c r="K23" s="296" t="n">
        <v>44062</v>
      </c>
      <c r="L23" s="273" t="n">
        <v>50</v>
      </c>
      <c r="M23" s="291" t="n">
        <v>52</v>
      </c>
      <c r="N23" s="269" t="n">
        <f aca="false">L23*M23</f>
        <v>2600</v>
      </c>
      <c r="O23" s="269"/>
      <c r="P23" s="269" t="n">
        <f aca="false">P22+O23-N23</f>
        <v>-10238</v>
      </c>
      <c r="R23" s="279" t="n">
        <v>44107</v>
      </c>
      <c r="S23" s="295"/>
      <c r="T23" s="284"/>
      <c r="U23" s="284" t="n">
        <f aca="false">S23*T23</f>
        <v>0</v>
      </c>
      <c r="V23" s="283" t="n">
        <v>5200</v>
      </c>
      <c r="W23" s="284" t="n">
        <f aca="false">W22+V23-U23</f>
        <v>0</v>
      </c>
      <c r="Y23" s="296" t="n">
        <v>44049</v>
      </c>
      <c r="Z23" s="273" t="n">
        <v>20</v>
      </c>
      <c r="AA23" s="291" t="n">
        <v>52</v>
      </c>
      <c r="AB23" s="269" t="n">
        <f aca="false">Z23*AA23</f>
        <v>1040</v>
      </c>
      <c r="AC23" s="269"/>
      <c r="AD23" s="269" t="n">
        <f aca="false">AD22+AC23-AB23</f>
        <v>-2480</v>
      </c>
      <c r="AF23" s="296" t="n">
        <v>44028</v>
      </c>
      <c r="AG23" s="273" t="n">
        <v>100</v>
      </c>
      <c r="AH23" s="291" t="n">
        <v>52</v>
      </c>
      <c r="AI23" s="269" t="n">
        <f aca="false">AG23*AH23</f>
        <v>5200</v>
      </c>
      <c r="AJ23" s="269"/>
      <c r="AK23" s="269" t="n">
        <f aca="false">AK22+AJ23-AI23</f>
        <v>-5200</v>
      </c>
      <c r="AM23" s="296"/>
      <c r="AN23" s="273"/>
      <c r="AO23" s="274"/>
      <c r="AP23" s="278" t="n">
        <f aca="false">AN23*AO23</f>
        <v>0</v>
      </c>
      <c r="AQ23" s="269"/>
      <c r="AR23" s="269" t="n">
        <f aca="false">AR22+AQ23-AP23</f>
        <v>0</v>
      </c>
      <c r="AS23" s="276"/>
      <c r="AT23" s="269"/>
      <c r="AU23" s="269"/>
      <c r="AV23" s="277"/>
      <c r="AW23" s="278"/>
      <c r="AX23" s="269"/>
      <c r="AY23" s="269" t="n">
        <f aca="false">AY22+AX23</f>
        <v>0</v>
      </c>
    </row>
    <row r="24" customFormat="false" ht="15" hidden="false" customHeight="false" outlineLevel="0" collapsed="false">
      <c r="D24" s="272" t="n">
        <v>44029</v>
      </c>
      <c r="E24" s="273" t="n">
        <v>100</v>
      </c>
      <c r="F24" s="291" t="n">
        <v>49</v>
      </c>
      <c r="G24" s="269" t="n">
        <f aca="false">E24*F24</f>
        <v>4900</v>
      </c>
      <c r="H24" s="269"/>
      <c r="I24" s="269" t="n">
        <f aca="false">I23+H24-G24</f>
        <v>-4900</v>
      </c>
      <c r="K24" s="266" t="n">
        <v>44063</v>
      </c>
      <c r="L24" s="273"/>
      <c r="M24" s="291"/>
      <c r="N24" s="268" t="n">
        <f aca="false">L24*M24</f>
        <v>0</v>
      </c>
      <c r="O24" s="309" t="n">
        <v>5560</v>
      </c>
      <c r="P24" s="269" t="n">
        <f aca="false">P23+O24-N24</f>
        <v>-4678</v>
      </c>
      <c r="R24" s="272" t="n">
        <v>44124</v>
      </c>
      <c r="S24" s="273" t="n">
        <v>100</v>
      </c>
      <c r="T24" s="291" t="n">
        <v>52</v>
      </c>
      <c r="U24" s="269" t="n">
        <f aca="false">S24*T24</f>
        <v>5200</v>
      </c>
      <c r="V24" s="269"/>
      <c r="W24" s="269" t="n">
        <f aca="false">W23+V24-U24</f>
        <v>-5200</v>
      </c>
      <c r="Y24" s="296" t="n">
        <v>44058</v>
      </c>
      <c r="Z24" s="273" t="n">
        <v>20</v>
      </c>
      <c r="AA24" s="291" t="n">
        <v>52</v>
      </c>
      <c r="AB24" s="269" t="n">
        <f aca="false">Z24*AA24</f>
        <v>1040</v>
      </c>
      <c r="AC24" s="269"/>
      <c r="AD24" s="269" t="n">
        <f aca="false">AD23+AC24-AB24</f>
        <v>-3520</v>
      </c>
      <c r="AF24" s="296" t="n">
        <v>44043</v>
      </c>
      <c r="AG24" s="273" t="n">
        <v>100</v>
      </c>
      <c r="AH24" s="291" t="n">
        <v>52</v>
      </c>
      <c r="AI24" s="269" t="n">
        <f aca="false">AG24*AH24</f>
        <v>5200</v>
      </c>
      <c r="AJ24" s="269"/>
      <c r="AK24" s="269" t="n">
        <f aca="false">AK23+AJ24-AI24</f>
        <v>-10400</v>
      </c>
      <c r="AM24" s="296"/>
      <c r="AN24" s="273"/>
      <c r="AO24" s="274"/>
      <c r="AP24" s="278" t="n">
        <f aca="false">AN24*AO24</f>
        <v>0</v>
      </c>
      <c r="AQ24" s="269"/>
      <c r="AR24" s="269" t="n">
        <f aca="false">AR23+AQ24-AP24</f>
        <v>0</v>
      </c>
      <c r="AS24" s="276"/>
      <c r="AT24" s="269"/>
      <c r="AU24" s="269"/>
      <c r="AV24" s="277"/>
      <c r="AW24" s="278"/>
      <c r="AX24" s="269"/>
      <c r="AY24" s="269" t="n">
        <f aca="false">AY23+AX24</f>
        <v>0</v>
      </c>
    </row>
    <row r="25" customFormat="false" ht="15" hidden="false" customHeight="false" outlineLevel="0" collapsed="false">
      <c r="D25" s="296" t="n">
        <v>44035</v>
      </c>
      <c r="E25" s="273" t="n">
        <v>7</v>
      </c>
      <c r="F25" s="291" t="n">
        <v>45.5</v>
      </c>
      <c r="G25" s="269" t="n">
        <f aca="false">E25*F25</f>
        <v>318.5</v>
      </c>
      <c r="H25" s="269"/>
      <c r="I25" s="269" t="n">
        <f aca="false">I24+H25-G25</f>
        <v>-5218.5</v>
      </c>
      <c r="K25" s="310" t="n">
        <v>44086</v>
      </c>
      <c r="L25" s="311"/>
      <c r="M25" s="312"/>
      <c r="N25" s="313" t="n">
        <f aca="false">L25*M25</f>
        <v>0</v>
      </c>
      <c r="O25" s="312" t="n">
        <v>2800</v>
      </c>
      <c r="P25" s="313" t="n">
        <f aca="false">P24+O25-N25</f>
        <v>-1878</v>
      </c>
      <c r="R25" s="271"/>
      <c r="S25" s="271"/>
      <c r="T25" s="269"/>
      <c r="U25" s="269" t="n">
        <f aca="false">S25*T25</f>
        <v>0</v>
      </c>
      <c r="V25" s="269"/>
      <c r="W25" s="269" t="n">
        <f aca="false">W24+V25-U25</f>
        <v>-5200</v>
      </c>
      <c r="Y25" s="296" t="n">
        <v>44069</v>
      </c>
      <c r="Z25" s="273" t="n">
        <v>20</v>
      </c>
      <c r="AA25" s="291" t="n">
        <v>52</v>
      </c>
      <c r="AB25" s="269" t="n">
        <f aca="false">Z25*AA25</f>
        <v>1040</v>
      </c>
      <c r="AC25" s="269"/>
      <c r="AD25" s="269" t="n">
        <f aca="false">AD24+AC25-AB25</f>
        <v>-4560</v>
      </c>
      <c r="AF25" s="296" t="n">
        <v>44057</v>
      </c>
      <c r="AG25" s="273" t="n">
        <v>100</v>
      </c>
      <c r="AH25" s="291" t="n">
        <v>52</v>
      </c>
      <c r="AI25" s="269" t="n">
        <f aca="false">AG25*AH25</f>
        <v>5200</v>
      </c>
      <c r="AJ25" s="269"/>
      <c r="AK25" s="269" t="n">
        <f aca="false">AK24+AJ25-AI25</f>
        <v>-15600</v>
      </c>
      <c r="AM25" s="296"/>
      <c r="AN25" s="273"/>
      <c r="AO25" s="274"/>
      <c r="AP25" s="278" t="n">
        <f aca="false">AN25*AO25</f>
        <v>0</v>
      </c>
      <c r="AQ25" s="269"/>
      <c r="AR25" s="269" t="n">
        <f aca="false">AR24+AQ25-AP25</f>
        <v>0</v>
      </c>
      <c r="AS25" s="276"/>
      <c r="AT25" s="269"/>
      <c r="AU25" s="269"/>
      <c r="AV25" s="277"/>
      <c r="AW25" s="278"/>
      <c r="AX25" s="269"/>
      <c r="AY25" s="269" t="n">
        <f aca="false">AY24+AX25</f>
        <v>0</v>
      </c>
    </row>
    <row r="26" customFormat="false" ht="15" hidden="false" customHeight="false" outlineLevel="0" collapsed="false">
      <c r="D26" s="296" t="n">
        <v>44036</v>
      </c>
      <c r="E26" s="273" t="n">
        <v>200</v>
      </c>
      <c r="F26" s="291" t="n">
        <v>49</v>
      </c>
      <c r="G26" s="269" t="n">
        <f aca="false">E26*F26</f>
        <v>9800</v>
      </c>
      <c r="H26" s="269"/>
      <c r="I26" s="269" t="n">
        <f aca="false">I25+H26-G26</f>
        <v>-15018.5</v>
      </c>
      <c r="K26" s="296" t="n">
        <v>44089</v>
      </c>
      <c r="L26" s="273" t="n">
        <v>20</v>
      </c>
      <c r="M26" s="291" t="n">
        <v>52</v>
      </c>
      <c r="N26" s="269" t="n">
        <f aca="false">L26*M26</f>
        <v>1040</v>
      </c>
      <c r="O26" s="269"/>
      <c r="P26" s="269" t="n">
        <f aca="false">P25+O26-N26</f>
        <v>-2918</v>
      </c>
      <c r="R26" s="272" t="n">
        <v>44142</v>
      </c>
      <c r="S26" s="273" t="n">
        <v>100</v>
      </c>
      <c r="T26" s="291" t="n">
        <v>52</v>
      </c>
      <c r="U26" s="269" t="n">
        <f aca="false">S26*T26</f>
        <v>5200</v>
      </c>
      <c r="V26" s="269"/>
      <c r="W26" s="269" t="n">
        <f aca="false">W25+V26-U26</f>
        <v>-10400</v>
      </c>
      <c r="Y26" s="306" t="n">
        <v>44072</v>
      </c>
      <c r="Z26" s="280"/>
      <c r="AA26" s="283"/>
      <c r="AB26" s="305" t="n">
        <f aca="false">Z26*AA26</f>
        <v>0</v>
      </c>
      <c r="AC26" s="305" t="n">
        <v>4500</v>
      </c>
      <c r="AD26" s="264" t="n">
        <f aca="false">AD25+AC26-AB26</f>
        <v>-60</v>
      </c>
      <c r="AF26" s="296" t="n">
        <v>44069</v>
      </c>
      <c r="AG26" s="273" t="n">
        <v>100</v>
      </c>
      <c r="AH26" s="291" t="n">
        <v>52</v>
      </c>
      <c r="AI26" s="269" t="n">
        <f aca="false">AG26*AH26</f>
        <v>5200</v>
      </c>
      <c r="AJ26" s="269"/>
      <c r="AK26" s="269" t="n">
        <f aca="false">AK25+AJ26-AI26</f>
        <v>-20800</v>
      </c>
      <c r="AM26" s="296"/>
      <c r="AN26" s="273"/>
      <c r="AO26" s="274"/>
      <c r="AP26" s="278" t="n">
        <f aca="false">AN26*AO26</f>
        <v>0</v>
      </c>
      <c r="AQ26" s="269"/>
      <c r="AR26" s="269" t="n">
        <f aca="false">AR25+AQ26-AP26</f>
        <v>0</v>
      </c>
      <c r="AS26" s="276"/>
      <c r="AT26" s="269"/>
      <c r="AU26" s="269"/>
      <c r="AV26" s="277"/>
      <c r="AW26" s="278"/>
      <c r="AX26" s="269"/>
      <c r="AY26" s="269" t="n">
        <f aca="false">AY25+AX26</f>
        <v>0</v>
      </c>
    </row>
    <row r="27" customFormat="false" ht="15" hidden="false" customHeight="false" outlineLevel="0" collapsed="false">
      <c r="D27" s="296" t="n">
        <v>44047</v>
      </c>
      <c r="E27" s="273" t="n">
        <v>20</v>
      </c>
      <c r="F27" s="291" t="n">
        <v>20</v>
      </c>
      <c r="G27" s="269" t="n">
        <f aca="false">E27*F27</f>
        <v>400</v>
      </c>
      <c r="H27" s="269"/>
      <c r="I27" s="269" t="n">
        <f aca="false">I26+H27-G27</f>
        <v>-15418.5</v>
      </c>
      <c r="K27" s="310" t="n">
        <v>44107</v>
      </c>
      <c r="L27" s="314"/>
      <c r="M27" s="313"/>
      <c r="N27" s="313" t="n">
        <f aca="false">L27*M27</f>
        <v>0</v>
      </c>
      <c r="O27" s="312" t="n">
        <v>2200</v>
      </c>
      <c r="P27" s="313" t="n">
        <f aca="false">P26+O27-N27</f>
        <v>-718</v>
      </c>
      <c r="R27" s="315" t="n">
        <v>44142</v>
      </c>
      <c r="S27" s="243"/>
      <c r="T27" s="302"/>
      <c r="U27" s="302" t="n">
        <f aca="false">S27*T27</f>
        <v>0</v>
      </c>
      <c r="V27" s="301" t="n">
        <v>5200</v>
      </c>
      <c r="W27" s="264" t="n">
        <f aca="false">W26+V27-U27</f>
        <v>-5200</v>
      </c>
      <c r="Y27" s="296" t="n">
        <v>44084</v>
      </c>
      <c r="Z27" s="273" t="n">
        <v>20</v>
      </c>
      <c r="AA27" s="291" t="n">
        <v>52</v>
      </c>
      <c r="AB27" s="269" t="n">
        <f aca="false">Z27*AA27</f>
        <v>1040</v>
      </c>
      <c r="AC27" s="269"/>
      <c r="AD27" s="269" t="n">
        <f aca="false">AD26+AC27-AB27</f>
        <v>-1100</v>
      </c>
      <c r="AF27" s="316" t="n">
        <v>44072</v>
      </c>
      <c r="AG27" s="317"/>
      <c r="AH27" s="318"/>
      <c r="AI27" s="318" t="n">
        <f aca="false">AG27*AH27</f>
        <v>0</v>
      </c>
      <c r="AJ27" s="319" t="n">
        <v>15600</v>
      </c>
      <c r="AK27" s="320" t="n">
        <f aca="false">AK26+AJ27-AI27</f>
        <v>-5200</v>
      </c>
      <c r="AM27" s="272"/>
      <c r="AN27" s="271"/>
      <c r="AO27" s="274"/>
      <c r="AP27" s="278" t="n">
        <f aca="false">AN27*AO27</f>
        <v>0</v>
      </c>
      <c r="AQ27" s="291"/>
      <c r="AR27" s="269" t="n">
        <f aca="false">AR26+AQ27-AP27</f>
        <v>0</v>
      </c>
      <c r="AS27" s="276"/>
      <c r="AT27" s="269"/>
      <c r="AU27" s="269"/>
      <c r="AV27" s="277"/>
      <c r="AW27" s="278"/>
      <c r="AX27" s="269"/>
      <c r="AY27" s="269" t="n">
        <f aca="false">AY26+AX27</f>
        <v>0</v>
      </c>
    </row>
    <row r="28" customFormat="false" ht="15" hidden="false" customHeight="false" outlineLevel="0" collapsed="false">
      <c r="D28" s="296" t="n">
        <v>44049</v>
      </c>
      <c r="E28" s="273" t="n">
        <v>100</v>
      </c>
      <c r="F28" s="291" t="n">
        <v>49</v>
      </c>
      <c r="G28" s="269" t="n">
        <f aca="false">E28*F28</f>
        <v>4900</v>
      </c>
      <c r="H28" s="269"/>
      <c r="I28" s="269" t="n">
        <f aca="false">I27+H28-G28</f>
        <v>-20318.5</v>
      </c>
      <c r="K28" s="296" t="n">
        <v>44112</v>
      </c>
      <c r="L28" s="273" t="n">
        <v>20</v>
      </c>
      <c r="M28" s="291" t="n">
        <v>52</v>
      </c>
      <c r="N28" s="269" t="n">
        <f aca="false">L28*M28</f>
        <v>1040</v>
      </c>
      <c r="O28" s="269"/>
      <c r="P28" s="269" t="n">
        <f aca="false">P27+O28-N28</f>
        <v>-1758</v>
      </c>
      <c r="R28" s="272" t="n">
        <v>44165</v>
      </c>
      <c r="S28" s="273" t="n">
        <v>100</v>
      </c>
      <c r="T28" s="291" t="n">
        <v>52</v>
      </c>
      <c r="U28" s="269" t="n">
        <f aca="false">S28*T28</f>
        <v>5200</v>
      </c>
      <c r="V28" s="269"/>
      <c r="W28" s="269" t="n">
        <f aca="false">W27+V28-U28</f>
        <v>-10400</v>
      </c>
      <c r="Y28" s="294" t="n">
        <v>44093</v>
      </c>
      <c r="Z28" s="280" t="n">
        <v>30</v>
      </c>
      <c r="AA28" s="283" t="n">
        <v>52</v>
      </c>
      <c r="AB28" s="284" t="n">
        <f aca="false">Z28*AA28</f>
        <v>1560</v>
      </c>
      <c r="AC28" s="283" t="n">
        <v>2700</v>
      </c>
      <c r="AD28" s="284" t="n">
        <f aca="false">AD27+AC28-AB28</f>
        <v>40</v>
      </c>
      <c r="AF28" s="296" t="n">
        <v>44083</v>
      </c>
      <c r="AG28" s="273" t="n">
        <v>100</v>
      </c>
      <c r="AH28" s="291" t="n">
        <v>52</v>
      </c>
      <c r="AI28" s="269" t="n">
        <f aca="false">AG28*AH28</f>
        <v>5200</v>
      </c>
      <c r="AJ28" s="269"/>
      <c r="AK28" s="264" t="n">
        <f aca="false">AK27+AJ28-AI28</f>
        <v>-10400</v>
      </c>
      <c r="AM28" s="296"/>
      <c r="AN28" s="273"/>
      <c r="AO28" s="274"/>
      <c r="AP28" s="278" t="n">
        <f aca="false">AN28*AO28</f>
        <v>0</v>
      </c>
      <c r="AQ28" s="269"/>
      <c r="AR28" s="269" t="n">
        <f aca="false">AR27+AQ28-AP28</f>
        <v>0</v>
      </c>
      <c r="AS28" s="276"/>
      <c r="AT28" s="269"/>
      <c r="AU28" s="269"/>
      <c r="AV28" s="277"/>
      <c r="AW28" s="278"/>
      <c r="AX28" s="269"/>
      <c r="AY28" s="269" t="n">
        <f aca="false">AY27+AX28</f>
        <v>0</v>
      </c>
    </row>
    <row r="29" customFormat="false" ht="15" hidden="false" customHeight="false" outlineLevel="0" collapsed="false">
      <c r="D29" s="321" t="n">
        <v>44044</v>
      </c>
      <c r="E29" s="322"/>
      <c r="F29" s="323"/>
      <c r="G29" s="324" t="n">
        <f aca="false">E29*F29</f>
        <v>0</v>
      </c>
      <c r="H29" s="324" t="n">
        <v>15020</v>
      </c>
      <c r="I29" s="320" t="n">
        <f aca="false">I28+H29-G29</f>
        <v>-5298.5</v>
      </c>
      <c r="K29" s="272" t="n">
        <v>44122</v>
      </c>
      <c r="L29" s="273" t="n">
        <v>20</v>
      </c>
      <c r="M29" s="291" t="n">
        <v>52</v>
      </c>
      <c r="N29" s="269" t="n">
        <f aca="false">L29*M29</f>
        <v>1040</v>
      </c>
      <c r="O29" s="269"/>
      <c r="P29" s="269" t="n">
        <f aca="false">P28+O29-N29</f>
        <v>-2798</v>
      </c>
      <c r="R29" s="279" t="n">
        <v>44178</v>
      </c>
      <c r="S29" s="295"/>
      <c r="T29" s="284"/>
      <c r="U29" s="284" t="n">
        <f aca="false">S29*T29</f>
        <v>0</v>
      </c>
      <c r="V29" s="283" t="n">
        <v>10400</v>
      </c>
      <c r="W29" s="284" t="n">
        <f aca="false">W28+V29-U29</f>
        <v>0</v>
      </c>
      <c r="Y29" s="296" t="n">
        <v>44104</v>
      </c>
      <c r="Z29" s="273" t="n">
        <v>30</v>
      </c>
      <c r="AA29" s="291" t="n">
        <v>52</v>
      </c>
      <c r="AB29" s="269" t="n">
        <f aca="false">Z29*AA29</f>
        <v>1560</v>
      </c>
      <c r="AC29" s="269"/>
      <c r="AD29" s="269" t="n">
        <f aca="false">AD28+AC29-AB29</f>
        <v>-1520</v>
      </c>
      <c r="AF29" s="290" t="n">
        <v>44095</v>
      </c>
      <c r="AG29" s="267" t="n">
        <v>200</v>
      </c>
      <c r="AH29" s="268" t="n">
        <v>52</v>
      </c>
      <c r="AI29" s="268" t="n">
        <f aca="false">AG29*AH29</f>
        <v>10400</v>
      </c>
      <c r="AJ29" s="291"/>
      <c r="AK29" s="264" t="n">
        <f aca="false">AK28+AJ29-AI29</f>
        <v>-20800</v>
      </c>
      <c r="AM29" s="290"/>
      <c r="AN29" s="267"/>
      <c r="AO29" s="274"/>
      <c r="AP29" s="278" t="n">
        <f aca="false">AN29*AO29</f>
        <v>0</v>
      </c>
      <c r="AQ29" s="291"/>
      <c r="AR29" s="269" t="n">
        <f aca="false">AR28+AQ29-AP29</f>
        <v>0</v>
      </c>
      <c r="AS29" s="276"/>
      <c r="AT29" s="269"/>
      <c r="AU29" s="269"/>
      <c r="AV29" s="277"/>
      <c r="AW29" s="278"/>
      <c r="AX29" s="269"/>
      <c r="AY29" s="269" t="n">
        <f aca="false">AY28+AX29</f>
        <v>0</v>
      </c>
    </row>
    <row r="30" customFormat="false" ht="15" hidden="false" customHeight="false" outlineLevel="0" collapsed="false">
      <c r="D30" s="296" t="n">
        <v>44074</v>
      </c>
      <c r="E30" s="273" t="n">
        <v>2</v>
      </c>
      <c r="F30" s="291" t="n">
        <v>318</v>
      </c>
      <c r="G30" s="269" t="n">
        <f aca="false">E30*F30</f>
        <v>636</v>
      </c>
      <c r="H30" s="269"/>
      <c r="I30" s="269" t="n">
        <f aca="false">I29+H30-G30</f>
        <v>-5934.5</v>
      </c>
      <c r="K30" s="306" t="n">
        <v>44142</v>
      </c>
      <c r="L30" s="280"/>
      <c r="M30" s="283"/>
      <c r="N30" s="283"/>
      <c r="O30" s="305" t="n">
        <v>2800</v>
      </c>
      <c r="P30" s="284" t="n">
        <f aca="false">P29+O30-N30</f>
        <v>2</v>
      </c>
      <c r="R30" s="272" t="n">
        <v>44185</v>
      </c>
      <c r="S30" s="273" t="n">
        <v>200</v>
      </c>
      <c r="T30" s="291" t="n">
        <v>52</v>
      </c>
      <c r="U30" s="269" t="n">
        <f aca="false">S30*T30</f>
        <v>10400</v>
      </c>
      <c r="V30" s="269"/>
      <c r="W30" s="269" t="n">
        <f aca="false">W29+V30-U30</f>
        <v>-10400</v>
      </c>
      <c r="Y30" s="279" t="n">
        <v>44107</v>
      </c>
      <c r="Z30" s="280"/>
      <c r="AA30" s="283"/>
      <c r="AB30" s="284" t="n">
        <f aca="false">Z30*AA30</f>
        <v>0</v>
      </c>
      <c r="AC30" s="283" t="n">
        <v>1520</v>
      </c>
      <c r="AD30" s="284" t="n">
        <f aca="false">AD29+AC30-AB30</f>
        <v>0</v>
      </c>
      <c r="AF30" s="325" t="n">
        <v>44100</v>
      </c>
      <c r="AG30" s="326"/>
      <c r="AH30" s="327"/>
      <c r="AI30" s="309" t="n">
        <f aca="false">AG30*AH30</f>
        <v>0</v>
      </c>
      <c r="AJ30" s="309" t="n">
        <v>10400</v>
      </c>
      <c r="AK30" s="264" t="n">
        <f aca="false">AK29+AJ30-AI30</f>
        <v>-10400</v>
      </c>
      <c r="AM30" s="290"/>
      <c r="AN30" s="273"/>
      <c r="AO30" s="274"/>
      <c r="AP30" s="278" t="n">
        <f aca="false">AN30*AO30</f>
        <v>0</v>
      </c>
      <c r="AQ30" s="268"/>
      <c r="AR30" s="269" t="n">
        <f aca="false">AR29+AQ30-AP30</f>
        <v>0</v>
      </c>
      <c r="AS30" s="276"/>
      <c r="AT30" s="269"/>
      <c r="AU30" s="269"/>
      <c r="AV30" s="277"/>
      <c r="AW30" s="278"/>
      <c r="AX30" s="269"/>
      <c r="AY30" s="269" t="n">
        <f aca="false">AY29+AX30</f>
        <v>0</v>
      </c>
    </row>
    <row r="31" customFormat="false" ht="15" hidden="false" customHeight="false" outlineLevel="0" collapsed="false">
      <c r="D31" s="296" t="n">
        <v>44080</v>
      </c>
      <c r="E31" s="273" t="n">
        <v>100</v>
      </c>
      <c r="F31" s="291" t="n">
        <v>49</v>
      </c>
      <c r="G31" s="269" t="n">
        <f aca="false">E31*F31</f>
        <v>4900</v>
      </c>
      <c r="H31" s="269"/>
      <c r="I31" s="269" t="n">
        <f aca="false">I30+H31-G31</f>
        <v>-10834.5</v>
      </c>
      <c r="K31" s="272" t="n">
        <v>44145</v>
      </c>
      <c r="L31" s="273" t="n">
        <v>20</v>
      </c>
      <c r="M31" s="291" t="n">
        <v>52</v>
      </c>
      <c r="N31" s="269" t="n">
        <f aca="false">L31*M31</f>
        <v>1040</v>
      </c>
      <c r="O31" s="269"/>
      <c r="P31" s="269" t="n">
        <f aca="false">P30+O31-N31</f>
        <v>-1038</v>
      </c>
      <c r="R31" s="279" t="n">
        <v>44206</v>
      </c>
      <c r="S31" s="295"/>
      <c r="T31" s="284"/>
      <c r="U31" s="284" t="n">
        <f aca="false">S31*T31</f>
        <v>0</v>
      </c>
      <c r="V31" s="283" t="n">
        <v>10400</v>
      </c>
      <c r="W31" s="284" t="n">
        <f aca="false">W30+V31-U31</f>
        <v>0</v>
      </c>
      <c r="Y31" s="272" t="n">
        <v>44114</v>
      </c>
      <c r="Z31" s="273" t="n">
        <v>20</v>
      </c>
      <c r="AA31" s="291" t="n">
        <v>52</v>
      </c>
      <c r="AB31" s="269" t="n">
        <f aca="false">Z31*AA31</f>
        <v>1040</v>
      </c>
      <c r="AC31" s="269"/>
      <c r="AD31" s="269" t="n">
        <f aca="false">AD30+AC31-AB31</f>
        <v>-1040</v>
      </c>
      <c r="AF31" s="315" t="n">
        <v>44107</v>
      </c>
      <c r="AG31" s="243"/>
      <c r="AH31" s="302"/>
      <c r="AI31" s="302" t="n">
        <f aca="false">AG31*AH31</f>
        <v>0</v>
      </c>
      <c r="AJ31" s="301" t="n">
        <v>10400</v>
      </c>
      <c r="AK31" s="302" t="n">
        <f aca="false">AK30+AJ31-AI31</f>
        <v>0</v>
      </c>
      <c r="AM31" s="272"/>
      <c r="AN31" s="273"/>
      <c r="AO31" s="274"/>
      <c r="AP31" s="278" t="n">
        <f aca="false">AN31*AO31</f>
        <v>0</v>
      </c>
      <c r="AQ31" s="269"/>
      <c r="AR31" s="269" t="n">
        <f aca="false">AR30+AQ31-AP31</f>
        <v>0</v>
      </c>
      <c r="AS31" s="276"/>
      <c r="AT31" s="269"/>
      <c r="AU31" s="269"/>
      <c r="AV31" s="277"/>
      <c r="AW31" s="278"/>
      <c r="AX31" s="269"/>
      <c r="AY31" s="269" t="n">
        <f aca="false">AY30+AX31</f>
        <v>0</v>
      </c>
    </row>
    <row r="32" customFormat="false" ht="15" hidden="false" customHeight="false" outlineLevel="0" collapsed="false">
      <c r="D32" s="296" t="n">
        <v>44084</v>
      </c>
      <c r="E32" s="273" t="n">
        <v>1</v>
      </c>
      <c r="F32" s="291" t="n">
        <f aca="false">65*3</f>
        <v>195</v>
      </c>
      <c r="G32" s="269" t="n">
        <f aca="false">E32*F32</f>
        <v>195</v>
      </c>
      <c r="H32" s="269"/>
      <c r="I32" s="269" t="n">
        <f aca="false">I31+H32-G32</f>
        <v>-11029.5</v>
      </c>
      <c r="K32" s="296" t="n">
        <v>44168</v>
      </c>
      <c r="L32" s="273" t="n">
        <v>10</v>
      </c>
      <c r="M32" s="291" t="n">
        <v>52</v>
      </c>
      <c r="N32" s="269" t="n">
        <f aca="false">L32*M32</f>
        <v>520</v>
      </c>
      <c r="O32" s="269"/>
      <c r="P32" s="269" t="n">
        <f aca="false">P31+O32-N32</f>
        <v>-1558</v>
      </c>
      <c r="R32" s="296" t="n">
        <v>44209</v>
      </c>
      <c r="S32" s="273" t="n">
        <v>100</v>
      </c>
      <c r="T32" s="274" t="n">
        <v>52</v>
      </c>
      <c r="U32" s="275" t="n">
        <f aca="false">S32*T32</f>
        <v>5200</v>
      </c>
      <c r="V32" s="269"/>
      <c r="W32" s="269" t="n">
        <f aca="false">W31+V32-U32</f>
        <v>-5200</v>
      </c>
      <c r="Y32" s="272" t="n">
        <v>44119</v>
      </c>
      <c r="Z32" s="273" t="n">
        <v>20</v>
      </c>
      <c r="AA32" s="291" t="n">
        <v>52</v>
      </c>
      <c r="AB32" s="269" t="n">
        <f aca="false">Z32*AA32</f>
        <v>1040</v>
      </c>
      <c r="AC32" s="269"/>
      <c r="AD32" s="269" t="n">
        <f aca="false">AD31+AC32-AB32</f>
        <v>-2080</v>
      </c>
      <c r="AF32" s="272" t="n">
        <v>44111</v>
      </c>
      <c r="AG32" s="273" t="n">
        <v>20</v>
      </c>
      <c r="AH32" s="291" t="n">
        <v>52</v>
      </c>
      <c r="AI32" s="269" t="n">
        <f aca="false">AG32*AH32</f>
        <v>1040</v>
      </c>
      <c r="AJ32" s="269"/>
      <c r="AK32" s="269" t="n">
        <f aca="false">AK31+AJ32-AI32</f>
        <v>-1040</v>
      </c>
      <c r="AM32" s="271"/>
      <c r="AN32" s="271"/>
      <c r="AO32" s="274"/>
      <c r="AP32" s="278" t="n">
        <f aca="false">AN32*AO32</f>
        <v>0</v>
      </c>
      <c r="AQ32" s="269"/>
      <c r="AR32" s="269" t="n">
        <f aca="false">AR31+AQ32-AP32</f>
        <v>0</v>
      </c>
      <c r="AS32" s="269"/>
      <c r="AT32" s="269"/>
      <c r="AU32" s="269"/>
      <c r="AV32" s="277"/>
      <c r="AW32" s="278"/>
      <c r="AX32" s="269"/>
      <c r="AY32" s="269" t="n">
        <f aca="false">AY31+AX32</f>
        <v>0</v>
      </c>
    </row>
    <row r="33" customFormat="false" ht="15" hidden="false" customHeight="false" outlineLevel="0" collapsed="false">
      <c r="D33" s="328" t="n">
        <v>44086</v>
      </c>
      <c r="E33" s="322"/>
      <c r="F33" s="323"/>
      <c r="G33" s="320" t="n">
        <f aca="false">E33*F33</f>
        <v>0</v>
      </c>
      <c r="H33" s="323" t="n">
        <f aca="false">4900 + 5300</f>
        <v>10200</v>
      </c>
      <c r="I33" s="320" t="n">
        <f aca="false">I32+H33-G33</f>
        <v>-829.5</v>
      </c>
      <c r="K33" s="279" t="n">
        <v>44178</v>
      </c>
      <c r="L33" s="295"/>
      <c r="M33" s="284"/>
      <c r="N33" s="284" t="n">
        <f aca="false">L33*M33</f>
        <v>0</v>
      </c>
      <c r="O33" s="283" t="n">
        <v>1560</v>
      </c>
      <c r="P33" s="284" t="n">
        <f aca="false">P32+O33-N33</f>
        <v>2</v>
      </c>
      <c r="R33" s="296" t="n">
        <v>44209</v>
      </c>
      <c r="S33" s="273" t="n">
        <v>42</v>
      </c>
      <c r="T33" s="274" t="n">
        <v>96</v>
      </c>
      <c r="U33" s="275" t="n">
        <f aca="false">S33*T33</f>
        <v>4032</v>
      </c>
      <c r="V33" s="269"/>
      <c r="W33" s="269" t="n">
        <f aca="false">W32+V33-U33</f>
        <v>-9232</v>
      </c>
      <c r="Y33" s="272" t="n">
        <v>44124</v>
      </c>
      <c r="Z33" s="273" t="n">
        <v>30</v>
      </c>
      <c r="AA33" s="291" t="n">
        <v>52</v>
      </c>
      <c r="AB33" s="269" t="n">
        <f aca="false">Z33*AA33</f>
        <v>1560</v>
      </c>
      <c r="AC33" s="269"/>
      <c r="AD33" s="269" t="n">
        <f aca="false">AD32+AC33-AB33</f>
        <v>-3640</v>
      </c>
      <c r="AF33" s="272" t="n">
        <v>44115</v>
      </c>
      <c r="AG33" s="273" t="n">
        <v>100</v>
      </c>
      <c r="AH33" s="291" t="n">
        <v>52</v>
      </c>
      <c r="AI33" s="269" t="n">
        <f aca="false">AG33*AH33</f>
        <v>5200</v>
      </c>
      <c r="AJ33" s="269"/>
      <c r="AK33" s="269" t="n">
        <f aca="false">AK32+AJ33-AI33</f>
        <v>-6240</v>
      </c>
      <c r="AM33" s="271"/>
      <c r="AN33" s="271"/>
      <c r="AO33" s="274"/>
      <c r="AP33" s="278" t="n">
        <f aca="false">AN33*AO33</f>
        <v>0</v>
      </c>
      <c r="AQ33" s="269"/>
      <c r="AR33" s="269" t="n">
        <f aca="false">AR32+AQ33-AP33</f>
        <v>0</v>
      </c>
      <c r="AS33" s="269"/>
      <c r="AT33" s="269"/>
      <c r="AU33" s="269"/>
      <c r="AV33" s="277"/>
      <c r="AW33" s="278"/>
      <c r="AX33" s="269"/>
      <c r="AY33" s="269" t="n">
        <f aca="false">AY32+AX33</f>
        <v>0</v>
      </c>
    </row>
    <row r="34" customFormat="false" ht="15" hidden="false" customHeight="false" outlineLevel="0" collapsed="false">
      <c r="D34" s="296" t="n">
        <v>44091</v>
      </c>
      <c r="E34" s="273" t="n">
        <v>200</v>
      </c>
      <c r="F34" s="291" t="n">
        <v>49</v>
      </c>
      <c r="G34" s="269" t="n">
        <f aca="false">E34*F34</f>
        <v>9800</v>
      </c>
      <c r="H34" s="269"/>
      <c r="I34" s="269" t="n">
        <f aca="false">I33+H34-G34</f>
        <v>-10629.5</v>
      </c>
      <c r="K34" s="272" t="n">
        <v>44175</v>
      </c>
      <c r="L34" s="273" t="n">
        <v>20</v>
      </c>
      <c r="M34" s="291" t="n">
        <v>52</v>
      </c>
      <c r="N34" s="269" t="n">
        <f aca="false">L34*M34</f>
        <v>1040</v>
      </c>
      <c r="O34" s="269"/>
      <c r="P34" s="269" t="n">
        <f aca="false">P33+O34-N34</f>
        <v>-1038</v>
      </c>
      <c r="R34" s="296" t="n">
        <v>44226</v>
      </c>
      <c r="S34" s="273" t="n">
        <v>100</v>
      </c>
      <c r="T34" s="274" t="n">
        <v>52</v>
      </c>
      <c r="U34" s="275" t="n">
        <f aca="false">S34*T34</f>
        <v>5200</v>
      </c>
      <c r="V34" s="269"/>
      <c r="W34" s="269" t="n">
        <f aca="false">W33+V34-U34</f>
        <v>-14432</v>
      </c>
      <c r="Y34" s="272" t="n">
        <v>44135</v>
      </c>
      <c r="Z34" s="273" t="n">
        <v>30</v>
      </c>
      <c r="AA34" s="291" t="n">
        <v>52</v>
      </c>
      <c r="AB34" s="269" t="n">
        <f aca="false">Z34*AA34</f>
        <v>1560</v>
      </c>
      <c r="AC34" s="269"/>
      <c r="AD34" s="269" t="n">
        <f aca="false">AD33+AC34-AB34</f>
        <v>-5200</v>
      </c>
      <c r="AF34" s="272" t="n">
        <v>44120</v>
      </c>
      <c r="AG34" s="273" t="n">
        <v>100</v>
      </c>
      <c r="AH34" s="291" t="n">
        <v>52</v>
      </c>
      <c r="AI34" s="269" t="n">
        <f aca="false">AG34*AH34</f>
        <v>5200</v>
      </c>
      <c r="AJ34" s="269"/>
      <c r="AK34" s="269" t="n">
        <f aca="false">AK33+AJ34-AI34</f>
        <v>-11440</v>
      </c>
      <c r="AM34" s="271"/>
      <c r="AN34" s="271"/>
      <c r="AO34" s="274"/>
      <c r="AP34" s="278" t="n">
        <f aca="false">AN34*AO34</f>
        <v>0</v>
      </c>
      <c r="AQ34" s="269"/>
      <c r="AR34" s="269" t="n">
        <f aca="false">AR33+AQ34-AP34</f>
        <v>0</v>
      </c>
      <c r="AS34" s="269"/>
      <c r="AT34" s="269"/>
      <c r="AU34" s="269"/>
      <c r="AV34" s="277"/>
      <c r="AW34" s="278"/>
      <c r="AX34" s="269"/>
      <c r="AY34" s="269" t="n">
        <f aca="false">AY33+AX34</f>
        <v>0</v>
      </c>
    </row>
    <row r="35" customFormat="false" ht="15" hidden="false" customHeight="false" outlineLevel="0" collapsed="false">
      <c r="D35" s="296" t="n">
        <v>44104</v>
      </c>
      <c r="E35" s="273" t="n">
        <v>100</v>
      </c>
      <c r="F35" s="291" t="n">
        <v>49</v>
      </c>
      <c r="G35" s="269" t="n">
        <f aca="false">E35*F35</f>
        <v>4900</v>
      </c>
      <c r="H35" s="269"/>
      <c r="I35" s="269" t="n">
        <f aca="false">I34+H35-G35</f>
        <v>-15529.5</v>
      </c>
      <c r="K35" s="272" t="n">
        <v>44185</v>
      </c>
      <c r="L35" s="273" t="n">
        <v>20</v>
      </c>
      <c r="M35" s="291" t="n">
        <v>52</v>
      </c>
      <c r="N35" s="269" t="n">
        <f aca="false">L35*M35</f>
        <v>1040</v>
      </c>
      <c r="O35" s="269"/>
      <c r="P35" s="269" t="n">
        <f aca="false">P34+O35-N35</f>
        <v>-2078</v>
      </c>
      <c r="R35" s="279" t="n">
        <v>44233</v>
      </c>
      <c r="S35" s="295"/>
      <c r="T35" s="284"/>
      <c r="U35" s="284" t="n">
        <f aca="false">S35*T35</f>
        <v>0</v>
      </c>
      <c r="V35" s="283" t="n">
        <v>10500</v>
      </c>
      <c r="W35" s="264" t="n">
        <f aca="false">W34+V35-U35</f>
        <v>-3932</v>
      </c>
      <c r="Y35" s="306" t="n">
        <v>44142</v>
      </c>
      <c r="Z35" s="280"/>
      <c r="AA35" s="283"/>
      <c r="AB35" s="305" t="n">
        <f aca="false">Z35*AA35</f>
        <v>0</v>
      </c>
      <c r="AC35" s="305" t="n">
        <v>5200</v>
      </c>
      <c r="AD35" s="305" t="n">
        <f aca="false">AD34+AC35-AB35</f>
        <v>0</v>
      </c>
      <c r="AF35" s="272" t="n">
        <v>44131</v>
      </c>
      <c r="AG35" s="273" t="n">
        <v>100</v>
      </c>
      <c r="AH35" s="291" t="n">
        <v>52</v>
      </c>
      <c r="AI35" s="269" t="n">
        <f aca="false">AG35*AH35</f>
        <v>5200</v>
      </c>
      <c r="AJ35" s="269"/>
      <c r="AK35" s="269" t="n">
        <f aca="false">AK34+AJ35-AI35</f>
        <v>-16640</v>
      </c>
      <c r="AM35" s="271"/>
      <c r="AN35" s="271"/>
      <c r="AO35" s="274"/>
      <c r="AP35" s="278" t="n">
        <f aca="false">AN35*AO35</f>
        <v>0</v>
      </c>
      <c r="AQ35" s="269"/>
      <c r="AR35" s="269" t="n">
        <f aca="false">AR34+AQ35-AP35</f>
        <v>0</v>
      </c>
      <c r="AS35" s="269"/>
      <c r="AT35" s="269"/>
      <c r="AU35" s="269"/>
      <c r="AV35" s="277"/>
      <c r="AW35" s="278"/>
      <c r="AX35" s="269"/>
      <c r="AY35" s="269" t="n">
        <f aca="false">AY34+AX35</f>
        <v>0</v>
      </c>
    </row>
    <row r="36" customFormat="false" ht="15" hidden="false" customHeight="false" outlineLevel="0" collapsed="false">
      <c r="D36" s="296" t="n">
        <v>44104</v>
      </c>
      <c r="E36" s="273" t="n">
        <v>20</v>
      </c>
      <c r="F36" s="291" t="n">
        <v>20</v>
      </c>
      <c r="G36" s="269" t="n">
        <f aca="false">E36*F36</f>
        <v>400</v>
      </c>
      <c r="H36" s="269"/>
      <c r="I36" s="269" t="n">
        <f aca="false">I35+H36-G36</f>
        <v>-15929.5</v>
      </c>
      <c r="K36" s="272" t="n">
        <v>44188</v>
      </c>
      <c r="L36" s="273" t="n">
        <v>40</v>
      </c>
      <c r="M36" s="291" t="n">
        <v>52</v>
      </c>
      <c r="N36" s="269" t="n">
        <f aca="false">L36*M36</f>
        <v>2080</v>
      </c>
      <c r="O36" s="269"/>
      <c r="P36" s="269" t="n">
        <f aca="false">P35+O36-N36</f>
        <v>-4158</v>
      </c>
      <c r="R36" s="296" t="n">
        <v>44243</v>
      </c>
      <c r="S36" s="273" t="n">
        <v>20</v>
      </c>
      <c r="T36" s="291" t="n">
        <v>96</v>
      </c>
      <c r="U36" s="269" t="n">
        <f aca="false">S36*T36</f>
        <v>1920</v>
      </c>
      <c r="V36" s="269"/>
      <c r="W36" s="269" t="n">
        <f aca="false">W35+V36-U36</f>
        <v>-5852</v>
      </c>
      <c r="Y36" s="272" t="n">
        <v>44147</v>
      </c>
      <c r="Z36" s="273" t="n">
        <v>20</v>
      </c>
      <c r="AA36" s="291" t="n">
        <v>52</v>
      </c>
      <c r="AB36" s="269" t="n">
        <f aca="false">Z36*AA36</f>
        <v>1040</v>
      </c>
      <c r="AC36" s="269"/>
      <c r="AD36" s="269" t="n">
        <f aca="false">AD35+AC36-AB36</f>
        <v>-1040</v>
      </c>
      <c r="AF36" s="272" t="n">
        <v>44139</v>
      </c>
      <c r="AG36" s="273" t="n">
        <v>100</v>
      </c>
      <c r="AH36" s="291" t="n">
        <v>52</v>
      </c>
      <c r="AI36" s="269" t="n">
        <f aca="false">AG36*AH36</f>
        <v>5200</v>
      </c>
      <c r="AJ36" s="269"/>
      <c r="AK36" s="269" t="n">
        <f aca="false">AK35+AJ36-AI36</f>
        <v>-21840</v>
      </c>
      <c r="AM36" s="271"/>
      <c r="AN36" s="271"/>
      <c r="AO36" s="274"/>
      <c r="AP36" s="278" t="n">
        <f aca="false">AN36*AO36</f>
        <v>0</v>
      </c>
      <c r="AQ36" s="269"/>
      <c r="AR36" s="269" t="n">
        <f aca="false">AR35+AQ36-AP36</f>
        <v>0</v>
      </c>
      <c r="AS36" s="269"/>
      <c r="AT36" s="269"/>
      <c r="AU36" s="269"/>
      <c r="AV36" s="277"/>
      <c r="AW36" s="278"/>
      <c r="AX36" s="269"/>
      <c r="AY36" s="269" t="n">
        <f aca="false">AY35+AX36</f>
        <v>0</v>
      </c>
    </row>
    <row r="37" customFormat="false" ht="15" hidden="false" customHeight="false" outlineLevel="0" collapsed="false">
      <c r="D37" s="294" t="n">
        <v>44107</v>
      </c>
      <c r="E37" s="295"/>
      <c r="F37" s="284"/>
      <c r="G37" s="284" t="n">
        <f aca="false">E37*F37</f>
        <v>0</v>
      </c>
      <c r="H37" s="283" t="n">
        <v>15930</v>
      </c>
      <c r="I37" s="284" t="n">
        <f aca="false">I36+H37-G37</f>
        <v>0.5</v>
      </c>
      <c r="K37" s="296" t="n">
        <v>44197</v>
      </c>
      <c r="L37" s="273" t="n">
        <v>40</v>
      </c>
      <c r="M37" s="291" t="n">
        <v>52</v>
      </c>
      <c r="N37" s="269" t="n">
        <f aca="false">L37*M37</f>
        <v>2080</v>
      </c>
      <c r="O37" s="269"/>
      <c r="P37" s="269" t="n">
        <f aca="false">P36+O37-N37</f>
        <v>-6238</v>
      </c>
      <c r="R37" s="296" t="n">
        <v>44255</v>
      </c>
      <c r="S37" s="273" t="n">
        <v>100</v>
      </c>
      <c r="T37" s="291" t="n">
        <v>75</v>
      </c>
      <c r="U37" s="269" t="n">
        <f aca="false">S37*T37</f>
        <v>7500</v>
      </c>
      <c r="V37" s="269"/>
      <c r="W37" s="269" t="n">
        <f aca="false">W36+V37-U37</f>
        <v>-13352</v>
      </c>
      <c r="Y37" s="272" t="n">
        <v>44153</v>
      </c>
      <c r="Z37" s="273" t="n">
        <v>30</v>
      </c>
      <c r="AA37" s="291" t="n">
        <v>52</v>
      </c>
      <c r="AB37" s="269" t="n">
        <f aca="false">Z37*AA37</f>
        <v>1560</v>
      </c>
      <c r="AC37" s="269"/>
      <c r="AD37" s="269" t="n">
        <f aca="false">AD36+AC37-AB37</f>
        <v>-2600</v>
      </c>
      <c r="AF37" s="306" t="n">
        <v>44142</v>
      </c>
      <c r="AG37" s="280"/>
      <c r="AH37" s="283"/>
      <c r="AI37" s="305" t="n">
        <f aca="false">AG37*AH37</f>
        <v>0</v>
      </c>
      <c r="AJ37" s="305" t="n">
        <v>21840</v>
      </c>
      <c r="AK37" s="305" t="n">
        <f aca="false">AK36+AJ37-AI37</f>
        <v>0</v>
      </c>
      <c r="AM37" s="271"/>
      <c r="AN37" s="271"/>
      <c r="AO37" s="274"/>
      <c r="AP37" s="278" t="n">
        <f aca="false">AN37*AO37</f>
        <v>0</v>
      </c>
      <c r="AQ37" s="269"/>
      <c r="AR37" s="269" t="n">
        <f aca="false">AR36+AQ37-AP37</f>
        <v>0</v>
      </c>
      <c r="AS37" s="269"/>
      <c r="AT37" s="269"/>
      <c r="AU37" s="269"/>
      <c r="AV37" s="277"/>
      <c r="AW37" s="278"/>
      <c r="AX37" s="269"/>
      <c r="AY37" s="269" t="n">
        <f aca="false">AY36+AX37</f>
        <v>0</v>
      </c>
    </row>
    <row r="38" customFormat="false" ht="15" hidden="false" customHeight="false" outlineLevel="0" collapsed="false">
      <c r="D38" s="272" t="n">
        <v>44111</v>
      </c>
      <c r="E38" s="273" t="n">
        <v>100</v>
      </c>
      <c r="F38" s="329" t="n">
        <v>49</v>
      </c>
      <c r="G38" s="269" t="n">
        <f aca="false">E38*F38</f>
        <v>4900</v>
      </c>
      <c r="H38" s="269"/>
      <c r="I38" s="269" t="n">
        <f aca="false">I37+H38-G38</f>
        <v>-4899.5</v>
      </c>
      <c r="K38" s="279" t="n">
        <v>44206</v>
      </c>
      <c r="L38" s="295"/>
      <c r="M38" s="284"/>
      <c r="N38" s="284" t="n">
        <f aca="false">L38*M38</f>
        <v>0</v>
      </c>
      <c r="O38" s="283" t="n">
        <v>6240</v>
      </c>
      <c r="P38" s="284" t="n">
        <f aca="false">P37+O38-N38</f>
        <v>2</v>
      </c>
      <c r="R38" s="279" t="n">
        <v>44261</v>
      </c>
      <c r="S38" s="295"/>
      <c r="T38" s="284"/>
      <c r="U38" s="284" t="n">
        <f aca="false">S38*T38</f>
        <v>0</v>
      </c>
      <c r="V38" s="283" t="n">
        <v>11000</v>
      </c>
      <c r="W38" s="264" t="n">
        <f aca="false">W37+V38-U38</f>
        <v>-2352</v>
      </c>
      <c r="Y38" s="296" t="n">
        <v>44167</v>
      </c>
      <c r="Z38" s="273" t="n">
        <v>30</v>
      </c>
      <c r="AA38" s="291" t="n">
        <v>52</v>
      </c>
      <c r="AB38" s="269" t="n">
        <f aca="false">Z38*AA38</f>
        <v>1560</v>
      </c>
      <c r="AC38" s="269"/>
      <c r="AD38" s="269" t="n">
        <f aca="false">AD37+AC38-AB38</f>
        <v>-4160</v>
      </c>
      <c r="AF38" s="272" t="n">
        <v>44150</v>
      </c>
      <c r="AG38" s="273" t="n">
        <v>100</v>
      </c>
      <c r="AH38" s="291" t="n">
        <v>52</v>
      </c>
      <c r="AI38" s="269" t="n">
        <f aca="false">AG38*AH38</f>
        <v>5200</v>
      </c>
      <c r="AJ38" s="269"/>
      <c r="AK38" s="269" t="n">
        <f aca="false">AK37+AJ38-AI38</f>
        <v>-5200</v>
      </c>
      <c r="AM38" s="271"/>
      <c r="AN38" s="271"/>
      <c r="AO38" s="274"/>
      <c r="AP38" s="278" t="n">
        <f aca="false">AN38*AO38</f>
        <v>0</v>
      </c>
      <c r="AQ38" s="269"/>
      <c r="AR38" s="269" t="n">
        <f aca="false">AR37+AQ38-AP38</f>
        <v>0</v>
      </c>
      <c r="AS38" s="269"/>
      <c r="AT38" s="269"/>
      <c r="AU38" s="269"/>
      <c r="AV38" s="277"/>
      <c r="AW38" s="278"/>
      <c r="AX38" s="269"/>
      <c r="AY38" s="269" t="n">
        <f aca="false">AY37+AX38</f>
        <v>0</v>
      </c>
    </row>
    <row r="39" customFormat="false" ht="15" hidden="false" customHeight="false" outlineLevel="0" collapsed="false">
      <c r="D39" s="330" t="n">
        <v>44112</v>
      </c>
      <c r="E39" s="331"/>
      <c r="F39" s="332"/>
      <c r="G39" s="333" t="n">
        <f aca="false">E39*F39</f>
        <v>0</v>
      </c>
      <c r="H39" s="269"/>
      <c r="I39" s="269" t="n">
        <f aca="false">I38+H39-G39</f>
        <v>-4899.5</v>
      </c>
      <c r="K39" s="296" t="n">
        <v>44207</v>
      </c>
      <c r="L39" s="273" t="n">
        <v>40</v>
      </c>
      <c r="M39" s="274" t="n">
        <v>52</v>
      </c>
      <c r="N39" s="275" t="n">
        <f aca="false">L39*M39</f>
        <v>2080</v>
      </c>
      <c r="O39" s="269"/>
      <c r="P39" s="269" t="n">
        <f aca="false">P38+O39-N39</f>
        <v>-2078</v>
      </c>
      <c r="R39" s="296" t="n">
        <v>44288</v>
      </c>
      <c r="S39" s="273" t="n">
        <v>100</v>
      </c>
      <c r="T39" s="291" t="n">
        <v>75</v>
      </c>
      <c r="U39" s="269" t="n">
        <f aca="false">S39*T39</f>
        <v>7500</v>
      </c>
      <c r="V39" s="269"/>
      <c r="W39" s="269" t="n">
        <f aca="false">W38+V39-U39</f>
        <v>-9852</v>
      </c>
      <c r="Y39" s="279" t="n">
        <v>44173</v>
      </c>
      <c r="Z39" s="295"/>
      <c r="AA39" s="284"/>
      <c r="AB39" s="284" t="n">
        <f aca="false">Z39*AA39</f>
        <v>0</v>
      </c>
      <c r="AC39" s="283" t="n">
        <v>4170</v>
      </c>
      <c r="AD39" s="284" t="n">
        <f aca="false">AD38+AC39-AB39</f>
        <v>10</v>
      </c>
      <c r="AF39" s="272" t="n">
        <v>44159</v>
      </c>
      <c r="AG39" s="273" t="n">
        <v>100</v>
      </c>
      <c r="AH39" s="291" t="n">
        <v>52</v>
      </c>
      <c r="AI39" s="269" t="n">
        <f aca="false">AG39*AH39</f>
        <v>5200</v>
      </c>
      <c r="AJ39" s="269"/>
      <c r="AK39" s="269" t="n">
        <f aca="false">AK38+AJ39-AI39</f>
        <v>-10400</v>
      </c>
      <c r="AM39" s="271"/>
      <c r="AN39" s="271"/>
      <c r="AO39" s="274"/>
      <c r="AP39" s="278" t="n">
        <f aca="false">AN39*AO39</f>
        <v>0</v>
      </c>
      <c r="AQ39" s="269"/>
      <c r="AR39" s="269" t="n">
        <f aca="false">AR38+AQ39-AP39</f>
        <v>0</v>
      </c>
      <c r="AS39" s="269"/>
      <c r="AT39" s="269"/>
      <c r="AU39" s="269"/>
      <c r="AV39" s="277"/>
      <c r="AW39" s="278"/>
      <c r="AX39" s="269"/>
      <c r="AY39" s="269" t="n">
        <f aca="false">AY38+AX39</f>
        <v>0</v>
      </c>
    </row>
    <row r="40" customFormat="false" ht="15" hidden="false" customHeight="false" outlineLevel="0" collapsed="false">
      <c r="D40" s="272" t="n">
        <v>44118</v>
      </c>
      <c r="E40" s="273" t="n">
        <v>5</v>
      </c>
      <c r="F40" s="291" t="n">
        <v>45.5</v>
      </c>
      <c r="G40" s="269" t="n">
        <f aca="false">E40*F40</f>
        <v>227.5</v>
      </c>
      <c r="H40" s="269"/>
      <c r="I40" s="269" t="n">
        <f aca="false">I39+H40-G40</f>
        <v>-5127</v>
      </c>
      <c r="K40" s="296" t="n">
        <v>44226</v>
      </c>
      <c r="L40" s="273" t="n">
        <v>40</v>
      </c>
      <c r="M40" s="274" t="n">
        <v>52</v>
      </c>
      <c r="N40" s="275" t="n">
        <f aca="false">L40*M40</f>
        <v>2080</v>
      </c>
      <c r="O40" s="269"/>
      <c r="P40" s="269" t="n">
        <f aca="false">P39+O40-N40</f>
        <v>-4158</v>
      </c>
      <c r="R40" s="279" t="n">
        <v>44302</v>
      </c>
      <c r="S40" s="295"/>
      <c r="T40" s="284"/>
      <c r="U40" s="284" t="n">
        <f aca="false">S40*T40</f>
        <v>0</v>
      </c>
      <c r="V40" s="283" t="n">
        <v>7500</v>
      </c>
      <c r="W40" s="264" t="n">
        <f aca="false">W39+V40-U40</f>
        <v>-2352</v>
      </c>
      <c r="Y40" s="272" t="n">
        <v>44175</v>
      </c>
      <c r="Z40" s="273" t="n">
        <v>30</v>
      </c>
      <c r="AA40" s="291" t="n">
        <v>52</v>
      </c>
      <c r="AB40" s="269" t="n">
        <f aca="false">Z40*AA40</f>
        <v>1560</v>
      </c>
      <c r="AC40" s="269"/>
      <c r="AD40" s="269" t="n">
        <f aca="false">AD39+AC40-AB40</f>
        <v>-1550</v>
      </c>
      <c r="AF40" s="296" t="n">
        <v>44169</v>
      </c>
      <c r="AG40" s="273" t="n">
        <v>100</v>
      </c>
      <c r="AH40" s="291" t="n">
        <v>52</v>
      </c>
      <c r="AI40" s="269" t="n">
        <f aca="false">AG40*AH40</f>
        <v>5200</v>
      </c>
      <c r="AJ40" s="269"/>
      <c r="AK40" s="269" t="n">
        <f aca="false">AK39+AJ40-AI40</f>
        <v>-15600</v>
      </c>
      <c r="AM40" s="271"/>
      <c r="AN40" s="271"/>
      <c r="AO40" s="274"/>
      <c r="AP40" s="278" t="n">
        <f aca="false">AN40*AO40</f>
        <v>0</v>
      </c>
      <c r="AQ40" s="269"/>
      <c r="AR40" s="269" t="n">
        <f aca="false">AR39+AQ40-AP40</f>
        <v>0</v>
      </c>
      <c r="AS40" s="269"/>
      <c r="AT40" s="269"/>
      <c r="AU40" s="269"/>
      <c r="AV40" s="277"/>
      <c r="AW40" s="278"/>
      <c r="AX40" s="269"/>
      <c r="AY40" s="269" t="n">
        <f aca="false">AY39+AX40</f>
        <v>0</v>
      </c>
    </row>
    <row r="41" customFormat="false" ht="15" hidden="false" customHeight="false" outlineLevel="0" collapsed="false">
      <c r="D41" s="272" t="n">
        <v>44122</v>
      </c>
      <c r="E41" s="273" t="n">
        <v>100</v>
      </c>
      <c r="F41" s="291" t="n">
        <v>49</v>
      </c>
      <c r="G41" s="269" t="n">
        <f aca="false">E41*F41</f>
        <v>4900</v>
      </c>
      <c r="H41" s="269"/>
      <c r="I41" s="269" t="n">
        <f aca="false">I40+H41-G41</f>
        <v>-10027</v>
      </c>
      <c r="K41" s="279" t="n">
        <v>44233</v>
      </c>
      <c r="L41" s="295"/>
      <c r="M41" s="308"/>
      <c r="N41" s="334" t="n">
        <f aca="false">L41*M41</f>
        <v>0</v>
      </c>
      <c r="O41" s="283" t="n">
        <v>2230</v>
      </c>
      <c r="P41" s="264" t="n">
        <f aca="false">P40+O41-N41</f>
        <v>-1928</v>
      </c>
      <c r="R41" s="279" t="n">
        <v>44302</v>
      </c>
      <c r="S41" s="295"/>
      <c r="T41" s="284"/>
      <c r="U41" s="312" t="n">
        <v>775</v>
      </c>
      <c r="V41" s="283" t="n">
        <v>3127</v>
      </c>
      <c r="W41" s="284" t="n">
        <f aca="false">W40+V41-U41</f>
        <v>0</v>
      </c>
      <c r="Y41" s="272" t="n">
        <v>44186</v>
      </c>
      <c r="Z41" s="273" t="n">
        <v>20</v>
      </c>
      <c r="AA41" s="291" t="n">
        <v>52</v>
      </c>
      <c r="AB41" s="269" t="n">
        <f aca="false">Z41*AA41</f>
        <v>1040</v>
      </c>
      <c r="AC41" s="269"/>
      <c r="AD41" s="269" t="n">
        <f aca="false">AD40+AC41-AB41</f>
        <v>-2590</v>
      </c>
      <c r="AF41" s="279" t="n">
        <v>44173</v>
      </c>
      <c r="AG41" s="295"/>
      <c r="AH41" s="284"/>
      <c r="AI41" s="284" t="n">
        <f aca="false">AG41*AH41</f>
        <v>0</v>
      </c>
      <c r="AJ41" s="283" t="n">
        <v>15600</v>
      </c>
      <c r="AK41" s="284" t="n">
        <f aca="false">AK40+AJ41-AI41</f>
        <v>0</v>
      </c>
      <c r="AM41" s="271"/>
      <c r="AN41" s="271"/>
      <c r="AO41" s="274"/>
      <c r="AP41" s="278" t="n">
        <f aca="false">AN41*AO41</f>
        <v>0</v>
      </c>
      <c r="AQ41" s="269"/>
      <c r="AR41" s="269" t="n">
        <f aca="false">AR40+AQ41-AP41</f>
        <v>0</v>
      </c>
      <c r="AS41" s="269"/>
      <c r="AT41" s="269"/>
      <c r="AU41" s="269"/>
      <c r="AV41" s="277"/>
      <c r="AW41" s="278"/>
      <c r="AX41" s="269"/>
      <c r="AY41" s="269" t="n">
        <f aca="false">AY40+AX41</f>
        <v>0</v>
      </c>
    </row>
    <row r="42" customFormat="false" ht="15" hidden="false" customHeight="false" outlineLevel="0" collapsed="false">
      <c r="D42" s="272" t="n">
        <v>44133</v>
      </c>
      <c r="E42" s="273" t="n">
        <v>100</v>
      </c>
      <c r="F42" s="291" t="n">
        <v>49</v>
      </c>
      <c r="G42" s="269" t="n">
        <f aca="false">E42*F42</f>
        <v>4900</v>
      </c>
      <c r="H42" s="269"/>
      <c r="I42" s="269" t="n">
        <f aca="false">I41+H42-G42</f>
        <v>-14927</v>
      </c>
      <c r="K42" s="296" t="n">
        <v>44247</v>
      </c>
      <c r="L42" s="273" t="n">
        <v>20</v>
      </c>
      <c r="M42" s="274" t="n">
        <v>52</v>
      </c>
      <c r="N42" s="275" t="n">
        <f aca="false">L42*M42</f>
        <v>1040</v>
      </c>
      <c r="O42" s="269"/>
      <c r="P42" s="269" t="n">
        <f aca="false">P41+O42-N42</f>
        <v>-2968</v>
      </c>
      <c r="R42" s="296" t="n">
        <v>44320</v>
      </c>
      <c r="S42" s="273" t="n">
        <v>100</v>
      </c>
      <c r="T42" s="291" t="n">
        <v>75</v>
      </c>
      <c r="U42" s="269" t="n">
        <f aca="false">S42*T42</f>
        <v>7500</v>
      </c>
      <c r="V42" s="269"/>
      <c r="W42" s="269" t="n">
        <f aca="false">W41+V42-U42</f>
        <v>-7500</v>
      </c>
      <c r="Y42" s="272" t="n">
        <v>44191</v>
      </c>
      <c r="Z42" s="273" t="n">
        <v>50</v>
      </c>
      <c r="AA42" s="291" t="n">
        <v>52</v>
      </c>
      <c r="AB42" s="269" t="n">
        <f aca="false">Z42*AA42</f>
        <v>2600</v>
      </c>
      <c r="AC42" s="269"/>
      <c r="AD42" s="269" t="n">
        <f aca="false">AD41+AC42-AB42</f>
        <v>-5190</v>
      </c>
      <c r="AF42" s="272" t="n">
        <v>44181</v>
      </c>
      <c r="AG42" s="273" t="n">
        <v>100</v>
      </c>
      <c r="AH42" s="291" t="n">
        <v>52</v>
      </c>
      <c r="AI42" s="269" t="n">
        <f aca="false">AG42*AH42</f>
        <v>5200</v>
      </c>
      <c r="AJ42" s="269"/>
      <c r="AK42" s="269" t="n">
        <f aca="false">AK41+AJ42-AI42</f>
        <v>-5200</v>
      </c>
      <c r="AM42" s="271"/>
      <c r="AN42" s="271"/>
      <c r="AO42" s="274"/>
      <c r="AP42" s="278" t="n">
        <f aca="false">AN42*AO42</f>
        <v>0</v>
      </c>
      <c r="AQ42" s="269"/>
      <c r="AR42" s="269" t="n">
        <f aca="false">AR41+AQ42-AP42</f>
        <v>0</v>
      </c>
      <c r="AS42" s="269"/>
      <c r="AT42" s="269"/>
      <c r="AU42" s="269"/>
      <c r="AV42" s="277"/>
      <c r="AW42" s="278"/>
      <c r="AX42" s="269"/>
      <c r="AY42" s="269" t="n">
        <f aca="false">AY41+AX42</f>
        <v>0</v>
      </c>
    </row>
    <row r="43" customFormat="false" ht="15" hidden="false" customHeight="false" outlineLevel="0" collapsed="false">
      <c r="D43" s="316" t="n">
        <v>44142</v>
      </c>
      <c r="E43" s="317"/>
      <c r="F43" s="318"/>
      <c r="G43" s="318" t="n">
        <f aca="false">E43*F43</f>
        <v>0</v>
      </c>
      <c r="H43" s="319" t="n">
        <v>14927</v>
      </c>
      <c r="I43" s="318" t="n">
        <f aca="false">I42+H43-G43</f>
        <v>0</v>
      </c>
      <c r="K43" s="296" t="n">
        <v>44257</v>
      </c>
      <c r="L43" s="273" t="n">
        <v>10</v>
      </c>
      <c r="M43" s="274" t="n">
        <v>75</v>
      </c>
      <c r="N43" s="275" t="n">
        <f aca="false">L43*M43</f>
        <v>750</v>
      </c>
      <c r="O43" s="269"/>
      <c r="P43" s="269" t="n">
        <f aca="false">P42+O43-N43</f>
        <v>-3718</v>
      </c>
      <c r="R43" s="296" t="n">
        <v>44345</v>
      </c>
      <c r="S43" s="273" t="n">
        <v>100</v>
      </c>
      <c r="T43" s="291" t="n">
        <v>75</v>
      </c>
      <c r="U43" s="269" t="n">
        <f aca="false">S43*T43</f>
        <v>7500</v>
      </c>
      <c r="V43" s="269"/>
      <c r="W43" s="269" t="n">
        <f aca="false">W42+V43-U43</f>
        <v>-15000</v>
      </c>
      <c r="Y43" s="296" t="n">
        <v>44198</v>
      </c>
      <c r="Z43" s="273" t="n">
        <v>40</v>
      </c>
      <c r="AA43" s="291" t="n">
        <v>52</v>
      </c>
      <c r="AB43" s="269" t="n">
        <f aca="false">Z43*AA43</f>
        <v>2080</v>
      </c>
      <c r="AC43" s="269"/>
      <c r="AD43" s="269" t="n">
        <f aca="false">AD42+AC43-AB43</f>
        <v>-7270</v>
      </c>
      <c r="AF43" s="272" t="n">
        <v>44189</v>
      </c>
      <c r="AG43" s="273" t="n">
        <v>100</v>
      </c>
      <c r="AH43" s="291" t="n">
        <v>52</v>
      </c>
      <c r="AI43" s="269" t="n">
        <f aca="false">AG43*AH43</f>
        <v>5200</v>
      </c>
      <c r="AJ43" s="269"/>
      <c r="AK43" s="269" t="n">
        <f aca="false">AK42+AJ43-AI43</f>
        <v>-10400</v>
      </c>
      <c r="AM43" s="271"/>
      <c r="AN43" s="271"/>
      <c r="AO43" s="274"/>
      <c r="AP43" s="278" t="n">
        <f aca="false">AN43*AO43</f>
        <v>0</v>
      </c>
      <c r="AQ43" s="269"/>
      <c r="AR43" s="269" t="n">
        <f aca="false">AR42+AQ43-AP43</f>
        <v>0</v>
      </c>
      <c r="AS43" s="269"/>
      <c r="AT43" s="269"/>
      <c r="AU43" s="269"/>
      <c r="AV43" s="277"/>
      <c r="AW43" s="278"/>
      <c r="AX43" s="269"/>
      <c r="AY43" s="269" t="n">
        <f aca="false">AY42+AX43</f>
        <v>0</v>
      </c>
    </row>
    <row r="44" customFormat="false" ht="15" hidden="false" customHeight="false" outlineLevel="0" collapsed="false">
      <c r="D44" s="272" t="n">
        <v>44144</v>
      </c>
      <c r="E44" s="273" t="n">
        <v>200</v>
      </c>
      <c r="F44" s="291" t="n">
        <v>49</v>
      </c>
      <c r="G44" s="269" t="n">
        <f aca="false">E44*F44</f>
        <v>9800</v>
      </c>
      <c r="H44" s="269"/>
      <c r="I44" s="269" t="n">
        <f aca="false">I43+H44-G44</f>
        <v>-9800</v>
      </c>
      <c r="K44" s="296" t="n">
        <v>44261</v>
      </c>
      <c r="L44" s="273" t="n">
        <v>20</v>
      </c>
      <c r="M44" s="274" t="n">
        <v>75</v>
      </c>
      <c r="N44" s="275" t="n">
        <f aca="false">L44*M44</f>
        <v>1500</v>
      </c>
      <c r="O44" s="269"/>
      <c r="P44" s="269" t="n">
        <f aca="false">P43+O44-N44</f>
        <v>-5218</v>
      </c>
      <c r="R44" s="335" t="n">
        <v>44352</v>
      </c>
      <c r="S44" s="336"/>
      <c r="T44" s="301"/>
      <c r="U44" s="337" t="n">
        <f aca="false">S44*T44</f>
        <v>0</v>
      </c>
      <c r="V44" s="337" t="n">
        <v>11500</v>
      </c>
      <c r="W44" s="264" t="n">
        <f aca="false">W43+V44-U44</f>
        <v>-3500</v>
      </c>
      <c r="Y44" s="279" t="n">
        <v>44206</v>
      </c>
      <c r="Z44" s="295"/>
      <c r="AA44" s="284"/>
      <c r="AB44" s="284" t="n">
        <f aca="false">Z44*AA44</f>
        <v>0</v>
      </c>
      <c r="AC44" s="283" t="n">
        <v>7250</v>
      </c>
      <c r="AD44" s="264" t="n">
        <f aca="false">AD43+AC44-AB44</f>
        <v>-20</v>
      </c>
      <c r="AF44" s="296" t="n">
        <v>44199</v>
      </c>
      <c r="AG44" s="273" t="n">
        <v>100</v>
      </c>
      <c r="AH44" s="291" t="n">
        <v>52</v>
      </c>
      <c r="AI44" s="269" t="n">
        <f aca="false">AG44*AH44</f>
        <v>5200</v>
      </c>
      <c r="AJ44" s="269"/>
      <c r="AK44" s="269" t="n">
        <f aca="false">AK43+AJ44-AI44</f>
        <v>-15600</v>
      </c>
      <c r="AM44" s="271"/>
      <c r="AN44" s="271"/>
      <c r="AO44" s="274"/>
      <c r="AP44" s="278" t="n">
        <f aca="false">AN44*AO44</f>
        <v>0</v>
      </c>
      <c r="AQ44" s="269"/>
      <c r="AR44" s="269" t="n">
        <f aca="false">AR43+AQ44-AP44</f>
        <v>0</v>
      </c>
      <c r="AS44" s="269"/>
      <c r="AT44" s="269"/>
      <c r="AU44" s="269"/>
      <c r="AV44" s="277"/>
      <c r="AW44" s="278"/>
      <c r="AX44" s="269"/>
      <c r="AY44" s="269" t="n">
        <f aca="false">AY43+AX44</f>
        <v>0</v>
      </c>
    </row>
    <row r="45" customFormat="false" ht="15" hidden="false" customHeight="false" outlineLevel="0" collapsed="false">
      <c r="D45" s="272" t="n">
        <v>44158</v>
      </c>
      <c r="E45" s="273" t="n">
        <v>200</v>
      </c>
      <c r="F45" s="291" t="n">
        <v>49</v>
      </c>
      <c r="G45" s="269" t="n">
        <f aca="false">E45*F45</f>
        <v>9800</v>
      </c>
      <c r="H45" s="269"/>
      <c r="I45" s="269" t="n">
        <f aca="false">I44+H45-G45</f>
        <v>-19600</v>
      </c>
      <c r="K45" s="296" t="n">
        <v>44285</v>
      </c>
      <c r="L45" s="273" t="n">
        <v>20</v>
      </c>
      <c r="M45" s="274" t="n">
        <v>75</v>
      </c>
      <c r="N45" s="275" t="n">
        <f aca="false">L45*M45</f>
        <v>1500</v>
      </c>
      <c r="O45" s="269"/>
      <c r="P45" s="269" t="n">
        <f aca="false">P44+O45-N45</f>
        <v>-6718</v>
      </c>
      <c r="R45" s="296" t="n">
        <v>44377</v>
      </c>
      <c r="S45" s="273" t="n">
        <v>60</v>
      </c>
      <c r="T45" s="291" t="n">
        <v>75</v>
      </c>
      <c r="U45" s="269" t="n">
        <f aca="false">S45*T45</f>
        <v>4500</v>
      </c>
      <c r="V45" s="269"/>
      <c r="W45" s="269" t="n">
        <f aca="false">W44+V45-U45</f>
        <v>-8000</v>
      </c>
      <c r="Y45" s="296" t="n">
        <v>44210</v>
      </c>
      <c r="Z45" s="273" t="n">
        <v>40</v>
      </c>
      <c r="AA45" s="274" t="n">
        <v>52</v>
      </c>
      <c r="AB45" s="275" t="n">
        <f aca="false">Z45*AA45</f>
        <v>2080</v>
      </c>
      <c r="AC45" s="269"/>
      <c r="AD45" s="269" t="n">
        <f aca="false">AD44+AC45-AB45</f>
        <v>-2100</v>
      </c>
      <c r="AF45" s="279" t="n">
        <v>44206</v>
      </c>
      <c r="AG45" s="295"/>
      <c r="AH45" s="284"/>
      <c r="AI45" s="284" t="n">
        <f aca="false">AG45*AH45</f>
        <v>0</v>
      </c>
      <c r="AJ45" s="283" t="n">
        <v>15000</v>
      </c>
      <c r="AK45" s="264" t="n">
        <f aca="false">AK44+AJ45-AI45</f>
        <v>-600</v>
      </c>
      <c r="AM45" s="271"/>
      <c r="AN45" s="271"/>
      <c r="AO45" s="274"/>
      <c r="AP45" s="278" t="n">
        <f aca="false">AN45*AO45</f>
        <v>0</v>
      </c>
      <c r="AQ45" s="269"/>
      <c r="AR45" s="269" t="n">
        <f aca="false">AR44+AQ45-AP45</f>
        <v>0</v>
      </c>
      <c r="AS45" s="269"/>
      <c r="AT45" s="269"/>
      <c r="AU45" s="269"/>
      <c r="AV45" s="277"/>
      <c r="AW45" s="278"/>
      <c r="AX45" s="269"/>
      <c r="AY45" s="269" t="n">
        <f aca="false">AY44+AX45</f>
        <v>0</v>
      </c>
    </row>
    <row r="46" customFormat="false" ht="15" hidden="false" customHeight="false" outlineLevel="0" collapsed="false">
      <c r="D46" s="272" t="n">
        <v>44161</v>
      </c>
      <c r="E46" s="273" t="n">
        <v>10</v>
      </c>
      <c r="F46" s="291" t="n">
        <v>20</v>
      </c>
      <c r="G46" s="269" t="n">
        <f aca="false">E46*F46</f>
        <v>200</v>
      </c>
      <c r="H46" s="269"/>
      <c r="I46" s="269" t="n">
        <f aca="false">I45+H46-G46</f>
        <v>-19800</v>
      </c>
      <c r="K46" s="296" t="n">
        <v>44295</v>
      </c>
      <c r="L46" s="273" t="n">
        <v>10</v>
      </c>
      <c r="M46" s="274" t="n">
        <v>75</v>
      </c>
      <c r="N46" s="275" t="n">
        <f aca="false">L46*M46</f>
        <v>750</v>
      </c>
      <c r="O46" s="269"/>
      <c r="P46" s="269" t="n">
        <f aca="false">P45+O46-N46</f>
        <v>-7468</v>
      </c>
      <c r="R46" s="279" t="n">
        <v>44387</v>
      </c>
      <c r="S46" s="295"/>
      <c r="T46" s="284"/>
      <c r="U46" s="284" t="n">
        <f aca="false">S46*T46</f>
        <v>0</v>
      </c>
      <c r="V46" s="283" t="n">
        <v>8000</v>
      </c>
      <c r="W46" s="284" t="n">
        <f aca="false">W45+V46-U46</f>
        <v>0</v>
      </c>
      <c r="Y46" s="296" t="n">
        <v>44215</v>
      </c>
      <c r="Z46" s="273" t="n">
        <v>40</v>
      </c>
      <c r="AA46" s="274" t="n">
        <v>52</v>
      </c>
      <c r="AB46" s="275" t="n">
        <f aca="false">Z46*AA46</f>
        <v>2080</v>
      </c>
      <c r="AC46" s="269"/>
      <c r="AD46" s="269" t="n">
        <f aca="false">AD45+AC46-AB46</f>
        <v>-4180</v>
      </c>
      <c r="AF46" s="296" t="n">
        <v>44206</v>
      </c>
      <c r="AG46" s="273" t="n">
        <v>100</v>
      </c>
      <c r="AH46" s="274" t="n">
        <v>52</v>
      </c>
      <c r="AI46" s="275" t="n">
        <f aca="false">AG46*AH46</f>
        <v>5200</v>
      </c>
      <c r="AJ46" s="269"/>
      <c r="AK46" s="269" t="n">
        <f aca="false">AK45+AJ46-AI46</f>
        <v>-5800</v>
      </c>
      <c r="AM46" s="271"/>
      <c r="AN46" s="271"/>
      <c r="AO46" s="274"/>
      <c r="AP46" s="278" t="n">
        <f aca="false">AN46*AO46</f>
        <v>0</v>
      </c>
      <c r="AQ46" s="269"/>
      <c r="AR46" s="269" t="n">
        <f aca="false">AR45+AQ46-AP46</f>
        <v>0</v>
      </c>
      <c r="AS46" s="269"/>
      <c r="AT46" s="269"/>
      <c r="AU46" s="269"/>
      <c r="AV46" s="277"/>
      <c r="AW46" s="278"/>
      <c r="AX46" s="269"/>
      <c r="AY46" s="269" t="n">
        <f aca="false">AY45+AX46</f>
        <v>0</v>
      </c>
    </row>
    <row r="47" customFormat="false" ht="15" hidden="false" customHeight="false" outlineLevel="0" collapsed="false">
      <c r="D47" s="279" t="n">
        <v>44173</v>
      </c>
      <c r="E47" s="295"/>
      <c r="F47" s="284"/>
      <c r="G47" s="284" t="n">
        <f aca="false">E47*F47</f>
        <v>0</v>
      </c>
      <c r="H47" s="283" t="n">
        <v>19800</v>
      </c>
      <c r="I47" s="284" t="n">
        <f aca="false">I46+H47-G47</f>
        <v>0</v>
      </c>
      <c r="K47" s="296" t="n">
        <v>44301</v>
      </c>
      <c r="L47" s="273" t="n">
        <v>10</v>
      </c>
      <c r="M47" s="274" t="n">
        <v>75</v>
      </c>
      <c r="N47" s="275" t="n">
        <f aca="false">L47*M47</f>
        <v>750</v>
      </c>
      <c r="O47" s="269"/>
      <c r="P47" s="269" t="n">
        <f aca="false">P46+O47-N47</f>
        <v>-8218</v>
      </c>
      <c r="R47" s="296" t="n">
        <v>44390</v>
      </c>
      <c r="S47" s="273" t="n">
        <v>100</v>
      </c>
      <c r="T47" s="274" t="n">
        <v>75</v>
      </c>
      <c r="U47" s="275" t="n">
        <f aca="false">S47*T47</f>
        <v>7500</v>
      </c>
      <c r="V47" s="269"/>
      <c r="W47" s="269" t="n">
        <f aca="false">W46+V47-U47</f>
        <v>-7500</v>
      </c>
      <c r="Y47" s="296" t="n">
        <v>44231</v>
      </c>
      <c r="Z47" s="273" t="n">
        <v>40</v>
      </c>
      <c r="AA47" s="274" t="n">
        <v>52</v>
      </c>
      <c r="AB47" s="275" t="n">
        <f aca="false">Z47*AA47</f>
        <v>2080</v>
      </c>
      <c r="AC47" s="269"/>
      <c r="AD47" s="269" t="n">
        <f aca="false">AD46+AC47-AB47</f>
        <v>-6260</v>
      </c>
      <c r="AF47" s="296" t="n">
        <v>44216</v>
      </c>
      <c r="AG47" s="273" t="n">
        <v>100</v>
      </c>
      <c r="AH47" s="274" t="n">
        <v>52</v>
      </c>
      <c r="AI47" s="275" t="n">
        <f aca="false">AG47*AH47</f>
        <v>5200</v>
      </c>
      <c r="AJ47" s="269"/>
      <c r="AK47" s="269" t="n">
        <f aca="false">AK46+AJ47-AI47</f>
        <v>-11000</v>
      </c>
      <c r="AM47" s="271"/>
      <c r="AN47" s="271"/>
      <c r="AO47" s="274"/>
      <c r="AP47" s="278" t="n">
        <f aca="false">AN47*AO47</f>
        <v>0</v>
      </c>
      <c r="AQ47" s="269"/>
      <c r="AR47" s="269" t="n">
        <f aca="false">AR46+AQ47-AP47</f>
        <v>0</v>
      </c>
      <c r="AS47" s="269"/>
      <c r="AT47" s="269"/>
      <c r="AU47" s="269"/>
      <c r="AV47" s="277"/>
      <c r="AW47" s="278"/>
      <c r="AX47" s="269"/>
      <c r="AY47" s="269" t="n">
        <f aca="false">AY46+AX47</f>
        <v>0</v>
      </c>
    </row>
    <row r="48" customFormat="false" ht="15" hidden="false" customHeight="false" outlineLevel="0" collapsed="false">
      <c r="D48" s="272" t="n">
        <v>44181</v>
      </c>
      <c r="E48" s="273" t="n">
        <v>300</v>
      </c>
      <c r="F48" s="291" t="n">
        <v>49</v>
      </c>
      <c r="G48" s="269" t="n">
        <f aca="false">E48*F48</f>
        <v>14700</v>
      </c>
      <c r="H48" s="269"/>
      <c r="I48" s="269" t="n">
        <f aca="false">I47+H48-G48</f>
        <v>-14700</v>
      </c>
      <c r="K48" s="279" t="n">
        <v>44302</v>
      </c>
      <c r="L48" s="295"/>
      <c r="M48" s="308"/>
      <c r="N48" s="334" t="n">
        <f aca="false">L48*M48</f>
        <v>0</v>
      </c>
      <c r="O48" s="283" t="n">
        <v>5220</v>
      </c>
      <c r="P48" s="264" t="n">
        <f aca="false">P47+O48-N48</f>
        <v>-2998</v>
      </c>
      <c r="R48" s="296" t="n">
        <v>44411</v>
      </c>
      <c r="S48" s="273" t="n">
        <v>100</v>
      </c>
      <c r="T48" s="274" t="n">
        <v>75</v>
      </c>
      <c r="U48" s="275" t="n">
        <f aca="false">S48*T48</f>
        <v>7500</v>
      </c>
      <c r="V48" s="269"/>
      <c r="W48" s="269" t="n">
        <f aca="false">W47+V48-U48</f>
        <v>-15000</v>
      </c>
      <c r="Y48" s="279" t="n">
        <v>44233</v>
      </c>
      <c r="Z48" s="295"/>
      <c r="AA48" s="274"/>
      <c r="AB48" s="275" t="n">
        <f aca="false">Z48*AA48</f>
        <v>0</v>
      </c>
      <c r="AC48" s="283" t="n">
        <v>6260</v>
      </c>
      <c r="AD48" s="284" t="n">
        <f aca="false">AD47+AC48-AB48</f>
        <v>0</v>
      </c>
      <c r="AF48" s="296" t="n">
        <v>44224</v>
      </c>
      <c r="AG48" s="273" t="n">
        <v>100</v>
      </c>
      <c r="AH48" s="274" t="n">
        <v>52</v>
      </c>
      <c r="AI48" s="275" t="n">
        <f aca="false">AG48*AH48</f>
        <v>5200</v>
      </c>
      <c r="AJ48" s="269"/>
      <c r="AK48" s="269" t="n">
        <f aca="false">AK47+AJ48-AI48</f>
        <v>-16200</v>
      </c>
      <c r="AM48" s="271"/>
      <c r="AN48" s="271"/>
      <c r="AO48" s="274"/>
      <c r="AP48" s="278" t="n">
        <f aca="false">AN48*AO48</f>
        <v>0</v>
      </c>
      <c r="AQ48" s="269"/>
      <c r="AR48" s="269" t="n">
        <f aca="false">AR47+AQ48-AP48</f>
        <v>0</v>
      </c>
      <c r="AS48" s="269"/>
      <c r="AT48" s="269"/>
      <c r="AU48" s="269"/>
      <c r="AV48" s="277"/>
      <c r="AW48" s="278"/>
      <c r="AX48" s="269"/>
      <c r="AY48" s="269" t="n">
        <f aca="false">AY47+AX48</f>
        <v>0</v>
      </c>
    </row>
    <row r="49" customFormat="false" ht="15" hidden="false" customHeight="false" outlineLevel="0" collapsed="false">
      <c r="D49" s="272" t="n">
        <v>44181</v>
      </c>
      <c r="E49" s="273" t="n">
        <v>30</v>
      </c>
      <c r="F49" s="291" t="n">
        <v>20</v>
      </c>
      <c r="G49" s="269" t="n">
        <f aca="false">E49*F49</f>
        <v>600</v>
      </c>
      <c r="H49" s="269"/>
      <c r="I49" s="269" t="n">
        <f aca="false">I48+H49-G49</f>
        <v>-15300</v>
      </c>
      <c r="K49" s="338" t="n">
        <v>44302</v>
      </c>
      <c r="L49" s="339"/>
      <c r="M49" s="340"/>
      <c r="N49" s="341" t="n">
        <f aca="false">L49*M49</f>
        <v>0</v>
      </c>
      <c r="O49" s="342" t="n">
        <v>2000</v>
      </c>
      <c r="P49" s="264" t="n">
        <f aca="false">P48+O49-N49</f>
        <v>-998</v>
      </c>
      <c r="R49" s="306" t="n">
        <v>44415</v>
      </c>
      <c r="S49" s="280"/>
      <c r="T49" s="283"/>
      <c r="U49" s="305" t="n">
        <f aca="false">S49*T49</f>
        <v>0</v>
      </c>
      <c r="V49" s="305" t="n">
        <v>7500</v>
      </c>
      <c r="W49" s="264" t="n">
        <f aca="false">W48+V49-U49</f>
        <v>-7500</v>
      </c>
      <c r="Y49" s="296" t="n">
        <v>44247</v>
      </c>
      <c r="Z49" s="273" t="n">
        <v>40</v>
      </c>
      <c r="AA49" s="274" t="n">
        <v>52</v>
      </c>
      <c r="AB49" s="275" t="n">
        <f aca="false">Z49*AA49</f>
        <v>2080</v>
      </c>
      <c r="AC49" s="269"/>
      <c r="AD49" s="269" t="n">
        <f aca="false">AD48+AC49-AB49</f>
        <v>-2080</v>
      </c>
      <c r="AF49" s="279" t="n">
        <v>44233</v>
      </c>
      <c r="AG49" s="295"/>
      <c r="AH49" s="274"/>
      <c r="AI49" s="275" t="n">
        <f aca="false">AG49*AH49</f>
        <v>0</v>
      </c>
      <c r="AJ49" s="283" t="n">
        <v>16200</v>
      </c>
      <c r="AK49" s="284" t="n">
        <f aca="false">AK48+AJ49-AI49</f>
        <v>0</v>
      </c>
      <c r="AM49" s="271"/>
      <c r="AN49" s="271"/>
      <c r="AO49" s="274"/>
      <c r="AP49" s="278" t="n">
        <f aca="false">AN49*AO49</f>
        <v>0</v>
      </c>
      <c r="AQ49" s="269"/>
      <c r="AR49" s="269" t="n">
        <f aca="false">AR48+AQ49-AP49</f>
        <v>0</v>
      </c>
      <c r="AS49" s="269"/>
      <c r="AT49" s="269"/>
      <c r="AU49" s="269"/>
      <c r="AV49" s="277"/>
      <c r="AW49" s="278"/>
      <c r="AX49" s="269"/>
      <c r="AY49" s="269" t="n">
        <f aca="false">AY48+AX49</f>
        <v>0</v>
      </c>
    </row>
    <row r="50" customFormat="false" ht="15" hidden="false" customHeight="false" outlineLevel="0" collapsed="false">
      <c r="D50" s="272" t="n">
        <v>44185</v>
      </c>
      <c r="E50" s="273" t="n">
        <v>10</v>
      </c>
      <c r="F50" s="291" t="n">
        <v>45.5</v>
      </c>
      <c r="G50" s="269" t="n">
        <f aca="false">E50*F50</f>
        <v>455</v>
      </c>
      <c r="H50" s="269"/>
      <c r="I50" s="269" t="n">
        <f aca="false">I49+H50-G50</f>
        <v>-15755</v>
      </c>
      <c r="K50" s="343" t="n">
        <v>44317</v>
      </c>
      <c r="L50" s="273" t="n">
        <v>10</v>
      </c>
      <c r="M50" s="274" t="n">
        <v>75</v>
      </c>
      <c r="N50" s="275" t="n">
        <f aca="false">L50*M50</f>
        <v>750</v>
      </c>
      <c r="O50" s="269"/>
      <c r="P50" s="269" t="n">
        <f aca="false">P49+O50-N50</f>
        <v>-1748</v>
      </c>
      <c r="R50" s="296" t="n">
        <v>44426</v>
      </c>
      <c r="S50" s="273" t="n">
        <v>100</v>
      </c>
      <c r="T50" s="277" t="n">
        <v>75</v>
      </c>
      <c r="U50" s="278" t="n">
        <f aca="false">S50*T50</f>
        <v>7500</v>
      </c>
      <c r="V50" s="269"/>
      <c r="W50" s="269" t="n">
        <f aca="false">W49+V50-U50</f>
        <v>-15000</v>
      </c>
      <c r="Y50" s="279" t="n">
        <v>44261</v>
      </c>
      <c r="Z50" s="295"/>
      <c r="AA50" s="274"/>
      <c r="AB50" s="275" t="n">
        <f aca="false">Z50*AA50</f>
        <v>0</v>
      </c>
      <c r="AC50" s="283" t="n">
        <v>2080</v>
      </c>
      <c r="AD50" s="284" t="n">
        <f aca="false">AD49+AC50-AB50</f>
        <v>0</v>
      </c>
      <c r="AF50" s="296" t="n">
        <v>44236</v>
      </c>
      <c r="AG50" s="273" t="n">
        <v>100</v>
      </c>
      <c r="AH50" s="274" t="n">
        <v>52</v>
      </c>
      <c r="AI50" s="275" t="n">
        <f aca="false">AG50*AH50</f>
        <v>5200</v>
      </c>
      <c r="AJ50" s="269"/>
      <c r="AK50" s="269" t="n">
        <f aca="false">AK49+AJ50-AI50</f>
        <v>-5200</v>
      </c>
      <c r="AM50" s="271"/>
      <c r="AN50" s="271"/>
      <c r="AO50" s="274"/>
      <c r="AP50" s="278" t="n">
        <f aca="false">AN50*AO50</f>
        <v>0</v>
      </c>
      <c r="AQ50" s="269"/>
      <c r="AR50" s="269" t="n">
        <f aca="false">AR49+AQ50-AP50</f>
        <v>0</v>
      </c>
      <c r="AS50" s="269"/>
      <c r="AT50" s="269"/>
      <c r="AU50" s="269"/>
      <c r="AV50" s="277"/>
      <c r="AW50" s="278"/>
      <c r="AX50" s="269"/>
      <c r="AY50" s="269" t="n">
        <f aca="false">AY49+AX50</f>
        <v>0</v>
      </c>
    </row>
    <row r="51" customFormat="false" ht="15" hidden="false" customHeight="false" outlineLevel="0" collapsed="false">
      <c r="D51" s="272" t="n">
        <v>44188</v>
      </c>
      <c r="E51" s="273" t="n">
        <v>50</v>
      </c>
      <c r="F51" s="291" t="n">
        <v>49</v>
      </c>
      <c r="G51" s="269" t="n">
        <f aca="false">E51*F51</f>
        <v>2450</v>
      </c>
      <c r="H51" s="269"/>
      <c r="I51" s="269" t="n">
        <f aca="false">I50+H51-G51</f>
        <v>-18205</v>
      </c>
      <c r="K51" s="296" t="n">
        <v>44326</v>
      </c>
      <c r="L51" s="273" t="n">
        <v>10</v>
      </c>
      <c r="M51" s="274" t="n">
        <v>75</v>
      </c>
      <c r="N51" s="275" t="n">
        <f aca="false">L51*M51</f>
        <v>750</v>
      </c>
      <c r="O51" s="269"/>
      <c r="P51" s="269" t="n">
        <f aca="false">P50+O51-N51</f>
        <v>-2498</v>
      </c>
      <c r="R51" s="279" t="n">
        <v>44450</v>
      </c>
      <c r="S51" s="295"/>
      <c r="T51" s="281"/>
      <c r="U51" s="282" t="n">
        <f aca="false">S51*T51</f>
        <v>0</v>
      </c>
      <c r="V51" s="283" t="n">
        <v>15000</v>
      </c>
      <c r="W51" s="284" t="n">
        <f aca="false">W50+V51-U51</f>
        <v>0</v>
      </c>
      <c r="Y51" s="296" t="n">
        <v>44291</v>
      </c>
      <c r="Z51" s="273" t="n">
        <v>40</v>
      </c>
      <c r="AA51" s="274" t="n">
        <v>75</v>
      </c>
      <c r="AB51" s="275" t="n">
        <f aca="false">Z51*AA51</f>
        <v>3000</v>
      </c>
      <c r="AC51" s="269"/>
      <c r="AD51" s="269" t="n">
        <f aca="false">AD50+AC51-AB51</f>
        <v>-3000</v>
      </c>
      <c r="AF51" s="296" t="n">
        <v>44247</v>
      </c>
      <c r="AG51" s="273" t="n">
        <v>100</v>
      </c>
      <c r="AH51" s="274" t="n">
        <v>52</v>
      </c>
      <c r="AI51" s="275" t="n">
        <f aca="false">AG51*AH51</f>
        <v>5200</v>
      </c>
      <c r="AJ51" s="269"/>
      <c r="AK51" s="269" t="n">
        <f aca="false">AK50+AJ51-AI51</f>
        <v>-10400</v>
      </c>
      <c r="AM51" s="271"/>
      <c r="AN51" s="271"/>
      <c r="AO51" s="274"/>
      <c r="AP51" s="278" t="n">
        <f aca="false">AN51*AO51</f>
        <v>0</v>
      </c>
      <c r="AQ51" s="269"/>
      <c r="AR51" s="269" t="n">
        <f aca="false">AR50+AQ51-AP51</f>
        <v>0</v>
      </c>
      <c r="AS51" s="269"/>
      <c r="AT51" s="269"/>
      <c r="AU51" s="269"/>
      <c r="AV51" s="277"/>
      <c r="AW51" s="278"/>
      <c r="AX51" s="269"/>
      <c r="AY51" s="269" t="n">
        <f aca="false">AY50+AX51</f>
        <v>0</v>
      </c>
    </row>
    <row r="52" customFormat="false" ht="15" hidden="false" customHeight="false" outlineLevel="0" collapsed="false">
      <c r="D52" s="296" t="n">
        <v>44202</v>
      </c>
      <c r="E52" s="273" t="n">
        <v>50</v>
      </c>
      <c r="F52" s="291" t="n">
        <v>49</v>
      </c>
      <c r="G52" s="269" t="n">
        <f aca="false">E52*F52</f>
        <v>2450</v>
      </c>
      <c r="H52" s="269"/>
      <c r="I52" s="269" t="n">
        <f aca="false">I51+H52-G52</f>
        <v>-20655</v>
      </c>
      <c r="K52" s="296" t="n">
        <v>44330</v>
      </c>
      <c r="L52" s="273" t="n">
        <v>20</v>
      </c>
      <c r="M52" s="274" t="n">
        <v>75</v>
      </c>
      <c r="N52" s="275" t="n">
        <f aca="false">L52*M52</f>
        <v>1500</v>
      </c>
      <c r="O52" s="269"/>
      <c r="P52" s="269" t="n">
        <f aca="false">P51+O52-N52</f>
        <v>-3998</v>
      </c>
      <c r="R52" s="296" t="n">
        <v>44451</v>
      </c>
      <c r="S52" s="273" t="n">
        <v>100</v>
      </c>
      <c r="T52" s="277" t="n">
        <v>75</v>
      </c>
      <c r="U52" s="278" t="n">
        <f aca="false">S52*T52</f>
        <v>7500</v>
      </c>
      <c r="V52" s="269"/>
      <c r="W52" s="269" t="n">
        <f aca="false">W51+V52-U52</f>
        <v>-7500</v>
      </c>
      <c r="Y52" s="279" t="n">
        <v>44302</v>
      </c>
      <c r="Z52" s="295"/>
      <c r="AA52" s="308"/>
      <c r="AB52" s="334" t="n">
        <f aca="false">Z52*AA52</f>
        <v>0</v>
      </c>
      <c r="AC52" s="283" t="n">
        <v>3000</v>
      </c>
      <c r="AD52" s="284" t="n">
        <f aca="false">AD51+AC52-AB52</f>
        <v>0</v>
      </c>
      <c r="AF52" s="279" t="n">
        <v>44261</v>
      </c>
      <c r="AG52" s="295"/>
      <c r="AH52" s="274"/>
      <c r="AI52" s="275" t="n">
        <f aca="false">AG52*AH52</f>
        <v>0</v>
      </c>
      <c r="AJ52" s="283" t="n">
        <v>10400</v>
      </c>
      <c r="AK52" s="284" t="n">
        <f aca="false">AK51+AJ52-AI52</f>
        <v>0</v>
      </c>
      <c r="AM52" s="271"/>
      <c r="AN52" s="271"/>
      <c r="AO52" s="274"/>
      <c r="AP52" s="278" t="n">
        <f aca="false">AN52*AO52</f>
        <v>0</v>
      </c>
      <c r="AQ52" s="269"/>
      <c r="AR52" s="269" t="n">
        <f aca="false">AR51+AQ52-AP52</f>
        <v>0</v>
      </c>
      <c r="AS52" s="269"/>
      <c r="AT52" s="269"/>
      <c r="AU52" s="269"/>
      <c r="AV52" s="277"/>
      <c r="AW52" s="278"/>
      <c r="AX52" s="269"/>
      <c r="AY52" s="269" t="n">
        <f aca="false">AY51+AX52</f>
        <v>0</v>
      </c>
    </row>
    <row r="53" customFormat="false" ht="15" hidden="false" customHeight="false" outlineLevel="0" collapsed="false">
      <c r="D53" s="279" t="n">
        <v>44206</v>
      </c>
      <c r="E53" s="295"/>
      <c r="F53" s="284"/>
      <c r="G53" s="284" t="n">
        <f aca="false">E53*F53</f>
        <v>0</v>
      </c>
      <c r="H53" s="283" t="n">
        <v>20655</v>
      </c>
      <c r="I53" s="284" t="n">
        <f aca="false">I52+H53-G53</f>
        <v>0</v>
      </c>
      <c r="K53" s="296" t="n">
        <v>44337</v>
      </c>
      <c r="L53" s="273" t="n">
        <v>20</v>
      </c>
      <c r="M53" s="274" t="n">
        <v>75</v>
      </c>
      <c r="N53" s="275" t="n">
        <f aca="false">L53*M53</f>
        <v>1500</v>
      </c>
      <c r="O53" s="269"/>
      <c r="P53" s="269" t="n">
        <f aca="false">P52+O53-N53</f>
        <v>-5498</v>
      </c>
      <c r="R53" s="306" t="n">
        <v>44478</v>
      </c>
      <c r="S53" s="280"/>
      <c r="T53" s="283"/>
      <c r="U53" s="305" t="n">
        <f aca="false">S53*T53</f>
        <v>0</v>
      </c>
      <c r="V53" s="305" t="n">
        <v>5000</v>
      </c>
      <c r="W53" s="264" t="n">
        <f aca="false">W52+V53-U53</f>
        <v>-2500</v>
      </c>
      <c r="Y53" s="296" t="n">
        <v>44326</v>
      </c>
      <c r="Z53" s="273" t="n">
        <v>20</v>
      </c>
      <c r="AA53" s="274" t="n">
        <v>75</v>
      </c>
      <c r="AB53" s="275" t="n">
        <f aca="false">Z53*AA53</f>
        <v>1500</v>
      </c>
      <c r="AC53" s="269"/>
      <c r="AD53" s="269" t="n">
        <f aca="false">AD52+AC53-AB53</f>
        <v>-1500</v>
      </c>
      <c r="AF53" s="296" t="n">
        <v>44264</v>
      </c>
      <c r="AG53" s="273" t="n">
        <v>100</v>
      </c>
      <c r="AH53" s="274" t="n">
        <v>75</v>
      </c>
      <c r="AI53" s="275" t="n">
        <f aca="false">AG53*AH53</f>
        <v>7500</v>
      </c>
      <c r="AJ53" s="269"/>
      <c r="AK53" s="269" t="n">
        <f aca="false">AK52+AJ53-AI53</f>
        <v>-7500</v>
      </c>
      <c r="AM53" s="271"/>
      <c r="AN53" s="271"/>
      <c r="AO53" s="274"/>
      <c r="AP53" s="278" t="n">
        <f aca="false">AN53*AO53</f>
        <v>0</v>
      </c>
      <c r="AQ53" s="269"/>
      <c r="AR53" s="269" t="n">
        <f aca="false">AR52+AQ53-AP53</f>
        <v>0</v>
      </c>
      <c r="AS53" s="269"/>
      <c r="AT53" s="269"/>
      <c r="AU53" s="269"/>
      <c r="AV53" s="277"/>
      <c r="AW53" s="278"/>
      <c r="AX53" s="269"/>
      <c r="AY53" s="269" t="n">
        <f aca="false">AY52+AX53</f>
        <v>0</v>
      </c>
    </row>
    <row r="54" customFormat="false" ht="15" hidden="false" customHeight="false" outlineLevel="0" collapsed="false">
      <c r="D54" s="296" t="n">
        <v>44209</v>
      </c>
      <c r="E54" s="273" t="n">
        <v>100</v>
      </c>
      <c r="F54" s="274" t="n">
        <v>49</v>
      </c>
      <c r="G54" s="275" t="n">
        <f aca="false">E54*F54</f>
        <v>4900</v>
      </c>
      <c r="H54" s="269"/>
      <c r="I54" s="269" t="n">
        <f aca="false">I53+H54-G54</f>
        <v>-4900</v>
      </c>
      <c r="K54" s="296" t="n">
        <v>44339</v>
      </c>
      <c r="L54" s="273" t="n">
        <v>20</v>
      </c>
      <c r="M54" s="274" t="n">
        <v>75</v>
      </c>
      <c r="N54" s="275" t="n">
        <f aca="false">L54*M54</f>
        <v>1500</v>
      </c>
      <c r="O54" s="269"/>
      <c r="P54" s="269" t="n">
        <f aca="false">P53+O54-N54</f>
        <v>-6998</v>
      </c>
      <c r="R54" s="272" t="n">
        <v>44487</v>
      </c>
      <c r="S54" s="273" t="n">
        <v>40</v>
      </c>
      <c r="T54" s="274" t="n">
        <f aca="false">50*0.75</f>
        <v>37.5</v>
      </c>
      <c r="U54" s="278" t="n">
        <f aca="false">S54*T54</f>
        <v>1500</v>
      </c>
      <c r="V54" s="269"/>
      <c r="W54" s="269" t="n">
        <f aca="false">W53+V54-U54</f>
        <v>-4000</v>
      </c>
      <c r="Y54" s="296" t="n">
        <v>44338</v>
      </c>
      <c r="Z54" s="273" t="n">
        <v>40</v>
      </c>
      <c r="AA54" s="274" t="n">
        <v>75</v>
      </c>
      <c r="AB54" s="275" t="n">
        <f aca="false">Z54*AA54</f>
        <v>3000</v>
      </c>
      <c r="AC54" s="269"/>
      <c r="AD54" s="269" t="n">
        <f aca="false">AD53+AC54-AB54</f>
        <v>-4500</v>
      </c>
      <c r="AF54" s="296" t="n">
        <v>44277</v>
      </c>
      <c r="AG54" s="273" t="n">
        <v>100</v>
      </c>
      <c r="AH54" s="274" t="n">
        <v>75</v>
      </c>
      <c r="AI54" s="275" t="n">
        <f aca="false">AG54*AH54</f>
        <v>7500</v>
      </c>
      <c r="AJ54" s="269"/>
      <c r="AK54" s="269" t="n">
        <f aca="false">AK53+AJ54-AI54</f>
        <v>-15000</v>
      </c>
      <c r="AM54" s="271"/>
      <c r="AN54" s="271"/>
      <c r="AO54" s="274"/>
      <c r="AP54" s="278" t="n">
        <f aca="false">AN54*AO54</f>
        <v>0</v>
      </c>
      <c r="AQ54" s="269"/>
      <c r="AR54" s="269" t="n">
        <f aca="false">AR53+AQ54-AP54</f>
        <v>0</v>
      </c>
      <c r="AS54" s="269"/>
      <c r="AT54" s="269"/>
      <c r="AU54" s="269"/>
      <c r="AV54" s="277"/>
      <c r="AW54" s="278"/>
      <c r="AX54" s="269"/>
      <c r="AY54" s="269" t="n">
        <f aca="false">AY53+AX54</f>
        <v>0</v>
      </c>
    </row>
    <row r="55" customFormat="false" ht="15" hidden="false" customHeight="false" outlineLevel="0" collapsed="false">
      <c r="D55" s="296" t="n">
        <v>44209</v>
      </c>
      <c r="E55" s="273" t="n">
        <v>50</v>
      </c>
      <c r="F55" s="274" t="n">
        <v>49</v>
      </c>
      <c r="G55" s="275" t="n">
        <f aca="false">E55*F55</f>
        <v>2450</v>
      </c>
      <c r="H55" s="269"/>
      <c r="I55" s="269" t="n">
        <f aca="false">I54+H55-G55</f>
        <v>-7350</v>
      </c>
      <c r="K55" s="296" t="n">
        <v>44345</v>
      </c>
      <c r="L55" s="273" t="n">
        <v>20</v>
      </c>
      <c r="M55" s="274" t="n">
        <v>75</v>
      </c>
      <c r="N55" s="275" t="n">
        <f aca="false">L55*M55</f>
        <v>1500</v>
      </c>
      <c r="O55" s="269"/>
      <c r="P55" s="269" t="n">
        <f aca="false">P54+O55-N55</f>
        <v>-8498</v>
      </c>
      <c r="R55" s="272" t="n">
        <v>44494</v>
      </c>
      <c r="S55" s="273" t="n">
        <v>40</v>
      </c>
      <c r="T55" s="274" t="n">
        <v>37.5</v>
      </c>
      <c r="U55" s="278" t="n">
        <f aca="false">S55*T55</f>
        <v>1500</v>
      </c>
      <c r="V55" s="269"/>
      <c r="W55" s="269" t="n">
        <f aca="false">W54+V55-U55</f>
        <v>-5500</v>
      </c>
      <c r="Y55" s="296" t="n">
        <v>44350</v>
      </c>
      <c r="Z55" s="273" t="n">
        <v>20</v>
      </c>
      <c r="AA55" s="274" t="n">
        <v>75</v>
      </c>
      <c r="AB55" s="275" t="n">
        <f aca="false">Z55*AA55</f>
        <v>1500</v>
      </c>
      <c r="AC55" s="269"/>
      <c r="AD55" s="269" t="n">
        <f aca="false">AD54+AC55-AB55</f>
        <v>-6000</v>
      </c>
      <c r="AF55" s="296" t="n">
        <v>44288</v>
      </c>
      <c r="AG55" s="273" t="n">
        <v>100</v>
      </c>
      <c r="AH55" s="274" t="n">
        <v>75</v>
      </c>
      <c r="AI55" s="275" t="n">
        <f aca="false">AG55*AH55</f>
        <v>7500</v>
      </c>
      <c r="AJ55" s="269"/>
      <c r="AK55" s="269" t="n">
        <f aca="false">AK54+AJ55-AI55</f>
        <v>-22500</v>
      </c>
      <c r="AM55" s="271"/>
      <c r="AN55" s="271"/>
      <c r="AO55" s="274"/>
      <c r="AP55" s="278" t="n">
        <f aca="false">AN55*AO55</f>
        <v>0</v>
      </c>
      <c r="AQ55" s="269"/>
      <c r="AR55" s="269" t="n">
        <f aca="false">AR54+AQ55-AP55</f>
        <v>0</v>
      </c>
      <c r="AS55" s="269"/>
      <c r="AT55" s="269"/>
      <c r="AU55" s="269"/>
      <c r="AV55" s="277"/>
      <c r="AW55" s="278"/>
      <c r="AX55" s="269"/>
      <c r="AY55" s="269" t="n">
        <f aca="false">AY54+AX55</f>
        <v>0</v>
      </c>
    </row>
    <row r="56" customFormat="false" ht="15" hidden="false" customHeight="false" outlineLevel="0" collapsed="false">
      <c r="D56" s="296" t="n">
        <v>44216</v>
      </c>
      <c r="E56" s="273" t="n">
        <v>10</v>
      </c>
      <c r="F56" s="274" t="n">
        <v>45.5</v>
      </c>
      <c r="G56" s="275" t="n">
        <f aca="false">E56*F56</f>
        <v>455</v>
      </c>
      <c r="H56" s="269"/>
      <c r="I56" s="269" t="n">
        <f aca="false">I55+H56-G56</f>
        <v>-7805</v>
      </c>
      <c r="K56" s="338" t="n">
        <v>44352</v>
      </c>
      <c r="L56" s="339"/>
      <c r="M56" s="340"/>
      <c r="N56" s="341" t="n">
        <f aca="false">L56*M56</f>
        <v>0</v>
      </c>
      <c r="O56" s="342" t="n">
        <v>6000</v>
      </c>
      <c r="P56" s="264" t="n">
        <f aca="false">P55+O56-N56</f>
        <v>-2498</v>
      </c>
      <c r="R56" s="296" t="n">
        <v>44505</v>
      </c>
      <c r="S56" s="273" t="n">
        <v>100</v>
      </c>
      <c r="T56" s="274" t="n">
        <f aca="false">130*0.75</f>
        <v>97.5</v>
      </c>
      <c r="U56" s="278" t="n">
        <f aca="false">S56*T56</f>
        <v>9750</v>
      </c>
      <c r="V56" s="269"/>
      <c r="W56" s="269" t="n">
        <f aca="false">W55+V56-U56</f>
        <v>-15250</v>
      </c>
      <c r="Y56" s="306" t="n">
        <v>44352</v>
      </c>
      <c r="Z56" s="280"/>
      <c r="AA56" s="283"/>
      <c r="AB56" s="305" t="n">
        <f aca="false">Z56*AA56</f>
        <v>0</v>
      </c>
      <c r="AC56" s="305" t="n">
        <v>6000</v>
      </c>
      <c r="AD56" s="284" t="n">
        <f aca="false">AD55+AC56-AB56</f>
        <v>0</v>
      </c>
      <c r="AF56" s="296" t="n">
        <v>44298</v>
      </c>
      <c r="AG56" s="273" t="n">
        <v>100</v>
      </c>
      <c r="AH56" s="274" t="n">
        <v>75</v>
      </c>
      <c r="AI56" s="275" t="n">
        <f aca="false">AG56*AH56</f>
        <v>7500</v>
      </c>
      <c r="AJ56" s="269"/>
      <c r="AK56" s="269" t="n">
        <f aca="false">AK55+AJ56-AI56</f>
        <v>-30000</v>
      </c>
      <c r="AM56" s="271"/>
      <c r="AN56" s="271"/>
      <c r="AO56" s="274"/>
      <c r="AP56" s="278" t="n">
        <f aca="false">AN56*AO56</f>
        <v>0</v>
      </c>
      <c r="AQ56" s="269"/>
      <c r="AR56" s="269" t="n">
        <f aca="false">AR55+AQ56-AP56</f>
        <v>0</v>
      </c>
      <c r="AS56" s="269"/>
      <c r="AT56" s="269"/>
      <c r="AU56" s="269"/>
      <c r="AV56" s="277"/>
      <c r="AW56" s="278"/>
      <c r="AX56" s="269"/>
      <c r="AY56" s="269" t="n">
        <f aca="false">AY55+AX56</f>
        <v>0</v>
      </c>
    </row>
    <row r="57" customFormat="false" ht="15" hidden="false" customHeight="false" outlineLevel="0" collapsed="false">
      <c r="D57" s="296" t="n">
        <v>44219</v>
      </c>
      <c r="E57" s="273" t="n">
        <v>100</v>
      </c>
      <c r="F57" s="274" t="n">
        <v>49</v>
      </c>
      <c r="G57" s="275" t="n">
        <f aca="false">E57*F57</f>
        <v>4900</v>
      </c>
      <c r="H57" s="269"/>
      <c r="I57" s="269" t="n">
        <f aca="false">I56+H57-G57</f>
        <v>-12705</v>
      </c>
      <c r="K57" s="306" t="n">
        <v>44352</v>
      </c>
      <c r="L57" s="280"/>
      <c r="M57" s="283"/>
      <c r="N57" s="305" t="n">
        <f aca="false">L57*M57</f>
        <v>0</v>
      </c>
      <c r="O57" s="305" t="n">
        <v>2498</v>
      </c>
      <c r="P57" s="284" t="n">
        <f aca="false">P56+O57-N57</f>
        <v>0</v>
      </c>
      <c r="R57" s="273" t="s">
        <v>379</v>
      </c>
      <c r="S57" s="273" t="n">
        <v>-30</v>
      </c>
      <c r="T57" s="344" t="n">
        <f aca="false">T52-T54</f>
        <v>37.5</v>
      </c>
      <c r="U57" s="278" t="n">
        <f aca="false">S57*T57</f>
        <v>-1125</v>
      </c>
      <c r="V57" s="269"/>
      <c r="W57" s="269" t="n">
        <f aca="false">W56+V57-U57</f>
        <v>-14125</v>
      </c>
      <c r="Y57" s="296" t="n">
        <v>44361</v>
      </c>
      <c r="Z57" s="273" t="n">
        <v>20</v>
      </c>
      <c r="AA57" s="274" t="n">
        <v>75</v>
      </c>
      <c r="AB57" s="275" t="n">
        <f aca="false">Z57*AA57</f>
        <v>1500</v>
      </c>
      <c r="AC57" s="269"/>
      <c r="AD57" s="269" t="n">
        <f aca="false">AD56+AC57-AB57</f>
        <v>-1500</v>
      </c>
      <c r="AF57" s="279" t="n">
        <v>44302</v>
      </c>
      <c r="AG57" s="295"/>
      <c r="AH57" s="308"/>
      <c r="AI57" s="334" t="n">
        <f aca="false">AG57*AH57</f>
        <v>0</v>
      </c>
      <c r="AJ57" s="283" t="n">
        <v>30000</v>
      </c>
      <c r="AK57" s="284" t="n">
        <f aca="false">AK56+AJ57-AI57</f>
        <v>0</v>
      </c>
      <c r="AM57" s="271"/>
      <c r="AN57" s="271"/>
      <c r="AO57" s="274"/>
      <c r="AP57" s="278" t="n">
        <f aca="false">AN57*AO57</f>
        <v>0</v>
      </c>
      <c r="AQ57" s="269"/>
      <c r="AR57" s="269" t="n">
        <f aca="false">AR56+AQ57-AP57</f>
        <v>0</v>
      </c>
      <c r="AS57" s="269"/>
      <c r="AT57" s="269"/>
      <c r="AU57" s="269"/>
      <c r="AV57" s="277"/>
      <c r="AW57" s="278"/>
      <c r="AX57" s="269"/>
      <c r="AY57" s="269" t="n">
        <f aca="false">AY56+AX57</f>
        <v>0</v>
      </c>
    </row>
    <row r="58" customFormat="false" ht="15" hidden="false" customHeight="false" outlineLevel="0" collapsed="false">
      <c r="D58" s="296" t="n">
        <v>44223</v>
      </c>
      <c r="E58" s="273" t="n">
        <v>100</v>
      </c>
      <c r="F58" s="274" t="n">
        <v>49</v>
      </c>
      <c r="G58" s="275" t="n">
        <f aca="false">E58*F58</f>
        <v>4900</v>
      </c>
      <c r="H58" s="269"/>
      <c r="I58" s="269" t="n">
        <f aca="false">I57+H58-G58</f>
        <v>-17605</v>
      </c>
      <c r="K58" s="296" t="n">
        <v>44355</v>
      </c>
      <c r="L58" s="273" t="n">
        <v>20</v>
      </c>
      <c r="M58" s="274" t="n">
        <v>75</v>
      </c>
      <c r="N58" s="275" t="n">
        <f aca="false">L58*M58</f>
        <v>1500</v>
      </c>
      <c r="O58" s="269"/>
      <c r="P58" s="269" t="n">
        <f aca="false">P57+O58-N58</f>
        <v>-1500</v>
      </c>
      <c r="R58" s="271"/>
      <c r="S58" s="271"/>
      <c r="T58" s="277"/>
      <c r="U58" s="278" t="n">
        <f aca="false">S58*T58</f>
        <v>0</v>
      </c>
      <c r="V58" s="269"/>
      <c r="W58" s="269" t="n">
        <f aca="false">W57+V58-U58</f>
        <v>-14125</v>
      </c>
      <c r="Y58" s="296" t="n">
        <v>44365</v>
      </c>
      <c r="Z58" s="273" t="n">
        <v>20</v>
      </c>
      <c r="AA58" s="274" t="n">
        <v>75</v>
      </c>
      <c r="AB58" s="275" t="n">
        <f aca="false">Z58*AA58</f>
        <v>1500</v>
      </c>
      <c r="AC58" s="269"/>
      <c r="AD58" s="269" t="n">
        <f aca="false">AD57+AC58-AB58</f>
        <v>-3000</v>
      </c>
      <c r="AF58" s="296" t="n">
        <v>44323</v>
      </c>
      <c r="AG58" s="273" t="n">
        <v>100</v>
      </c>
      <c r="AH58" s="274" t="n">
        <v>75</v>
      </c>
      <c r="AI58" s="275" t="n">
        <f aca="false">AG58*AH58</f>
        <v>7500</v>
      </c>
      <c r="AJ58" s="269"/>
      <c r="AK58" s="269" t="n">
        <f aca="false">AK57+AJ58-AI58</f>
        <v>-7500</v>
      </c>
      <c r="AM58" s="271"/>
      <c r="AN58" s="271"/>
      <c r="AO58" s="274"/>
      <c r="AP58" s="278" t="n">
        <f aca="false">AN58*AO58</f>
        <v>0</v>
      </c>
      <c r="AQ58" s="269"/>
      <c r="AR58" s="269" t="n">
        <f aca="false">AR57+AQ58-AP58</f>
        <v>0</v>
      </c>
      <c r="AS58" s="269"/>
      <c r="AT58" s="269"/>
      <c r="AU58" s="269"/>
      <c r="AV58" s="277"/>
      <c r="AW58" s="278"/>
      <c r="AX58" s="269"/>
      <c r="AY58" s="269" t="n">
        <f aca="false">AY57+AX58</f>
        <v>0</v>
      </c>
    </row>
    <row r="59" customFormat="false" ht="15" hidden="false" customHeight="false" outlineLevel="0" collapsed="false">
      <c r="D59" s="296" t="n">
        <v>44233</v>
      </c>
      <c r="E59" s="273" t="n">
        <v>300</v>
      </c>
      <c r="F59" s="274" t="n">
        <v>49</v>
      </c>
      <c r="G59" s="275" t="n">
        <f aca="false">E59*F59</f>
        <v>14700</v>
      </c>
      <c r="H59" s="269"/>
      <c r="I59" s="269" t="n">
        <f aca="false">I58+H59-G59</f>
        <v>-32305</v>
      </c>
      <c r="K59" s="296" t="n">
        <v>44368</v>
      </c>
      <c r="L59" s="273" t="n">
        <v>20</v>
      </c>
      <c r="M59" s="274" t="n">
        <v>75</v>
      </c>
      <c r="N59" s="275" t="n">
        <f aca="false">L59*M59</f>
        <v>1500</v>
      </c>
      <c r="O59" s="269"/>
      <c r="P59" s="269" t="n">
        <f aca="false">P58+O59-N59</f>
        <v>-3000</v>
      </c>
      <c r="R59" s="271"/>
      <c r="S59" s="271"/>
      <c r="T59" s="277"/>
      <c r="U59" s="278" t="n">
        <f aca="false">S59*T59</f>
        <v>0</v>
      </c>
      <c r="V59" s="269"/>
      <c r="W59" s="269" t="n">
        <f aca="false">W58+V59-U59</f>
        <v>-14125</v>
      </c>
      <c r="Y59" s="296" t="n">
        <v>44373</v>
      </c>
      <c r="Z59" s="273" t="n">
        <v>20</v>
      </c>
      <c r="AA59" s="274" t="n">
        <v>75</v>
      </c>
      <c r="AB59" s="275" t="n">
        <f aca="false">Z59*AA59</f>
        <v>1500</v>
      </c>
      <c r="AC59" s="269"/>
      <c r="AD59" s="269" t="n">
        <f aca="false">AD58+AC59-AB59</f>
        <v>-4500</v>
      </c>
      <c r="AF59" s="296" t="n">
        <v>44333</v>
      </c>
      <c r="AG59" s="273" t="n">
        <v>100</v>
      </c>
      <c r="AH59" s="274" t="n">
        <v>75</v>
      </c>
      <c r="AI59" s="275" t="n">
        <f aca="false">AG59*AH59</f>
        <v>7500</v>
      </c>
      <c r="AJ59" s="269"/>
      <c r="AK59" s="269" t="n">
        <f aca="false">AK58+AJ59-AI59</f>
        <v>-15000</v>
      </c>
      <c r="AM59" s="271"/>
      <c r="AN59" s="271"/>
      <c r="AO59" s="274"/>
      <c r="AP59" s="278" t="n">
        <f aca="false">AN59*AO59</f>
        <v>0</v>
      </c>
      <c r="AQ59" s="269"/>
      <c r="AR59" s="269" t="n">
        <f aca="false">AR58+AQ59-AP59</f>
        <v>0</v>
      </c>
      <c r="AS59" s="269"/>
      <c r="AT59" s="269"/>
      <c r="AU59" s="269"/>
      <c r="AV59" s="277"/>
      <c r="AW59" s="278"/>
      <c r="AX59" s="269"/>
      <c r="AY59" s="269" t="n">
        <f aca="false">AY58+AX59</f>
        <v>0</v>
      </c>
    </row>
    <row r="60" customFormat="false" ht="15" hidden="false" customHeight="false" outlineLevel="0" collapsed="false">
      <c r="D60" s="345" t="n">
        <v>44233</v>
      </c>
      <c r="E60" s="280"/>
      <c r="F60" s="308"/>
      <c r="G60" s="334" t="n">
        <f aca="false">E60*F60</f>
        <v>0</v>
      </c>
      <c r="H60" s="283" t="n">
        <v>32300</v>
      </c>
      <c r="I60" s="264" t="n">
        <f aca="false">I59+H60-G60</f>
        <v>-5</v>
      </c>
      <c r="K60" s="296" t="n">
        <v>44387</v>
      </c>
      <c r="L60" s="273" t="n">
        <v>20</v>
      </c>
      <c r="M60" s="274" t="n">
        <v>75</v>
      </c>
      <c r="N60" s="275" t="n">
        <f aca="false">L60*M60</f>
        <v>1500</v>
      </c>
      <c r="O60" s="269"/>
      <c r="P60" s="269" t="n">
        <f aca="false">P59+O60-N60</f>
        <v>-4500</v>
      </c>
      <c r="R60" s="271"/>
      <c r="S60" s="271"/>
      <c r="T60" s="277"/>
      <c r="U60" s="278" t="n">
        <f aca="false">S60*T60</f>
        <v>0</v>
      </c>
      <c r="V60" s="269"/>
      <c r="W60" s="269" t="n">
        <f aca="false">W59+V60-U60</f>
        <v>-14125</v>
      </c>
      <c r="Y60" s="296" t="n">
        <v>44385</v>
      </c>
      <c r="Z60" s="273" t="n">
        <v>20</v>
      </c>
      <c r="AA60" s="291" t="n">
        <v>75</v>
      </c>
      <c r="AB60" s="275" t="n">
        <f aca="false">Z60*AA60</f>
        <v>1500</v>
      </c>
      <c r="AC60" s="269"/>
      <c r="AD60" s="269" t="n">
        <f aca="false">AD59+AC60-AB60</f>
        <v>-6000</v>
      </c>
      <c r="AF60" s="296" t="n">
        <v>44345</v>
      </c>
      <c r="AG60" s="273" t="n">
        <v>100</v>
      </c>
      <c r="AH60" s="274" t="n">
        <v>75</v>
      </c>
      <c r="AI60" s="275" t="n">
        <f aca="false">AG60*AH60</f>
        <v>7500</v>
      </c>
      <c r="AJ60" s="269"/>
      <c r="AK60" s="269" t="n">
        <f aca="false">AK59+AJ60-AI60</f>
        <v>-22500</v>
      </c>
      <c r="AM60" s="271"/>
      <c r="AN60" s="271"/>
      <c r="AO60" s="274"/>
      <c r="AP60" s="278" t="n">
        <f aca="false">AN60*AO60</f>
        <v>0</v>
      </c>
      <c r="AQ60" s="269"/>
      <c r="AR60" s="269" t="n">
        <f aca="false">AR59+AQ60-AP60</f>
        <v>0</v>
      </c>
      <c r="AS60" s="269"/>
      <c r="AT60" s="269"/>
      <c r="AU60" s="269"/>
      <c r="AV60" s="277"/>
      <c r="AW60" s="278"/>
      <c r="AX60" s="269"/>
      <c r="AY60" s="269" t="n">
        <f aca="false">AY59+AX60</f>
        <v>0</v>
      </c>
    </row>
    <row r="61" customFormat="false" ht="15" hidden="false" customHeight="false" outlineLevel="0" collapsed="false">
      <c r="D61" s="346" t="n">
        <v>44233</v>
      </c>
      <c r="E61" s="273" t="n">
        <v>50</v>
      </c>
      <c r="F61" s="274" t="n">
        <v>20</v>
      </c>
      <c r="G61" s="275" t="n">
        <f aca="false">E61*F61</f>
        <v>1000</v>
      </c>
      <c r="H61" s="271"/>
      <c r="I61" s="269" t="n">
        <f aca="false">I60+H61-G61</f>
        <v>-1005</v>
      </c>
      <c r="K61" s="296" t="n">
        <v>44391</v>
      </c>
      <c r="L61" s="273" t="n">
        <v>4</v>
      </c>
      <c r="M61" s="274" t="n">
        <f aca="false">75*4</f>
        <v>300</v>
      </c>
      <c r="N61" s="275" t="n">
        <f aca="false">L61*M61</f>
        <v>1200</v>
      </c>
      <c r="O61" s="271"/>
      <c r="P61" s="269" t="n">
        <f aca="false">P60+O61-N61</f>
        <v>-5700</v>
      </c>
      <c r="R61" s="271"/>
      <c r="S61" s="271"/>
      <c r="T61" s="277"/>
      <c r="U61" s="278" t="n">
        <f aca="false">S61*T61</f>
        <v>0</v>
      </c>
      <c r="V61" s="271"/>
      <c r="W61" s="269" t="n">
        <f aca="false">W60+V61-U61</f>
        <v>-14125</v>
      </c>
      <c r="Y61" s="279" t="n">
        <v>44387</v>
      </c>
      <c r="Z61" s="295"/>
      <c r="AA61" s="295"/>
      <c r="AB61" s="334" t="n">
        <f aca="false">Z61*AA61</f>
        <v>0</v>
      </c>
      <c r="AC61" s="283" t="n">
        <v>6000</v>
      </c>
      <c r="AD61" s="284" t="n">
        <f aca="false">AD60+AC61-AB61</f>
        <v>0</v>
      </c>
      <c r="AF61" s="306" t="n">
        <v>44352</v>
      </c>
      <c r="AG61" s="280"/>
      <c r="AH61" s="308"/>
      <c r="AI61" s="305" t="n">
        <f aca="false">AG61*AH61</f>
        <v>0</v>
      </c>
      <c r="AJ61" s="305" t="n">
        <v>22500</v>
      </c>
      <c r="AK61" s="284" t="n">
        <f aca="false">AK60+AJ61-AI61</f>
        <v>0</v>
      </c>
      <c r="AM61" s="271"/>
      <c r="AN61" s="271"/>
      <c r="AO61" s="274"/>
      <c r="AP61" s="278" t="n">
        <f aca="false">AN61*AO61</f>
        <v>0</v>
      </c>
      <c r="AQ61" s="271"/>
      <c r="AR61" s="269" t="n">
        <f aca="false">AR60+AQ61-AP61</f>
        <v>0</v>
      </c>
      <c r="AS61" s="269"/>
      <c r="AT61" s="269"/>
      <c r="AU61" s="269"/>
      <c r="AV61" s="277"/>
      <c r="AW61" s="278"/>
      <c r="AX61" s="269"/>
      <c r="AY61" s="269" t="n">
        <f aca="false">AY60+AX61</f>
        <v>0</v>
      </c>
    </row>
    <row r="62" customFormat="false" ht="15" hidden="false" customHeight="false" outlineLevel="0" collapsed="false">
      <c r="D62" s="296" t="n">
        <v>44244</v>
      </c>
      <c r="E62" s="273" t="n">
        <v>50</v>
      </c>
      <c r="F62" s="274" t="n">
        <v>49</v>
      </c>
      <c r="G62" s="275" t="n">
        <f aca="false">E62*F62</f>
        <v>2450</v>
      </c>
      <c r="H62" s="271"/>
      <c r="I62" s="269" t="n">
        <f aca="false">I61+H62-G62</f>
        <v>-3455</v>
      </c>
      <c r="K62" s="296" t="n">
        <v>44394</v>
      </c>
      <c r="L62" s="273" t="n">
        <v>40</v>
      </c>
      <c r="M62" s="274" t="n">
        <v>75</v>
      </c>
      <c r="N62" s="275" t="n">
        <f aca="false">L62*M62</f>
        <v>3000</v>
      </c>
      <c r="O62" s="271"/>
      <c r="P62" s="269" t="n">
        <f aca="false">P61+O62-N62</f>
        <v>-8700</v>
      </c>
      <c r="R62" s="271"/>
      <c r="S62" s="271"/>
      <c r="T62" s="277"/>
      <c r="U62" s="278" t="n">
        <f aca="false">S62*T62</f>
        <v>0</v>
      </c>
      <c r="V62" s="271"/>
      <c r="W62" s="269" t="n">
        <f aca="false">W61+V62-U62</f>
        <v>-14125</v>
      </c>
      <c r="Y62" s="296" t="n">
        <v>44395</v>
      </c>
      <c r="Z62" s="273" t="n">
        <v>40</v>
      </c>
      <c r="AA62" s="274" t="n">
        <v>75</v>
      </c>
      <c r="AB62" s="275" t="n">
        <f aca="false">Z62*AA62</f>
        <v>3000</v>
      </c>
      <c r="AC62" s="271"/>
      <c r="AD62" s="269" t="n">
        <f aca="false">AD61+AC62-AB62</f>
        <v>-3000</v>
      </c>
      <c r="AF62" s="296" t="n">
        <v>44357</v>
      </c>
      <c r="AG62" s="273" t="n">
        <v>90</v>
      </c>
      <c r="AH62" s="274" t="n">
        <v>75</v>
      </c>
      <c r="AI62" s="275" t="n">
        <f aca="false">AG62*AH62</f>
        <v>6750</v>
      </c>
      <c r="AJ62" s="271"/>
      <c r="AK62" s="269" t="n">
        <f aca="false">AK61+AJ62-AI62</f>
        <v>-6750</v>
      </c>
      <c r="AM62" s="271"/>
      <c r="AN62" s="271"/>
      <c r="AO62" s="274"/>
      <c r="AP62" s="278" t="n">
        <f aca="false">AN62*AO62</f>
        <v>0</v>
      </c>
      <c r="AQ62" s="271"/>
      <c r="AR62" s="269" t="n">
        <f aca="false">AR61+AQ62-AP62</f>
        <v>0</v>
      </c>
      <c r="AS62" s="269"/>
      <c r="AT62" s="269"/>
      <c r="AU62" s="269"/>
      <c r="AV62" s="277"/>
      <c r="AW62" s="278"/>
      <c r="AX62" s="269"/>
      <c r="AY62" s="269" t="n">
        <f aca="false">AY61+AX62</f>
        <v>0</v>
      </c>
    </row>
    <row r="63" customFormat="false" ht="15" hidden="false" customHeight="false" outlineLevel="0" collapsed="false">
      <c r="D63" s="296" t="n">
        <v>44247</v>
      </c>
      <c r="E63" s="273" t="n">
        <v>200</v>
      </c>
      <c r="F63" s="274" t="n">
        <v>91</v>
      </c>
      <c r="G63" s="275" t="n">
        <f aca="false">E63*F63</f>
        <v>18200</v>
      </c>
      <c r="H63" s="271"/>
      <c r="I63" s="269" t="n">
        <f aca="false">I62+H63-G63</f>
        <v>-21655</v>
      </c>
      <c r="K63" s="296" t="n">
        <v>44411</v>
      </c>
      <c r="L63" s="273" t="n">
        <v>20</v>
      </c>
      <c r="M63" s="274" t="n">
        <v>75</v>
      </c>
      <c r="N63" s="275" t="n">
        <f aca="false">L63*M63</f>
        <v>1500</v>
      </c>
      <c r="O63" s="271"/>
      <c r="P63" s="269" t="n">
        <f aca="false">P62+O63-N63</f>
        <v>-10200</v>
      </c>
      <c r="R63" s="271"/>
      <c r="S63" s="271"/>
      <c r="T63" s="277"/>
      <c r="U63" s="278" t="n">
        <f aca="false">S63*T63</f>
        <v>0</v>
      </c>
      <c r="V63" s="271"/>
      <c r="W63" s="269" t="n">
        <f aca="false">W62+V63-U63</f>
        <v>-14125</v>
      </c>
      <c r="Y63" s="306" t="n">
        <v>44415</v>
      </c>
      <c r="Z63" s="280"/>
      <c r="AA63" s="308"/>
      <c r="AB63" s="305" t="n">
        <f aca="false">Z63*AA63</f>
        <v>0</v>
      </c>
      <c r="AC63" s="305" t="n">
        <v>3000</v>
      </c>
      <c r="AD63" s="284" t="n">
        <f aca="false">AD62+AC63-AB63</f>
        <v>0</v>
      </c>
      <c r="AF63" s="296" t="n">
        <v>44366</v>
      </c>
      <c r="AG63" s="273" t="n">
        <v>100</v>
      </c>
      <c r="AH63" s="274" t="n">
        <v>75</v>
      </c>
      <c r="AI63" s="275" t="n">
        <f aca="false">AG63*AH63</f>
        <v>7500</v>
      </c>
      <c r="AJ63" s="271"/>
      <c r="AK63" s="269" t="n">
        <f aca="false">AK62+AJ63-AI63</f>
        <v>-14250</v>
      </c>
      <c r="AM63" s="271"/>
      <c r="AN63" s="271"/>
      <c r="AO63" s="274"/>
      <c r="AP63" s="278" t="n">
        <f aca="false">AN63*AO63</f>
        <v>0</v>
      </c>
      <c r="AQ63" s="271"/>
      <c r="AR63" s="269" t="n">
        <f aca="false">AR62+AQ63-AP63</f>
        <v>0</v>
      </c>
      <c r="AS63" s="269"/>
      <c r="AT63" s="269"/>
      <c r="AU63" s="269"/>
      <c r="AV63" s="277"/>
      <c r="AW63" s="278"/>
      <c r="AX63" s="269"/>
      <c r="AY63" s="269" t="n">
        <f aca="false">AY62+AX63</f>
        <v>0</v>
      </c>
    </row>
    <row r="64" customFormat="false" ht="15" hidden="false" customHeight="false" outlineLevel="0" collapsed="false">
      <c r="D64" s="279" t="n">
        <v>44261</v>
      </c>
      <c r="E64" s="295"/>
      <c r="F64" s="308"/>
      <c r="G64" s="334" t="n">
        <f aca="false">E64*F64</f>
        <v>0</v>
      </c>
      <c r="H64" s="283" t="n">
        <v>21660</v>
      </c>
      <c r="I64" s="284" t="n">
        <f aca="false">I63+H64-G64</f>
        <v>5</v>
      </c>
      <c r="K64" s="306" t="n">
        <v>44415</v>
      </c>
      <c r="L64" s="280"/>
      <c r="M64" s="308"/>
      <c r="N64" s="305" t="n">
        <f aca="false">L64*M64</f>
        <v>0</v>
      </c>
      <c r="O64" s="305" t="n">
        <v>5000</v>
      </c>
      <c r="P64" s="347" t="n">
        <f aca="false">P63+O64-N64</f>
        <v>-5200</v>
      </c>
      <c r="R64" s="271"/>
      <c r="S64" s="271"/>
      <c r="T64" s="277"/>
      <c r="U64" s="278" t="n">
        <f aca="false">S64*T64</f>
        <v>0</v>
      </c>
      <c r="V64" s="271"/>
      <c r="W64" s="269" t="n">
        <f aca="false">W63+V64-U64</f>
        <v>-14125</v>
      </c>
      <c r="Y64" s="296" t="n">
        <v>44415</v>
      </c>
      <c r="Z64" s="273" t="n">
        <v>40</v>
      </c>
      <c r="AA64" s="277" t="n">
        <v>75</v>
      </c>
      <c r="AB64" s="278" t="n">
        <f aca="false">Z64*AA64</f>
        <v>3000</v>
      </c>
      <c r="AC64" s="271"/>
      <c r="AD64" s="269" t="n">
        <f aca="false">AD63+AC64-AB64</f>
        <v>-3000</v>
      </c>
      <c r="AF64" s="296" t="n">
        <v>44376</v>
      </c>
      <c r="AG64" s="273" t="n">
        <v>100</v>
      </c>
      <c r="AH64" s="274" t="n">
        <v>75</v>
      </c>
      <c r="AI64" s="275" t="n">
        <f aca="false">AG64*AH64</f>
        <v>7500</v>
      </c>
      <c r="AJ64" s="271"/>
      <c r="AK64" s="269" t="n">
        <f aca="false">AK63+AJ64-AI64</f>
        <v>-21750</v>
      </c>
      <c r="AM64" s="271"/>
      <c r="AN64" s="271"/>
      <c r="AO64" s="274"/>
      <c r="AP64" s="278" t="n">
        <f aca="false">AN64*AO64</f>
        <v>0</v>
      </c>
      <c r="AQ64" s="271"/>
      <c r="AR64" s="269" t="n">
        <f aca="false">AR63+AQ64-AP64</f>
        <v>0</v>
      </c>
      <c r="AS64" s="269"/>
      <c r="AT64" s="269"/>
      <c r="AU64" s="269"/>
      <c r="AV64" s="277"/>
      <c r="AW64" s="278"/>
      <c r="AX64" s="269"/>
      <c r="AY64" s="269" t="n">
        <f aca="false">AY63+AX64</f>
        <v>0</v>
      </c>
    </row>
    <row r="65" customFormat="false" ht="15" hidden="false" customHeight="false" outlineLevel="0" collapsed="false">
      <c r="D65" s="296" t="n">
        <v>44276</v>
      </c>
      <c r="E65" s="273" t="n">
        <v>60</v>
      </c>
      <c r="F65" s="274" t="n">
        <v>70</v>
      </c>
      <c r="G65" s="275" t="n">
        <f aca="false">E65*F65</f>
        <v>4200</v>
      </c>
      <c r="H65" s="271"/>
      <c r="I65" s="269" t="n">
        <f aca="false">I64+H65-G65</f>
        <v>-4195</v>
      </c>
      <c r="K65" s="296" t="n">
        <v>44421</v>
      </c>
      <c r="L65" s="273" t="n">
        <v>20</v>
      </c>
      <c r="M65" s="277" t="n">
        <v>75</v>
      </c>
      <c r="N65" s="278" t="n">
        <f aca="false">L65*M65</f>
        <v>1500</v>
      </c>
      <c r="O65" s="271"/>
      <c r="P65" s="348" t="n">
        <f aca="false">P64+O65-N65</f>
        <v>-6700</v>
      </c>
      <c r="R65" s="271"/>
      <c r="S65" s="271"/>
      <c r="T65" s="274"/>
      <c r="U65" s="278" t="n">
        <f aca="false">S65*T65</f>
        <v>0</v>
      </c>
      <c r="V65" s="271"/>
      <c r="W65" s="269" t="n">
        <f aca="false">W64+V65-U65</f>
        <v>-14125</v>
      </c>
      <c r="Y65" s="296" t="n">
        <v>44428</v>
      </c>
      <c r="Z65" s="273" t="n">
        <v>40</v>
      </c>
      <c r="AA65" s="277" t="n">
        <v>75</v>
      </c>
      <c r="AB65" s="278" t="n">
        <f aca="false">Z65*AA65</f>
        <v>3000</v>
      </c>
      <c r="AC65" s="271"/>
      <c r="AD65" s="269" t="n">
        <f aca="false">AD64+AC65-AB65</f>
        <v>-6000</v>
      </c>
      <c r="AF65" s="296" t="n">
        <v>44385</v>
      </c>
      <c r="AG65" s="273" t="n">
        <v>100</v>
      </c>
      <c r="AH65" s="274" t="n">
        <v>75</v>
      </c>
      <c r="AI65" s="275" t="n">
        <f aca="false">AG65*AH65</f>
        <v>7500</v>
      </c>
      <c r="AJ65" s="271"/>
      <c r="AK65" s="269" t="n">
        <f aca="false">AK64+AJ65-AI65</f>
        <v>-29250</v>
      </c>
      <c r="AM65" s="271"/>
      <c r="AN65" s="271"/>
      <c r="AO65" s="274"/>
      <c r="AP65" s="278" t="n">
        <f aca="false">AN65*AO65</f>
        <v>0</v>
      </c>
      <c r="AQ65" s="271"/>
      <c r="AR65" s="269" t="n">
        <f aca="false">AR64+AQ65-AP65</f>
        <v>0</v>
      </c>
      <c r="AS65" s="269"/>
      <c r="AT65" s="269"/>
      <c r="AU65" s="269"/>
      <c r="AV65" s="277"/>
      <c r="AW65" s="278"/>
      <c r="AX65" s="269"/>
      <c r="AY65" s="269" t="n">
        <f aca="false">AY64+AX65</f>
        <v>0</v>
      </c>
    </row>
    <row r="66" customFormat="false" ht="15" hidden="false" customHeight="false" outlineLevel="0" collapsed="false">
      <c r="D66" s="296" t="n">
        <v>44287</v>
      </c>
      <c r="E66" s="273" t="n">
        <v>60</v>
      </c>
      <c r="F66" s="274" t="n">
        <v>70</v>
      </c>
      <c r="G66" s="275" t="n">
        <f aca="false">E66*F66</f>
        <v>4200</v>
      </c>
      <c r="H66" s="271"/>
      <c r="I66" s="269" t="n">
        <f aca="false">I65+H66-G66</f>
        <v>-8395</v>
      </c>
      <c r="K66" s="296" t="n">
        <v>44423</v>
      </c>
      <c r="L66" s="273" t="n">
        <v>40</v>
      </c>
      <c r="M66" s="277" t="n">
        <v>75</v>
      </c>
      <c r="N66" s="278" t="n">
        <f aca="false">L66*M66</f>
        <v>3000</v>
      </c>
      <c r="O66" s="271"/>
      <c r="P66" s="348" t="n">
        <f aca="false">P65+O66-N66</f>
        <v>-9700</v>
      </c>
      <c r="R66" s="271"/>
      <c r="S66" s="271"/>
      <c r="T66" s="274"/>
      <c r="U66" s="278" t="n">
        <f aca="false">S66*T66</f>
        <v>0</v>
      </c>
      <c r="V66" s="271"/>
      <c r="W66" s="269" t="n">
        <f aca="false">W65+V66-U66</f>
        <v>-14125</v>
      </c>
      <c r="Y66" s="296" t="n">
        <v>44449</v>
      </c>
      <c r="Z66" s="273" t="n">
        <v>40</v>
      </c>
      <c r="AA66" s="277" t="n">
        <v>75</v>
      </c>
      <c r="AB66" s="278" t="n">
        <f aca="false">Z66*AA66</f>
        <v>3000</v>
      </c>
      <c r="AC66" s="271"/>
      <c r="AD66" s="269" t="n">
        <f aca="false">AD65+AC66-AB66</f>
        <v>-9000</v>
      </c>
      <c r="AF66" s="279" t="n">
        <v>44387</v>
      </c>
      <c r="AG66" s="295"/>
      <c r="AH66" s="308"/>
      <c r="AI66" s="334" t="n">
        <f aca="false">AG66*AH66</f>
        <v>0</v>
      </c>
      <c r="AJ66" s="283" t="n">
        <v>29250</v>
      </c>
      <c r="AK66" s="284" t="n">
        <f aca="false">AK65+AJ66-AI66</f>
        <v>0</v>
      </c>
      <c r="AM66" s="271"/>
      <c r="AN66" s="271"/>
      <c r="AO66" s="274"/>
      <c r="AP66" s="278" t="n">
        <f aca="false">AN66*AO66</f>
        <v>0</v>
      </c>
      <c r="AQ66" s="271"/>
      <c r="AR66" s="269" t="n">
        <f aca="false">AR65+AQ66-AP66</f>
        <v>0</v>
      </c>
      <c r="AS66" s="269"/>
      <c r="AT66" s="269"/>
      <c r="AU66" s="269"/>
      <c r="AV66" s="277"/>
      <c r="AW66" s="278"/>
      <c r="AX66" s="269"/>
      <c r="AY66" s="269" t="n">
        <f aca="false">AY65+AX66</f>
        <v>0</v>
      </c>
    </row>
    <row r="67" customFormat="false" ht="15" hidden="false" customHeight="false" outlineLevel="0" collapsed="false">
      <c r="D67" s="296" t="n">
        <v>44290</v>
      </c>
      <c r="E67" s="273" t="n">
        <v>80</v>
      </c>
      <c r="F67" s="274" t="n">
        <v>70</v>
      </c>
      <c r="G67" s="275" t="n">
        <f aca="false">E67*F67</f>
        <v>5600</v>
      </c>
      <c r="H67" s="271"/>
      <c r="I67" s="269" t="n">
        <f aca="false">I66+H67-G67</f>
        <v>-13995</v>
      </c>
      <c r="K67" s="296" t="n">
        <v>44431</v>
      </c>
      <c r="L67" s="273" t="n">
        <v>20</v>
      </c>
      <c r="M67" s="277" t="n">
        <v>75</v>
      </c>
      <c r="N67" s="278" t="n">
        <f aca="false">L67*M67</f>
        <v>1500</v>
      </c>
      <c r="O67" s="271"/>
      <c r="P67" s="348" t="n">
        <f aca="false">P66+O67-N67</f>
        <v>-11200</v>
      </c>
      <c r="R67" s="271"/>
      <c r="S67" s="271"/>
      <c r="T67" s="274"/>
      <c r="U67" s="278" t="n">
        <f aca="false">S67*T67</f>
        <v>0</v>
      </c>
      <c r="V67" s="271"/>
      <c r="W67" s="269" t="n">
        <f aca="false">W66+V67-U67</f>
        <v>-14125</v>
      </c>
      <c r="Y67" s="279" t="n">
        <v>44450</v>
      </c>
      <c r="Z67" s="295"/>
      <c r="AA67" s="281"/>
      <c r="AB67" s="282" t="n">
        <f aca="false">Z67*AA67</f>
        <v>0</v>
      </c>
      <c r="AC67" s="283" t="n">
        <v>9000</v>
      </c>
      <c r="AD67" s="284" t="n">
        <f aca="false">AD66+AC67-AB67</f>
        <v>0</v>
      </c>
      <c r="AF67" s="296" t="n">
        <v>44394</v>
      </c>
      <c r="AG67" s="273" t="n">
        <v>100</v>
      </c>
      <c r="AH67" s="274" t="n">
        <v>75</v>
      </c>
      <c r="AI67" s="275" t="n">
        <f aca="false">AG67*AH67</f>
        <v>7500</v>
      </c>
      <c r="AJ67" s="271"/>
      <c r="AK67" s="269" t="n">
        <f aca="false">AK66+AJ67-AI67</f>
        <v>-7500</v>
      </c>
      <c r="AM67" s="271"/>
      <c r="AN67" s="271"/>
      <c r="AO67" s="274"/>
      <c r="AP67" s="278" t="n">
        <f aca="false">AN67*AO67</f>
        <v>0</v>
      </c>
      <c r="AQ67" s="271"/>
      <c r="AR67" s="269" t="n">
        <f aca="false">AR66+AQ67-AP67</f>
        <v>0</v>
      </c>
      <c r="AS67" s="269"/>
      <c r="AT67" s="269"/>
      <c r="AU67" s="269"/>
      <c r="AV67" s="277"/>
      <c r="AW67" s="278"/>
      <c r="AX67" s="269"/>
      <c r="AY67" s="269" t="n">
        <f aca="false">AY66+AX67</f>
        <v>0</v>
      </c>
    </row>
    <row r="68" customFormat="false" ht="15" hidden="false" customHeight="false" outlineLevel="0" collapsed="false">
      <c r="D68" s="279" t="n">
        <v>44302</v>
      </c>
      <c r="E68" s="295"/>
      <c r="F68" s="308"/>
      <c r="G68" s="334" t="n">
        <f aca="false">E68*F68</f>
        <v>0</v>
      </c>
      <c r="H68" s="283" t="n">
        <v>13995</v>
      </c>
      <c r="I68" s="284" t="n">
        <f aca="false">I67+H68-G68</f>
        <v>0</v>
      </c>
      <c r="K68" s="296" t="n">
        <v>44442</v>
      </c>
      <c r="L68" s="273" t="n">
        <v>40</v>
      </c>
      <c r="M68" s="277" t="n">
        <v>75</v>
      </c>
      <c r="N68" s="278" t="n">
        <f aca="false">L68*M68</f>
        <v>3000</v>
      </c>
      <c r="O68" s="271"/>
      <c r="P68" s="348" t="n">
        <f aca="false">P67+O68-N68</f>
        <v>-14200</v>
      </c>
      <c r="R68" s="271"/>
      <c r="S68" s="271"/>
      <c r="T68" s="274"/>
      <c r="U68" s="278" t="n">
        <f aca="false">S68*T68</f>
        <v>0</v>
      </c>
      <c r="V68" s="271"/>
      <c r="W68" s="269" t="n">
        <f aca="false">W67+V68-U68</f>
        <v>-14125</v>
      </c>
      <c r="Y68" s="296" t="n">
        <v>44470</v>
      </c>
      <c r="Z68" s="273" t="n">
        <v>40</v>
      </c>
      <c r="AA68" s="274" t="n">
        <f aca="false">130*0.75</f>
        <v>97.5</v>
      </c>
      <c r="AB68" s="278" t="n">
        <f aca="false">Z68*AA68</f>
        <v>3900</v>
      </c>
      <c r="AC68" s="271"/>
      <c r="AD68" s="269" t="n">
        <f aca="false">AD67+AC68-AB68</f>
        <v>-3900</v>
      </c>
      <c r="AF68" s="296" t="n">
        <v>44403</v>
      </c>
      <c r="AG68" s="273" t="n">
        <v>100</v>
      </c>
      <c r="AH68" s="274" t="n">
        <v>75</v>
      </c>
      <c r="AI68" s="275" t="n">
        <f aca="false">AG68*AH68</f>
        <v>7500</v>
      </c>
      <c r="AJ68" s="271"/>
      <c r="AK68" s="269" t="n">
        <f aca="false">AK67+AJ68-AI68</f>
        <v>-15000</v>
      </c>
      <c r="AM68" s="271"/>
      <c r="AN68" s="271"/>
      <c r="AO68" s="274"/>
      <c r="AP68" s="278" t="n">
        <f aca="false">AN68*AO68</f>
        <v>0</v>
      </c>
      <c r="AQ68" s="271"/>
      <c r="AR68" s="269" t="n">
        <f aca="false">AR67+AQ68-AP68</f>
        <v>0</v>
      </c>
      <c r="AS68" s="269"/>
      <c r="AT68" s="269"/>
      <c r="AU68" s="269"/>
      <c r="AV68" s="277"/>
      <c r="AW68" s="278"/>
      <c r="AX68" s="269"/>
      <c r="AY68" s="269" t="n">
        <f aca="false">AY67+AX68</f>
        <v>0</v>
      </c>
    </row>
    <row r="69" customFormat="false" ht="15" hidden="false" customHeight="false" outlineLevel="0" collapsed="false">
      <c r="D69" s="296" t="n">
        <v>44345</v>
      </c>
      <c r="E69" s="273" t="n">
        <v>100</v>
      </c>
      <c r="F69" s="274" t="n">
        <v>70</v>
      </c>
      <c r="G69" s="275" t="n">
        <f aca="false">E69*F69</f>
        <v>7000</v>
      </c>
      <c r="H69" s="271"/>
      <c r="I69" s="269" t="n">
        <f aca="false">I68+H69-G69</f>
        <v>-7000</v>
      </c>
      <c r="K69" s="279" t="n">
        <v>44450</v>
      </c>
      <c r="L69" s="295"/>
      <c r="M69" s="308"/>
      <c r="N69" s="282" t="n">
        <f aca="false">L69*M69</f>
        <v>0</v>
      </c>
      <c r="O69" s="283" t="n">
        <v>11200</v>
      </c>
      <c r="P69" s="347" t="n">
        <f aca="false">P68+O69-N69</f>
        <v>-3000</v>
      </c>
      <c r="R69" s="271"/>
      <c r="S69" s="271"/>
      <c r="T69" s="274"/>
      <c r="U69" s="278" t="n">
        <f aca="false">S69*T69</f>
        <v>0</v>
      </c>
      <c r="V69" s="271"/>
      <c r="W69" s="269" t="n">
        <f aca="false">W68+V69-U69</f>
        <v>-14125</v>
      </c>
      <c r="Y69" s="306" t="n">
        <v>44478</v>
      </c>
      <c r="Z69" s="280"/>
      <c r="AA69" s="281"/>
      <c r="AB69" s="305" t="n">
        <f aca="false">Z69*AA69</f>
        <v>0</v>
      </c>
      <c r="AC69" s="305" t="n">
        <v>3900</v>
      </c>
      <c r="AD69" s="284" t="n">
        <f aca="false">AD68+AC69-AB69</f>
        <v>0</v>
      </c>
      <c r="AF69" s="306" t="n">
        <v>44415</v>
      </c>
      <c r="AG69" s="280"/>
      <c r="AH69" s="308"/>
      <c r="AI69" s="305" t="n">
        <f aca="false">AG69*AH69</f>
        <v>0</v>
      </c>
      <c r="AJ69" s="305" t="n">
        <v>15000</v>
      </c>
      <c r="AK69" s="284" t="n">
        <f aca="false">AK68+AJ69-AI69</f>
        <v>0</v>
      </c>
      <c r="AM69" s="271"/>
      <c r="AN69" s="271"/>
      <c r="AO69" s="274"/>
      <c r="AP69" s="278" t="n">
        <f aca="false">AN69*AO69</f>
        <v>0</v>
      </c>
      <c r="AQ69" s="271"/>
      <c r="AR69" s="269" t="n">
        <f aca="false">AR68+AQ69-AP69</f>
        <v>0</v>
      </c>
      <c r="AS69" s="269"/>
      <c r="AT69" s="269"/>
      <c r="AU69" s="269"/>
      <c r="AV69" s="277"/>
      <c r="AW69" s="278"/>
      <c r="AX69" s="269"/>
      <c r="AY69" s="269" t="n">
        <f aca="false">AY68+AX69</f>
        <v>0</v>
      </c>
    </row>
    <row r="70" customFormat="false" ht="15" hidden="false" customHeight="false" outlineLevel="0" collapsed="false">
      <c r="D70" s="296" t="n">
        <v>44348</v>
      </c>
      <c r="E70" s="273" t="n">
        <v>60</v>
      </c>
      <c r="F70" s="274" t="n">
        <v>70</v>
      </c>
      <c r="G70" s="275" t="n">
        <f aca="false">E70*F70</f>
        <v>4200</v>
      </c>
      <c r="H70" s="271"/>
      <c r="I70" s="269" t="n">
        <f aca="false">I69+H70-G70</f>
        <v>-11200</v>
      </c>
      <c r="K70" s="296" t="n">
        <v>44457</v>
      </c>
      <c r="L70" s="273" t="n">
        <v>20</v>
      </c>
      <c r="M70" s="274" t="n">
        <v>75</v>
      </c>
      <c r="N70" s="278" t="n">
        <f aca="false">L70*M70</f>
        <v>1500</v>
      </c>
      <c r="O70" s="271"/>
      <c r="P70" s="348" t="n">
        <f aca="false">P69+O70-N70</f>
        <v>-4500</v>
      </c>
      <c r="R70" s="271"/>
      <c r="S70" s="271"/>
      <c r="T70" s="274"/>
      <c r="U70" s="278" t="n">
        <f aca="false">S70*T70</f>
        <v>0</v>
      </c>
      <c r="V70" s="271"/>
      <c r="W70" s="269" t="n">
        <f aca="false">W69+V70-U70</f>
        <v>-14125</v>
      </c>
      <c r="Y70" s="272" t="n">
        <v>44479</v>
      </c>
      <c r="Z70" s="273" t="n">
        <v>40</v>
      </c>
      <c r="AA70" s="274" t="n">
        <f aca="false">130*0.75</f>
        <v>97.5</v>
      </c>
      <c r="AB70" s="278" t="n">
        <f aca="false">Z70*AA70</f>
        <v>3900</v>
      </c>
      <c r="AC70" s="271"/>
      <c r="AD70" s="269" t="n">
        <f aca="false">AD69+AC70-AB70</f>
        <v>-3900</v>
      </c>
      <c r="AF70" s="296" t="n">
        <v>44415</v>
      </c>
      <c r="AG70" s="273" t="n">
        <v>100</v>
      </c>
      <c r="AH70" s="277" t="n">
        <v>75</v>
      </c>
      <c r="AI70" s="278" t="n">
        <f aca="false">AG70*AH70</f>
        <v>7500</v>
      </c>
      <c r="AJ70" s="271"/>
      <c r="AK70" s="269" t="n">
        <f aca="false">AK69+AJ70-AI70</f>
        <v>-7500</v>
      </c>
      <c r="AM70" s="271"/>
      <c r="AN70" s="271"/>
      <c r="AO70" s="274"/>
      <c r="AP70" s="278" t="n">
        <f aca="false">AN70*AO70</f>
        <v>0</v>
      </c>
      <c r="AQ70" s="271"/>
      <c r="AR70" s="269" t="n">
        <f aca="false">AR69+AQ70-AP70</f>
        <v>0</v>
      </c>
      <c r="AS70" s="269"/>
      <c r="AT70" s="269"/>
      <c r="AU70" s="269"/>
      <c r="AV70" s="277"/>
      <c r="AW70" s="278"/>
      <c r="AX70" s="269"/>
      <c r="AY70" s="269" t="n">
        <f aca="false">AY69+AX70</f>
        <v>0</v>
      </c>
    </row>
    <row r="71" customFormat="false" ht="15" hidden="false" customHeight="false" outlineLevel="0" collapsed="false">
      <c r="D71" s="306" t="n">
        <v>44352</v>
      </c>
      <c r="E71" s="280"/>
      <c r="F71" s="308"/>
      <c r="G71" s="305" t="n">
        <f aca="false">E71*F71</f>
        <v>0</v>
      </c>
      <c r="H71" s="305" t="n">
        <v>11200</v>
      </c>
      <c r="I71" s="284" t="n">
        <f aca="false">I70+H71-G71</f>
        <v>0</v>
      </c>
      <c r="K71" s="296" t="n">
        <v>44465</v>
      </c>
      <c r="L71" s="273" t="n">
        <v>20</v>
      </c>
      <c r="M71" s="274" t="n">
        <v>75</v>
      </c>
      <c r="N71" s="278" t="n">
        <f aca="false">L71*M71</f>
        <v>1500</v>
      </c>
      <c r="O71" s="271"/>
      <c r="P71" s="348" t="n">
        <f aca="false">P70+O71-N71</f>
        <v>-6000</v>
      </c>
      <c r="R71" s="271"/>
      <c r="S71" s="271"/>
      <c r="T71" s="274"/>
      <c r="U71" s="278" t="n">
        <f aca="false">S71*T71</f>
        <v>0</v>
      </c>
      <c r="V71" s="271"/>
      <c r="W71" s="269" t="n">
        <f aca="false">W70+V71-U71</f>
        <v>-14125</v>
      </c>
      <c r="Y71" s="272" t="n">
        <v>44497</v>
      </c>
      <c r="Z71" s="273" t="n">
        <v>20</v>
      </c>
      <c r="AA71" s="274" t="n">
        <f aca="false">50*0.75</f>
        <v>37.5</v>
      </c>
      <c r="AB71" s="278" t="n">
        <f aca="false">Z71*AA71</f>
        <v>750</v>
      </c>
      <c r="AC71" s="271"/>
      <c r="AD71" s="269" t="n">
        <f aca="false">AD70+AC71-AB71</f>
        <v>-4650</v>
      </c>
      <c r="AF71" s="296" t="n">
        <v>44428</v>
      </c>
      <c r="AG71" s="273" t="n">
        <v>100</v>
      </c>
      <c r="AH71" s="277" t="n">
        <v>75</v>
      </c>
      <c r="AI71" s="278" t="n">
        <f aca="false">AG71*AH71</f>
        <v>7500</v>
      </c>
      <c r="AJ71" s="271"/>
      <c r="AK71" s="269" t="n">
        <f aca="false">AK70+AJ71-AI71</f>
        <v>-15000</v>
      </c>
      <c r="AM71" s="271"/>
      <c r="AN71" s="271"/>
      <c r="AO71" s="274"/>
      <c r="AP71" s="278" t="n">
        <f aca="false">AN71*AO71</f>
        <v>0</v>
      </c>
      <c r="AQ71" s="271"/>
      <c r="AR71" s="269" t="n">
        <f aca="false">AR70+AQ71-AP71</f>
        <v>0</v>
      </c>
      <c r="AS71" s="269"/>
      <c r="AT71" s="269"/>
      <c r="AU71" s="269"/>
      <c r="AV71" s="269"/>
      <c r="AW71" s="278"/>
      <c r="AX71" s="269"/>
      <c r="AY71" s="269" t="n">
        <f aca="false">AY70+AX71</f>
        <v>0</v>
      </c>
    </row>
    <row r="72" customFormat="false" ht="15" hidden="false" customHeight="false" outlineLevel="0" collapsed="false">
      <c r="D72" s="296" t="n">
        <v>44356</v>
      </c>
      <c r="E72" s="273" t="n">
        <v>100</v>
      </c>
      <c r="F72" s="274" t="n">
        <v>70</v>
      </c>
      <c r="G72" s="275" t="n">
        <f aca="false">E72*F72</f>
        <v>7000</v>
      </c>
      <c r="H72" s="271"/>
      <c r="I72" s="269" t="n">
        <f aca="false">I71+H72-G72</f>
        <v>-7000</v>
      </c>
      <c r="K72" s="296" t="n">
        <v>44477</v>
      </c>
      <c r="L72" s="273" t="n">
        <v>20</v>
      </c>
      <c r="M72" s="274" t="n">
        <f aca="false">50*0.75</f>
        <v>37.5</v>
      </c>
      <c r="N72" s="278" t="n">
        <f aca="false">L72*M72</f>
        <v>750</v>
      </c>
      <c r="O72" s="271"/>
      <c r="P72" s="348" t="n">
        <f aca="false">P71+O72-N72</f>
        <v>-6750</v>
      </c>
      <c r="R72" s="271"/>
      <c r="S72" s="271"/>
      <c r="T72" s="274"/>
      <c r="U72" s="278" t="n">
        <f aca="false">S72*T72</f>
        <v>0</v>
      </c>
      <c r="V72" s="271"/>
      <c r="W72" s="269" t="n">
        <f aca="false">W71+V72-U72</f>
        <v>-14125</v>
      </c>
      <c r="Y72" s="272" t="n">
        <v>44511</v>
      </c>
      <c r="Z72" s="273" t="n">
        <v>20</v>
      </c>
      <c r="AA72" s="274" t="n">
        <v>97.5</v>
      </c>
      <c r="AB72" s="278" t="n">
        <f aca="false">Z72*AA72</f>
        <v>1950</v>
      </c>
      <c r="AC72" s="271"/>
      <c r="AD72" s="269" t="n">
        <f aca="false">AD71+AC72-AB72</f>
        <v>-6600</v>
      </c>
      <c r="AF72" s="296" t="n">
        <v>44441</v>
      </c>
      <c r="AG72" s="273" t="n">
        <v>100</v>
      </c>
      <c r="AH72" s="277" t="n">
        <v>75</v>
      </c>
      <c r="AI72" s="278" t="n">
        <f aca="false">AG72*AH72</f>
        <v>7500</v>
      </c>
      <c r="AJ72" s="271"/>
      <c r="AK72" s="269" t="n">
        <f aca="false">AK71+AJ72-AI72</f>
        <v>-22500</v>
      </c>
      <c r="AM72" s="271"/>
      <c r="AN72" s="271"/>
      <c r="AO72" s="274"/>
      <c r="AP72" s="278" t="n">
        <f aca="false">AN72*AO72</f>
        <v>0</v>
      </c>
      <c r="AQ72" s="271"/>
      <c r="AR72" s="269" t="n">
        <f aca="false">AR71+AQ72-AP72</f>
        <v>0</v>
      </c>
      <c r="AS72" s="269"/>
      <c r="AT72" s="269"/>
      <c r="AU72" s="269"/>
      <c r="AV72" s="269"/>
      <c r="AW72" s="278"/>
      <c r="AX72" s="269"/>
      <c r="AY72" s="269" t="n">
        <f aca="false">AY71+AX72</f>
        <v>0</v>
      </c>
    </row>
    <row r="73" customFormat="false" ht="15" hidden="false" customHeight="false" outlineLevel="0" collapsed="false">
      <c r="D73" s="296" t="n">
        <v>44364</v>
      </c>
      <c r="E73" s="273" t="n">
        <v>100</v>
      </c>
      <c r="F73" s="274" t="n">
        <v>70</v>
      </c>
      <c r="G73" s="275" t="n">
        <f aca="false">E73*F73</f>
        <v>7000</v>
      </c>
      <c r="H73" s="271"/>
      <c r="I73" s="269" t="n">
        <f aca="false">I72+H73-G73</f>
        <v>-14000</v>
      </c>
      <c r="K73" s="272" t="n">
        <v>44479</v>
      </c>
      <c r="L73" s="273" t="n">
        <v>20</v>
      </c>
      <c r="M73" s="274" t="n">
        <f aca="false">130*0.75</f>
        <v>97.5</v>
      </c>
      <c r="N73" s="278" t="n">
        <f aca="false">L73*M73</f>
        <v>1950</v>
      </c>
      <c r="O73" s="271"/>
      <c r="P73" s="348" t="n">
        <f aca="false">P72+O73-N73</f>
        <v>-8700</v>
      </c>
      <c r="R73" s="271"/>
      <c r="S73" s="271"/>
      <c r="T73" s="274"/>
      <c r="U73" s="278" t="n">
        <f aca="false">S73*T73</f>
        <v>0</v>
      </c>
      <c r="V73" s="271"/>
      <c r="W73" s="269" t="n">
        <f aca="false">W72+V73-U73</f>
        <v>-14125</v>
      </c>
      <c r="Y73" s="273" t="s">
        <v>380</v>
      </c>
      <c r="Z73" s="273" t="n">
        <f aca="false">-64+20</f>
        <v>-44</v>
      </c>
      <c r="AA73" s="274" t="n">
        <f aca="false">AA72-AA71</f>
        <v>60</v>
      </c>
      <c r="AB73" s="278" t="n">
        <f aca="false">Z73*AA73</f>
        <v>-2640</v>
      </c>
      <c r="AC73" s="273" t="n">
        <v>3960</v>
      </c>
      <c r="AD73" s="269" t="n">
        <f aca="false">AD72+AC73-AB73</f>
        <v>0</v>
      </c>
      <c r="AF73" s="279" t="n">
        <v>44450</v>
      </c>
      <c r="AG73" s="295"/>
      <c r="AH73" s="281"/>
      <c r="AI73" s="282" t="n">
        <f aca="false">AG73*AH73</f>
        <v>0</v>
      </c>
      <c r="AJ73" s="283" t="n">
        <v>22500</v>
      </c>
      <c r="AK73" s="284" t="n">
        <f aca="false">AK72+AJ73-AI73</f>
        <v>0</v>
      </c>
      <c r="AM73" s="271"/>
      <c r="AN73" s="271"/>
      <c r="AO73" s="274"/>
      <c r="AP73" s="278" t="n">
        <f aca="false">AN73*AO73</f>
        <v>0</v>
      </c>
      <c r="AQ73" s="271"/>
      <c r="AR73" s="269" t="n">
        <f aca="false">AR72+AQ73-AP73</f>
        <v>0</v>
      </c>
      <c r="AS73" s="269"/>
      <c r="AT73" s="269"/>
      <c r="AU73" s="269"/>
      <c r="AV73" s="269"/>
      <c r="AW73" s="278"/>
      <c r="AX73" s="269"/>
      <c r="AY73" s="269" t="n">
        <f aca="false">AY72+AX73</f>
        <v>0</v>
      </c>
    </row>
    <row r="74" customFormat="false" ht="15" hidden="false" customHeight="false" outlineLevel="0" collapsed="false">
      <c r="D74" s="296" t="n">
        <v>44365</v>
      </c>
      <c r="E74" s="273" t="n">
        <v>10</v>
      </c>
      <c r="F74" s="274" t="n">
        <v>70</v>
      </c>
      <c r="G74" s="275" t="n">
        <f aca="false">E74*F74</f>
        <v>700</v>
      </c>
      <c r="H74" s="271"/>
      <c r="I74" s="269" t="n">
        <f aca="false">I73+H74-G74</f>
        <v>-14700</v>
      </c>
      <c r="K74" s="272" t="n">
        <v>44485</v>
      </c>
      <c r="L74" s="273" t="n">
        <v>20</v>
      </c>
      <c r="M74" s="274" t="n">
        <v>37.5</v>
      </c>
      <c r="N74" s="278" t="n">
        <f aca="false">L74*M74</f>
        <v>750</v>
      </c>
      <c r="O74" s="271"/>
      <c r="P74" s="348" t="n">
        <f aca="false">P73+O74-N74</f>
        <v>-9450</v>
      </c>
      <c r="R74" s="271"/>
      <c r="S74" s="271"/>
      <c r="T74" s="274"/>
      <c r="U74" s="278" t="n">
        <f aca="false">S74*T74</f>
        <v>0</v>
      </c>
      <c r="V74" s="271"/>
      <c r="W74" s="269" t="n">
        <f aca="false">W73+V74-U74</f>
        <v>-14125</v>
      </c>
      <c r="Y74" s="271"/>
      <c r="Z74" s="271"/>
      <c r="AA74" s="274"/>
      <c r="AB74" s="278" t="n">
        <f aca="false">Z74*AA74</f>
        <v>0</v>
      </c>
      <c r="AC74" s="273" t="n">
        <v>3900</v>
      </c>
      <c r="AD74" s="269" t="n">
        <f aca="false">AD73+AC74-AB74</f>
        <v>3900</v>
      </c>
      <c r="AF74" s="296" t="n">
        <v>44452</v>
      </c>
      <c r="AG74" s="273" t="n">
        <v>100</v>
      </c>
      <c r="AH74" s="277" t="n">
        <v>75</v>
      </c>
      <c r="AI74" s="278" t="n">
        <f aca="false">AG74*AH74</f>
        <v>7500</v>
      </c>
      <c r="AJ74" s="271"/>
      <c r="AK74" s="269" t="n">
        <f aca="false">AK73+AJ74-AI74</f>
        <v>-7500</v>
      </c>
      <c r="AM74" s="271"/>
      <c r="AN74" s="271"/>
      <c r="AO74" s="274"/>
      <c r="AP74" s="278" t="n">
        <f aca="false">AN74*AO74</f>
        <v>0</v>
      </c>
      <c r="AQ74" s="271"/>
      <c r="AR74" s="269" t="n">
        <f aca="false">AR73+AQ74-AP74</f>
        <v>0</v>
      </c>
      <c r="AS74" s="269"/>
      <c r="AT74" s="269"/>
      <c r="AU74" s="269"/>
      <c r="AV74" s="269"/>
      <c r="AW74" s="278"/>
      <c r="AX74" s="269"/>
      <c r="AY74" s="269" t="n">
        <f aca="false">AY73+AX74</f>
        <v>0</v>
      </c>
    </row>
    <row r="75" customFormat="false" ht="15" hidden="false" customHeight="false" outlineLevel="0" collapsed="false">
      <c r="D75" s="296" t="n">
        <v>44365</v>
      </c>
      <c r="E75" s="273" t="n">
        <v>20</v>
      </c>
      <c r="F75" s="274" t="n">
        <v>70</v>
      </c>
      <c r="G75" s="275" t="n">
        <f aca="false">E75*F75</f>
        <v>1400</v>
      </c>
      <c r="H75" s="271"/>
      <c r="I75" s="269" t="n">
        <f aca="false">I74+H75-G75</f>
        <v>-16100</v>
      </c>
      <c r="K75" s="272" t="n">
        <v>44498</v>
      </c>
      <c r="L75" s="273" t="n">
        <v>20</v>
      </c>
      <c r="M75" s="274" t="n">
        <v>37.5</v>
      </c>
      <c r="N75" s="278" t="n">
        <f aca="false">L75*M75</f>
        <v>750</v>
      </c>
      <c r="O75" s="271"/>
      <c r="P75" s="348" t="n">
        <f aca="false">P74+O75-N75</f>
        <v>-10200</v>
      </c>
      <c r="R75" s="271"/>
      <c r="S75" s="271"/>
      <c r="T75" s="274"/>
      <c r="U75" s="278" t="n">
        <f aca="false">S75*T75</f>
        <v>0</v>
      </c>
      <c r="V75" s="271"/>
      <c r="W75" s="269" t="n">
        <f aca="false">W74+V75-U75</f>
        <v>-14125</v>
      </c>
      <c r="Y75" s="271"/>
      <c r="Z75" s="273" t="n">
        <v>9</v>
      </c>
      <c r="AA75" s="274" t="n">
        <f aca="false">130*0.75</f>
        <v>97.5</v>
      </c>
      <c r="AB75" s="278" t="n">
        <f aca="false">Z75*AA75</f>
        <v>877.5</v>
      </c>
      <c r="AC75" s="271"/>
      <c r="AD75" s="269" t="n">
        <f aca="false">AD74+AC75-AB75</f>
        <v>3022.5</v>
      </c>
      <c r="AF75" s="296" t="n">
        <v>44467</v>
      </c>
      <c r="AG75" s="273" t="n">
        <v>100</v>
      </c>
      <c r="AH75" s="277" t="n">
        <v>75</v>
      </c>
      <c r="AI75" s="278" t="n">
        <f aca="false">AG75*AH75</f>
        <v>7500</v>
      </c>
      <c r="AJ75" s="271"/>
      <c r="AK75" s="269" t="n">
        <f aca="false">AK74+AJ75-AI75</f>
        <v>-15000</v>
      </c>
      <c r="AM75" s="271"/>
      <c r="AN75" s="271"/>
      <c r="AO75" s="274"/>
      <c r="AP75" s="278" t="n">
        <f aca="false">AN75*AO75</f>
        <v>0</v>
      </c>
      <c r="AQ75" s="271"/>
      <c r="AR75" s="269" t="n">
        <f aca="false">AR74+AQ75-AP75</f>
        <v>0</v>
      </c>
      <c r="AS75" s="269"/>
      <c r="AT75" s="269"/>
      <c r="AU75" s="269"/>
      <c r="AV75" s="269"/>
      <c r="AW75" s="278"/>
      <c r="AX75" s="269"/>
      <c r="AY75" s="269" t="n">
        <f aca="false">AY74+AX75</f>
        <v>0</v>
      </c>
    </row>
    <row r="76" customFormat="false" ht="15" hidden="false" customHeight="false" outlineLevel="0" collapsed="false">
      <c r="D76" s="296" t="n">
        <v>44367</v>
      </c>
      <c r="E76" s="273" t="n">
        <v>20</v>
      </c>
      <c r="F76" s="274" t="n">
        <v>70</v>
      </c>
      <c r="G76" s="275" t="n">
        <f aca="false">E76*F76</f>
        <v>1400</v>
      </c>
      <c r="H76" s="271"/>
      <c r="I76" s="269" t="n">
        <f aca="false">I75+H76-G76</f>
        <v>-17500</v>
      </c>
      <c r="K76" s="296" t="n">
        <v>44507</v>
      </c>
      <c r="L76" s="273" t="n">
        <v>20</v>
      </c>
      <c r="M76" s="274" t="n">
        <v>97.5</v>
      </c>
      <c r="N76" s="278" t="n">
        <f aca="false">L76*M76</f>
        <v>1950</v>
      </c>
      <c r="O76" s="271"/>
      <c r="P76" s="348" t="n">
        <f aca="false">P75+O76-N76</f>
        <v>-12150</v>
      </c>
      <c r="R76" s="271"/>
      <c r="S76" s="271"/>
      <c r="T76" s="274"/>
      <c r="U76" s="278" t="n">
        <f aca="false">S76*T76</f>
        <v>0</v>
      </c>
      <c r="V76" s="271"/>
      <c r="W76" s="269" t="n">
        <f aca="false">W75+V76-U76</f>
        <v>-14125</v>
      </c>
      <c r="Y76" s="271"/>
      <c r="Z76" s="273" t="n">
        <v>30</v>
      </c>
      <c r="AA76" s="274" t="n">
        <f aca="false">50*0.75</f>
        <v>37.5</v>
      </c>
      <c r="AB76" s="278" t="n">
        <f aca="false">Z76*AA76</f>
        <v>1125</v>
      </c>
      <c r="AC76" s="271"/>
      <c r="AD76" s="269" t="n">
        <f aca="false">AD75+AC76-AB76</f>
        <v>1897.5</v>
      </c>
      <c r="AF76" s="335" t="n">
        <v>44478</v>
      </c>
      <c r="AG76" s="336"/>
      <c r="AH76" s="349"/>
      <c r="AI76" s="337" t="n">
        <f aca="false">AG76*AH76</f>
        <v>0</v>
      </c>
      <c r="AJ76" s="337" t="n">
        <v>15000</v>
      </c>
      <c r="AK76" s="284" t="n">
        <f aca="false">AK75+AJ76-AI76</f>
        <v>0</v>
      </c>
      <c r="AM76" s="271"/>
      <c r="AN76" s="271"/>
      <c r="AO76" s="274"/>
      <c r="AP76" s="278" t="n">
        <f aca="false">AN76*AO76</f>
        <v>0</v>
      </c>
      <c r="AQ76" s="271"/>
      <c r="AR76" s="269" t="n">
        <f aca="false">AR75+AQ76-AP76</f>
        <v>0</v>
      </c>
      <c r="AS76" s="269"/>
      <c r="AT76" s="269"/>
      <c r="AU76" s="269"/>
      <c r="AV76" s="269"/>
      <c r="AW76" s="278"/>
      <c r="AX76" s="269"/>
      <c r="AY76" s="269" t="n">
        <f aca="false">AY75+AX76</f>
        <v>0</v>
      </c>
    </row>
    <row r="77" customFormat="false" ht="15" hidden="false" customHeight="false" outlineLevel="0" collapsed="false">
      <c r="D77" s="296" t="n">
        <v>44372</v>
      </c>
      <c r="E77" s="273" t="n">
        <v>3</v>
      </c>
      <c r="F77" s="274" t="n">
        <v>20</v>
      </c>
      <c r="G77" s="275" t="n">
        <f aca="false">E77*F77</f>
        <v>60</v>
      </c>
      <c r="H77" s="271"/>
      <c r="I77" s="269" t="n">
        <f aca="false">I76+H77-G77</f>
        <v>-17560</v>
      </c>
      <c r="K77" s="272" t="n">
        <v>44517</v>
      </c>
      <c r="L77" s="273" t="n">
        <v>20</v>
      </c>
      <c r="M77" s="274" t="n">
        <v>97.5</v>
      </c>
      <c r="N77" s="278" t="n">
        <f aca="false">L77*M77</f>
        <v>1950</v>
      </c>
      <c r="O77" s="271"/>
      <c r="P77" s="348" t="n">
        <f aca="false">P76+O77-N77</f>
        <v>-14100</v>
      </c>
      <c r="R77" s="271"/>
      <c r="S77" s="271"/>
      <c r="T77" s="274"/>
      <c r="U77" s="278" t="n">
        <f aca="false">S77*T77</f>
        <v>0</v>
      </c>
      <c r="V77" s="271"/>
      <c r="W77" s="269" t="n">
        <f aca="false">W76+V77-U77</f>
        <v>-14125</v>
      </c>
      <c r="Y77" s="271"/>
      <c r="Z77" s="273" t="n">
        <v>16</v>
      </c>
      <c r="AA77" s="274" t="n">
        <f aca="false">130*0.75</f>
        <v>97.5</v>
      </c>
      <c r="AB77" s="278" t="n">
        <f aca="false">Z77*AA77</f>
        <v>1560</v>
      </c>
      <c r="AC77" s="271"/>
      <c r="AD77" s="269" t="n">
        <f aca="false">AD76+AC77-AB77</f>
        <v>337.5</v>
      </c>
      <c r="AF77" s="272" t="n">
        <v>44484</v>
      </c>
      <c r="AG77" s="273" t="n">
        <v>100</v>
      </c>
      <c r="AH77" s="274" t="n">
        <f aca="false">130*0.75</f>
        <v>97.5</v>
      </c>
      <c r="AI77" s="278" t="n">
        <f aca="false">AG77*AH77</f>
        <v>9750</v>
      </c>
      <c r="AJ77" s="271"/>
      <c r="AK77" s="269" t="n">
        <f aca="false">AK76+AJ77-AI77</f>
        <v>-9750</v>
      </c>
      <c r="AM77" s="271"/>
      <c r="AN77" s="271"/>
      <c r="AO77" s="274"/>
      <c r="AP77" s="278" t="n">
        <f aca="false">AN77*AO77</f>
        <v>0</v>
      </c>
      <c r="AQ77" s="271"/>
      <c r="AR77" s="269" t="n">
        <f aca="false">AR76+AQ77-AP77</f>
        <v>0</v>
      </c>
      <c r="AS77" s="269"/>
      <c r="AT77" s="269"/>
      <c r="AU77" s="269"/>
      <c r="AV77" s="269"/>
      <c r="AW77" s="278"/>
      <c r="AX77" s="269"/>
      <c r="AY77" s="269" t="n">
        <f aca="false">AY76+AX77</f>
        <v>0</v>
      </c>
    </row>
    <row r="78" customFormat="false" ht="15" hidden="false" customHeight="false" outlineLevel="0" collapsed="false">
      <c r="D78" s="296" t="n">
        <v>44373</v>
      </c>
      <c r="E78" s="273" t="n">
        <v>20</v>
      </c>
      <c r="F78" s="274" t="n">
        <v>70</v>
      </c>
      <c r="G78" s="275" t="n">
        <f aca="false">E78*F78</f>
        <v>1400</v>
      </c>
      <c r="H78" s="271"/>
      <c r="I78" s="269" t="n">
        <f aca="false">I77+H78-G78</f>
        <v>-18960</v>
      </c>
      <c r="K78" s="272" t="n">
        <v>44518</v>
      </c>
      <c r="L78" s="271"/>
      <c r="M78" s="274"/>
      <c r="N78" s="278" t="n">
        <f aca="false">L78*M78</f>
        <v>0</v>
      </c>
      <c r="O78" s="342" t="n">
        <v>5000</v>
      </c>
      <c r="P78" s="347" t="n">
        <f aca="false">P77+O78-N78</f>
        <v>-9100</v>
      </c>
      <c r="R78" s="271"/>
      <c r="S78" s="271"/>
      <c r="T78" s="274"/>
      <c r="U78" s="278" t="n">
        <f aca="false">S78*T78</f>
        <v>0</v>
      </c>
      <c r="V78" s="271"/>
      <c r="W78" s="269" t="n">
        <f aca="false">W77+V78-U78</f>
        <v>-14125</v>
      </c>
      <c r="Y78" s="271"/>
      <c r="Z78" s="273" t="n">
        <v>34</v>
      </c>
      <c r="AA78" s="274" t="n">
        <f aca="false">50*0.75</f>
        <v>37.5</v>
      </c>
      <c r="AB78" s="278" t="n">
        <f aca="false">Z78*AA78</f>
        <v>1275</v>
      </c>
      <c r="AC78" s="271"/>
      <c r="AD78" s="269" t="n">
        <f aca="false">AD77+AC78-AB78</f>
        <v>-937.5</v>
      </c>
      <c r="AF78" s="272" t="n">
        <v>44487</v>
      </c>
      <c r="AG78" s="273" t="n">
        <v>100</v>
      </c>
      <c r="AH78" s="274" t="n">
        <f aca="false">50*0.75</f>
        <v>37.5</v>
      </c>
      <c r="AI78" s="278" t="n">
        <f aca="false">AG78*AH78</f>
        <v>3750</v>
      </c>
      <c r="AJ78" s="271"/>
      <c r="AK78" s="269" t="n">
        <f aca="false">AK77+AJ78-AI78</f>
        <v>-13500</v>
      </c>
      <c r="AM78" s="271"/>
      <c r="AN78" s="271"/>
      <c r="AO78" s="271"/>
      <c r="AP78" s="278" t="n">
        <f aca="false">AN78*AO78</f>
        <v>0</v>
      </c>
      <c r="AQ78" s="271"/>
      <c r="AR78" s="269" t="n">
        <f aca="false">AR77+AQ78-AP78</f>
        <v>0</v>
      </c>
      <c r="AS78" s="269"/>
      <c r="AT78" s="269"/>
      <c r="AU78" s="269"/>
      <c r="AV78" s="269"/>
      <c r="AW78" s="278"/>
      <c r="AX78" s="269"/>
      <c r="AY78" s="269" t="n">
        <f aca="false">AY77+AX78</f>
        <v>0</v>
      </c>
    </row>
    <row r="79" customFormat="false" ht="15" hidden="false" customHeight="false" outlineLevel="0" collapsed="false">
      <c r="D79" s="296" t="n">
        <v>44384</v>
      </c>
      <c r="E79" s="273" t="n">
        <v>30</v>
      </c>
      <c r="F79" s="274" t="n">
        <v>20</v>
      </c>
      <c r="G79" s="275" t="n">
        <f aca="false">E79*F79</f>
        <v>600</v>
      </c>
      <c r="H79" s="271"/>
      <c r="I79" s="269" t="n">
        <f aca="false">I78+H79-G79</f>
        <v>-19560</v>
      </c>
      <c r="K79" s="350" t="n">
        <v>44522</v>
      </c>
      <c r="L79" s="273" t="n">
        <v>20</v>
      </c>
      <c r="M79" s="274" t="n">
        <v>97.5</v>
      </c>
      <c r="N79" s="278" t="n">
        <f aca="false">L79*M79</f>
        <v>1950</v>
      </c>
      <c r="O79" s="271"/>
      <c r="P79" s="348" t="n">
        <f aca="false">P78+O79-N79</f>
        <v>-11050</v>
      </c>
      <c r="R79" s="271"/>
      <c r="S79" s="271"/>
      <c r="T79" s="274"/>
      <c r="U79" s="278" t="n">
        <f aca="false">S79*T79</f>
        <v>0</v>
      </c>
      <c r="V79" s="271"/>
      <c r="W79" s="269" t="n">
        <f aca="false">W78+V79-U79</f>
        <v>-14125</v>
      </c>
      <c r="Y79" s="271"/>
      <c r="Z79" s="273" t="n">
        <v>11</v>
      </c>
      <c r="AA79" s="274" t="n">
        <f aca="false">130*0.75</f>
        <v>97.5</v>
      </c>
      <c r="AB79" s="278" t="n">
        <f aca="false">Z79*AA79</f>
        <v>1072.5</v>
      </c>
      <c r="AC79" s="271"/>
      <c r="AD79" s="269" t="n">
        <f aca="false">AD78+AC79-AB79</f>
        <v>-2010</v>
      </c>
      <c r="AF79" s="296" t="n">
        <v>44501</v>
      </c>
      <c r="AG79" s="273" t="n">
        <v>100</v>
      </c>
      <c r="AH79" s="274" t="n">
        <f aca="false">130*0.75</f>
        <v>97.5</v>
      </c>
      <c r="AI79" s="278" t="n">
        <f aca="false">AG79*AH79</f>
        <v>9750</v>
      </c>
      <c r="AJ79" s="271"/>
      <c r="AK79" s="269" t="n">
        <f aca="false">AK78+AJ79-AI79</f>
        <v>-23250</v>
      </c>
      <c r="AM79" s="271"/>
      <c r="AN79" s="271"/>
      <c r="AO79" s="271"/>
      <c r="AP79" s="278" t="n">
        <f aca="false">AN79*AO79</f>
        <v>0</v>
      </c>
      <c r="AQ79" s="271"/>
      <c r="AR79" s="269" t="n">
        <f aca="false">AR78+AQ79-AP79</f>
        <v>0</v>
      </c>
      <c r="AS79" s="269"/>
      <c r="AT79" s="269"/>
      <c r="AU79" s="269"/>
      <c r="AV79" s="269"/>
      <c r="AW79" s="278"/>
      <c r="AX79" s="269"/>
      <c r="AY79" s="269" t="n">
        <f aca="false">AY78+AX79</f>
        <v>0</v>
      </c>
    </row>
    <row r="80" customFormat="false" ht="15" hidden="false" customHeight="false" outlineLevel="0" collapsed="false">
      <c r="D80" s="296" t="n">
        <v>44385</v>
      </c>
      <c r="E80" s="273" t="n">
        <v>40</v>
      </c>
      <c r="F80" s="274" t="n">
        <v>70</v>
      </c>
      <c r="G80" s="275" t="n">
        <f aca="false">E80*F80</f>
        <v>2800</v>
      </c>
      <c r="H80" s="271"/>
      <c r="I80" s="269" t="n">
        <f aca="false">I79+H80-G80</f>
        <v>-22360</v>
      </c>
      <c r="K80" s="271"/>
      <c r="L80" s="271"/>
      <c r="M80" s="274"/>
      <c r="N80" s="278" t="n">
        <f aca="false">L80*M80</f>
        <v>0</v>
      </c>
      <c r="O80" s="271"/>
      <c r="P80" s="348" t="n">
        <f aca="false">P79+O80-N80</f>
        <v>-11050</v>
      </c>
      <c r="R80" s="271"/>
      <c r="S80" s="271"/>
      <c r="T80" s="274"/>
      <c r="U80" s="278" t="n">
        <f aca="false">S80*T80</f>
        <v>0</v>
      </c>
      <c r="V80" s="271"/>
      <c r="W80" s="269" t="n">
        <f aca="false">W79+V80-U80</f>
        <v>-14125</v>
      </c>
      <c r="Y80" s="272" t="n">
        <v>44511</v>
      </c>
      <c r="Z80" s="273" t="n">
        <v>20</v>
      </c>
      <c r="AA80" s="274" t="n">
        <f aca="false">130*0.75</f>
        <v>97.5</v>
      </c>
      <c r="AB80" s="278" t="n">
        <f aca="false">Z80*AA80</f>
        <v>1950</v>
      </c>
      <c r="AC80" s="271"/>
      <c r="AD80" s="269" t="n">
        <f aca="false">AD79+AC80-AB80</f>
        <v>-3960</v>
      </c>
      <c r="AF80" s="271"/>
      <c r="AG80" s="271"/>
      <c r="AH80" s="277"/>
      <c r="AI80" s="278" t="n">
        <f aca="false">AG80*AH80</f>
        <v>0</v>
      </c>
      <c r="AJ80" s="273" t="n">
        <v>23250</v>
      </c>
      <c r="AK80" s="269" t="n">
        <f aca="false">AK79+AJ80-AI80</f>
        <v>0</v>
      </c>
      <c r="AM80" s="271"/>
      <c r="AN80" s="271"/>
      <c r="AO80" s="271"/>
      <c r="AP80" s="278" t="n">
        <f aca="false">AN80*AO80</f>
        <v>0</v>
      </c>
      <c r="AQ80" s="271"/>
      <c r="AR80" s="269" t="n">
        <f aca="false">AR79+AQ80-AP80</f>
        <v>0</v>
      </c>
      <c r="AS80" s="269"/>
      <c r="AT80" s="269"/>
      <c r="AU80" s="269"/>
      <c r="AV80" s="269"/>
      <c r="AW80" s="278"/>
      <c r="AX80" s="269"/>
      <c r="AY80" s="269" t="n">
        <f aca="false">AY79+AX80</f>
        <v>0</v>
      </c>
    </row>
    <row r="81" customFormat="false" ht="15" hidden="false" customHeight="false" outlineLevel="0" collapsed="false">
      <c r="D81" s="296" t="n">
        <v>44386</v>
      </c>
      <c r="E81" s="273" t="n">
        <v>20</v>
      </c>
      <c r="F81" s="274" t="n">
        <v>70</v>
      </c>
      <c r="G81" s="275" t="n">
        <f aca="false">E81*F81</f>
        <v>1400</v>
      </c>
      <c r="H81" s="271"/>
      <c r="I81" s="269" t="n">
        <f aca="false">I80+H81-G81</f>
        <v>-23760</v>
      </c>
      <c r="K81" s="271"/>
      <c r="L81" s="271"/>
      <c r="M81" s="274"/>
      <c r="N81" s="278" t="n">
        <f aca="false">L81*M81</f>
        <v>0</v>
      </c>
      <c r="O81" s="271"/>
      <c r="P81" s="348" t="n">
        <f aca="false">P80+O81-N81</f>
        <v>-11050</v>
      </c>
      <c r="R81" s="271"/>
      <c r="S81" s="271"/>
      <c r="T81" s="274"/>
      <c r="U81" s="278" t="n">
        <f aca="false">S81*T81</f>
        <v>0</v>
      </c>
      <c r="V81" s="271"/>
      <c r="W81" s="269" t="n">
        <f aca="false">W80+V81-U81</f>
        <v>-14125</v>
      </c>
      <c r="Y81" s="272" t="n">
        <v>44516</v>
      </c>
      <c r="Z81" s="273" t="n">
        <v>20</v>
      </c>
      <c r="AA81" s="274" t="n">
        <v>97.5</v>
      </c>
      <c r="AB81" s="278" t="n">
        <f aca="false">Z81*AA81</f>
        <v>1950</v>
      </c>
      <c r="AC81" s="271"/>
      <c r="AD81" s="269" t="n">
        <f aca="false">AD80+AC81-AB81</f>
        <v>-5910</v>
      </c>
      <c r="AF81" s="271"/>
      <c r="AG81" s="271"/>
      <c r="AH81" s="277"/>
      <c r="AI81" s="278" t="n">
        <f aca="false">AG81*AH81</f>
        <v>0</v>
      </c>
      <c r="AJ81" s="273"/>
      <c r="AK81" s="269" t="n">
        <f aca="false">AK80+AJ81-AI81</f>
        <v>0</v>
      </c>
      <c r="AM81" s="271"/>
      <c r="AN81" s="271"/>
      <c r="AO81" s="271"/>
      <c r="AP81" s="278" t="n">
        <f aca="false">AN81*AO81</f>
        <v>0</v>
      </c>
      <c r="AQ81" s="271"/>
      <c r="AR81" s="269" t="n">
        <f aca="false">AR80+AQ81-AP81</f>
        <v>0</v>
      </c>
      <c r="AS81" s="269"/>
      <c r="AT81" s="269"/>
      <c r="AU81" s="269"/>
      <c r="AV81" s="269"/>
      <c r="AW81" s="278"/>
      <c r="AX81" s="269"/>
      <c r="AY81" s="269" t="n">
        <f aca="false">AY80+AX81</f>
        <v>0</v>
      </c>
    </row>
    <row r="82" customFormat="false" ht="15" hidden="false" customHeight="false" outlineLevel="0" collapsed="false">
      <c r="D82" s="279" t="n">
        <v>44387</v>
      </c>
      <c r="E82" s="295"/>
      <c r="F82" s="308"/>
      <c r="G82" s="334" t="n">
        <f aca="false">E82*F82</f>
        <v>0</v>
      </c>
      <c r="H82" s="283" t="n">
        <v>23760</v>
      </c>
      <c r="I82" s="284" t="n">
        <f aca="false">I81+H82-G82</f>
        <v>0</v>
      </c>
      <c r="K82" s="271"/>
      <c r="L82" s="271"/>
      <c r="M82" s="274"/>
      <c r="N82" s="278" t="n">
        <f aca="false">L82*M82</f>
        <v>0</v>
      </c>
      <c r="O82" s="271"/>
      <c r="P82" s="348" t="n">
        <f aca="false">P81+O82-N82</f>
        <v>-11050</v>
      </c>
      <c r="R82" s="271"/>
      <c r="S82" s="271"/>
      <c r="T82" s="274"/>
      <c r="U82" s="278" t="n">
        <f aca="false">S82*T82</f>
        <v>0</v>
      </c>
      <c r="V82" s="271"/>
      <c r="W82" s="269" t="n">
        <f aca="false">W81+V82-U82</f>
        <v>-14125</v>
      </c>
      <c r="Y82" s="350" t="n">
        <v>44518</v>
      </c>
      <c r="Z82" s="273"/>
      <c r="AA82" s="274"/>
      <c r="AB82" s="278"/>
      <c r="AC82" s="271"/>
      <c r="AD82" s="269" t="n">
        <f aca="false">AD81+AC82-AB82</f>
        <v>-5910</v>
      </c>
      <c r="AF82" s="296"/>
      <c r="AG82" s="273"/>
      <c r="AH82" s="274"/>
      <c r="AI82" s="278"/>
      <c r="AJ82" s="271"/>
      <c r="AK82" s="269" t="n">
        <f aca="false">AK81+AJ82-AI82</f>
        <v>0</v>
      </c>
      <c r="AM82" s="271"/>
      <c r="AN82" s="271"/>
      <c r="AO82" s="271"/>
      <c r="AP82" s="278" t="n">
        <f aca="false">AN82*AO82</f>
        <v>0</v>
      </c>
      <c r="AQ82" s="271"/>
      <c r="AR82" s="269" t="n">
        <f aca="false">AR81+AQ82-AP82</f>
        <v>0</v>
      </c>
      <c r="AS82" s="269"/>
      <c r="AT82" s="269"/>
      <c r="AU82" s="269"/>
      <c r="AV82" s="269"/>
      <c r="AW82" s="278"/>
      <c r="AX82" s="269"/>
      <c r="AY82" s="269" t="n">
        <f aca="false">AY81+AX82</f>
        <v>0</v>
      </c>
    </row>
    <row r="83" customFormat="false" ht="15" hidden="false" customHeight="false" outlineLevel="0" collapsed="false">
      <c r="D83" s="296" t="n">
        <v>44396</v>
      </c>
      <c r="E83" s="273" t="n">
        <v>6</v>
      </c>
      <c r="F83" s="274" t="n">
        <v>70</v>
      </c>
      <c r="G83" s="275" t="n">
        <f aca="false">E83*F83</f>
        <v>420</v>
      </c>
      <c r="H83" s="271"/>
      <c r="I83" s="269" t="n">
        <f aca="false">I82+H83-G83</f>
        <v>-420</v>
      </c>
      <c r="K83" s="271"/>
      <c r="L83" s="271"/>
      <c r="M83" s="274"/>
      <c r="N83" s="278" t="n">
        <f aca="false">L83*M83</f>
        <v>0</v>
      </c>
      <c r="O83" s="271"/>
      <c r="P83" s="348" t="n">
        <f aca="false">P82+O83-N83</f>
        <v>-11050</v>
      </c>
      <c r="R83" s="271"/>
      <c r="S83" s="271"/>
      <c r="T83" s="274"/>
      <c r="U83" s="278" t="n">
        <f aca="false">S83*T83</f>
        <v>0</v>
      </c>
      <c r="V83" s="271"/>
      <c r="W83" s="269" t="n">
        <f aca="false">W82+V83-U83</f>
        <v>-14125</v>
      </c>
      <c r="Y83" s="350" t="n">
        <v>44520</v>
      </c>
      <c r="Z83" s="273" t="n">
        <v>20</v>
      </c>
      <c r="AA83" s="274" t="n">
        <v>97.5</v>
      </c>
      <c r="AB83" s="278" t="n">
        <f aca="false">Z83*AA83</f>
        <v>1950</v>
      </c>
      <c r="AC83" s="271"/>
      <c r="AD83" s="269" t="n">
        <f aca="false">AD82+AC83-AB83</f>
        <v>-7860</v>
      </c>
      <c r="AF83" s="296" t="n">
        <v>44467</v>
      </c>
      <c r="AG83" s="273" t="n">
        <v>-50</v>
      </c>
      <c r="AH83" s="274" t="n">
        <f aca="false">75-37.5</f>
        <v>37.5</v>
      </c>
      <c r="AI83" s="278" t="n">
        <f aca="false">AG83*AH83</f>
        <v>-1875</v>
      </c>
      <c r="AJ83" s="271"/>
      <c r="AK83" s="269" t="n">
        <f aca="false">AK82+AJ83-AI83</f>
        <v>1875</v>
      </c>
      <c r="AM83" s="271"/>
      <c r="AN83" s="271"/>
      <c r="AO83" s="271"/>
      <c r="AP83" s="278" t="n">
        <f aca="false">AN83*AO83</f>
        <v>0</v>
      </c>
      <c r="AQ83" s="271"/>
      <c r="AR83" s="269" t="n">
        <f aca="false">AR82+AQ83-AP83</f>
        <v>0</v>
      </c>
      <c r="AS83" s="269"/>
      <c r="AT83" s="269"/>
      <c r="AU83" s="269"/>
      <c r="AV83" s="269"/>
      <c r="AW83" s="278"/>
      <c r="AX83" s="269"/>
      <c r="AY83" s="269" t="n">
        <f aca="false">AY82+AX83</f>
        <v>0</v>
      </c>
    </row>
    <row r="84" customFormat="false" ht="15" hidden="false" customHeight="false" outlineLevel="0" collapsed="false">
      <c r="D84" s="296" t="n">
        <v>44401</v>
      </c>
      <c r="E84" s="273" t="n">
        <v>20</v>
      </c>
      <c r="F84" s="274" t="n">
        <v>70</v>
      </c>
      <c r="G84" s="275" t="n">
        <f aca="false">E84*F84</f>
        <v>1400</v>
      </c>
      <c r="H84" s="271"/>
      <c r="I84" s="269" t="n">
        <f aca="false">I83+H84-G84</f>
        <v>-1820</v>
      </c>
      <c r="K84" s="271"/>
      <c r="L84" s="271"/>
      <c r="M84" s="274"/>
      <c r="N84" s="278" t="n">
        <f aca="false">L84*M84</f>
        <v>0</v>
      </c>
      <c r="O84" s="271"/>
      <c r="P84" s="348" t="n">
        <f aca="false">P83+O84-N84</f>
        <v>-11050</v>
      </c>
      <c r="R84" s="271"/>
      <c r="S84" s="271"/>
      <c r="T84" s="274"/>
      <c r="U84" s="278" t="n">
        <f aca="false">S84*T84</f>
        <v>0</v>
      </c>
      <c r="V84" s="271"/>
      <c r="W84" s="269" t="n">
        <f aca="false">W83+V84-U84</f>
        <v>-14125</v>
      </c>
      <c r="Y84" s="350" t="n">
        <v>44529</v>
      </c>
      <c r="Z84" s="273" t="n">
        <v>20</v>
      </c>
      <c r="AA84" s="274" t="n">
        <v>97.5</v>
      </c>
      <c r="AB84" s="278" t="n">
        <f aca="false">Z84*AA84</f>
        <v>1950</v>
      </c>
      <c r="AC84" s="271"/>
      <c r="AD84" s="269" t="n">
        <f aca="false">AD83+AC84-AB84</f>
        <v>-9810</v>
      </c>
      <c r="AF84" s="272" t="n">
        <v>44484</v>
      </c>
      <c r="AG84" s="273" t="n">
        <v>14</v>
      </c>
      <c r="AH84" s="274" t="n">
        <f aca="false">130*0.75</f>
        <v>97.5</v>
      </c>
      <c r="AI84" s="278" t="n">
        <f aca="false">AG84*AH84</f>
        <v>1365</v>
      </c>
      <c r="AJ84" s="271"/>
      <c r="AK84" s="269" t="n">
        <f aca="false">AK83+AJ84-AI84</f>
        <v>510</v>
      </c>
      <c r="AM84" s="271"/>
      <c r="AN84" s="271"/>
      <c r="AO84" s="271"/>
      <c r="AP84" s="278" t="n">
        <f aca="false">AN84*AO84</f>
        <v>0</v>
      </c>
      <c r="AQ84" s="271"/>
      <c r="AR84" s="269" t="n">
        <f aca="false">AR83+AQ84-AP84</f>
        <v>0</v>
      </c>
      <c r="AS84" s="269"/>
      <c r="AT84" s="269"/>
      <c r="AU84" s="269"/>
      <c r="AV84" s="269"/>
      <c r="AW84" s="278"/>
      <c r="AX84" s="269"/>
      <c r="AY84" s="269" t="n">
        <f aca="false">AY83+AX84</f>
        <v>0</v>
      </c>
    </row>
    <row r="85" customFormat="false" ht="15" hidden="false" customHeight="false" outlineLevel="0" collapsed="false">
      <c r="D85" s="296" t="n">
        <v>44401</v>
      </c>
      <c r="E85" s="273" t="n">
        <v>100</v>
      </c>
      <c r="F85" s="274" t="n">
        <v>70</v>
      </c>
      <c r="G85" s="275" t="n">
        <f aca="false">E85*F85</f>
        <v>7000</v>
      </c>
      <c r="H85" s="271"/>
      <c r="I85" s="269" t="n">
        <f aca="false">I84+H85-G85</f>
        <v>-8820</v>
      </c>
      <c r="K85" s="271"/>
      <c r="L85" s="271"/>
      <c r="M85" s="274"/>
      <c r="N85" s="278" t="n">
        <f aca="false">L85*M85</f>
        <v>0</v>
      </c>
      <c r="O85" s="271"/>
      <c r="P85" s="348" t="n">
        <f aca="false">P84+O85-N85</f>
        <v>-11050</v>
      </c>
      <c r="R85" s="271"/>
      <c r="S85" s="271"/>
      <c r="T85" s="274"/>
      <c r="U85" s="278" t="n">
        <f aca="false">S85*T85</f>
        <v>0</v>
      </c>
      <c r="V85" s="271"/>
      <c r="W85" s="269" t="n">
        <f aca="false">W84+V85-U85</f>
        <v>-14125</v>
      </c>
      <c r="Y85" s="271"/>
      <c r="Z85" s="271"/>
      <c r="AA85" s="274"/>
      <c r="AB85" s="278" t="n">
        <f aca="false">Z85*AA85</f>
        <v>0</v>
      </c>
      <c r="AC85" s="271"/>
      <c r="AD85" s="269" t="n">
        <f aca="false">AD84+AC85-AB85</f>
        <v>-9810</v>
      </c>
      <c r="AF85" s="272" t="n">
        <v>44484</v>
      </c>
      <c r="AG85" s="271" t="n">
        <f aca="false">100-14</f>
        <v>86</v>
      </c>
      <c r="AH85" s="274" t="n">
        <v>37.5</v>
      </c>
      <c r="AI85" s="278" t="n">
        <f aca="false">AG85*AH85</f>
        <v>3225</v>
      </c>
      <c r="AJ85" s="271"/>
      <c r="AK85" s="269" t="n">
        <f aca="false">AK84+AJ85-AI85</f>
        <v>-2715</v>
      </c>
      <c r="AM85" s="271"/>
      <c r="AN85" s="271"/>
      <c r="AO85" s="271"/>
      <c r="AP85" s="278" t="n">
        <f aca="false">AN85*AO85</f>
        <v>0</v>
      </c>
      <c r="AQ85" s="271"/>
      <c r="AR85" s="269" t="n">
        <f aca="false">AR84+AQ85-AP85</f>
        <v>0</v>
      </c>
      <c r="AS85" s="269"/>
      <c r="AT85" s="269"/>
      <c r="AU85" s="269"/>
      <c r="AV85" s="269"/>
      <c r="AW85" s="278"/>
      <c r="AX85" s="269"/>
      <c r="AY85" s="269" t="n">
        <f aca="false">AY84+AX85</f>
        <v>0</v>
      </c>
    </row>
    <row r="86" customFormat="false" ht="15" hidden="false" customHeight="false" outlineLevel="0" collapsed="false">
      <c r="D86" s="296" t="n">
        <v>44404</v>
      </c>
      <c r="E86" s="273" t="n">
        <v>20</v>
      </c>
      <c r="F86" s="274" t="n">
        <v>70</v>
      </c>
      <c r="G86" s="275" t="n">
        <f aca="false">E86*F86</f>
        <v>1400</v>
      </c>
      <c r="H86" s="271"/>
      <c r="I86" s="269" t="n">
        <f aca="false">I85+H86-G86</f>
        <v>-10220</v>
      </c>
      <c r="K86" s="271"/>
      <c r="L86" s="271"/>
      <c r="M86" s="274"/>
      <c r="N86" s="278" t="n">
        <f aca="false">L86*M86</f>
        <v>0</v>
      </c>
      <c r="O86" s="271"/>
      <c r="P86" s="348" t="n">
        <f aca="false">P85+O86-N86</f>
        <v>-11050</v>
      </c>
      <c r="R86" s="271"/>
      <c r="S86" s="271"/>
      <c r="T86" s="274"/>
      <c r="U86" s="278" t="n">
        <f aca="false">S86*T86</f>
        <v>0</v>
      </c>
      <c r="V86" s="271"/>
      <c r="W86" s="269" t="n">
        <f aca="false">W85+V86-U86</f>
        <v>-14125</v>
      </c>
      <c r="Y86" s="271"/>
      <c r="Z86" s="271"/>
      <c r="AA86" s="274"/>
      <c r="AB86" s="278" t="n">
        <f aca="false">Z86*AA86</f>
        <v>0</v>
      </c>
      <c r="AC86" s="271"/>
      <c r="AD86" s="269" t="n">
        <f aca="false">AD85+AC86-AB86</f>
        <v>-9810</v>
      </c>
      <c r="AF86" s="272" t="n">
        <v>44487</v>
      </c>
      <c r="AG86" s="273" t="n">
        <v>100</v>
      </c>
      <c r="AH86" s="274" t="n">
        <f aca="false">50*0.75</f>
        <v>37.5</v>
      </c>
      <c r="AI86" s="278" t="n">
        <f aca="false">AG86*AH86</f>
        <v>3750</v>
      </c>
      <c r="AJ86" s="271"/>
      <c r="AK86" s="269" t="n">
        <f aca="false">AK85+AJ86-AI86</f>
        <v>-6465</v>
      </c>
      <c r="AM86" s="271"/>
      <c r="AN86" s="271"/>
      <c r="AO86" s="271"/>
      <c r="AP86" s="278" t="n">
        <f aca="false">AN86*AO86</f>
        <v>0</v>
      </c>
      <c r="AQ86" s="271"/>
      <c r="AR86" s="269" t="n">
        <f aca="false">AR85+AQ86-AP86</f>
        <v>0</v>
      </c>
      <c r="AS86" s="269"/>
      <c r="AT86" s="269"/>
      <c r="AU86" s="269"/>
      <c r="AV86" s="269"/>
      <c r="AW86" s="278"/>
      <c r="AX86" s="269"/>
      <c r="AY86" s="269" t="n">
        <f aca="false">AY85+AX86</f>
        <v>0</v>
      </c>
    </row>
    <row r="87" customFormat="false" ht="15" hidden="false" customHeight="false" outlineLevel="0" collapsed="false">
      <c r="D87" s="296" t="n">
        <v>44407</v>
      </c>
      <c r="E87" s="273" t="n">
        <v>1</v>
      </c>
      <c r="F87" s="274" t="n">
        <v>20</v>
      </c>
      <c r="G87" s="275" t="n">
        <f aca="false">E87*F87</f>
        <v>20</v>
      </c>
      <c r="H87" s="271"/>
      <c r="I87" s="269" t="n">
        <f aca="false">I86+H87-G87</f>
        <v>-10240</v>
      </c>
      <c r="K87" s="271"/>
      <c r="L87" s="271"/>
      <c r="M87" s="274"/>
      <c r="N87" s="278" t="n">
        <f aca="false">L87*M87</f>
        <v>0</v>
      </c>
      <c r="O87" s="271"/>
      <c r="P87" s="348" t="n">
        <f aca="false">P86+O87-N87</f>
        <v>-11050</v>
      </c>
      <c r="R87" s="271"/>
      <c r="S87" s="271"/>
      <c r="T87" s="274"/>
      <c r="U87" s="278" t="n">
        <f aca="false">S87*T87</f>
        <v>0</v>
      </c>
      <c r="V87" s="271"/>
      <c r="W87" s="269" t="n">
        <f aca="false">W86+V87-U87</f>
        <v>-14125</v>
      </c>
      <c r="Y87" s="271"/>
      <c r="Z87" s="271"/>
      <c r="AA87" s="274"/>
      <c r="AB87" s="278" t="n">
        <f aca="false">Z87*AA87</f>
        <v>0</v>
      </c>
      <c r="AC87" s="271"/>
      <c r="AD87" s="269" t="n">
        <f aca="false">AD86+AC87-AB87</f>
        <v>-9810</v>
      </c>
      <c r="AF87" s="296" t="n">
        <v>44501</v>
      </c>
      <c r="AG87" s="273" t="n">
        <v>100</v>
      </c>
      <c r="AH87" s="274" t="n">
        <f aca="false">130*0.75</f>
        <v>97.5</v>
      </c>
      <c r="AI87" s="278" t="n">
        <f aca="false">AG87*AH87</f>
        <v>9750</v>
      </c>
      <c r="AJ87" s="271"/>
      <c r="AK87" s="269" t="n">
        <f aca="false">AK86+AJ87-AI87</f>
        <v>-16215</v>
      </c>
      <c r="AM87" s="271"/>
      <c r="AN87" s="271"/>
      <c r="AO87" s="271"/>
      <c r="AP87" s="278" t="n">
        <f aca="false">AN87*AO87</f>
        <v>0</v>
      </c>
      <c r="AQ87" s="271"/>
      <c r="AR87" s="269" t="n">
        <f aca="false">AR86+AQ87-AP87</f>
        <v>0</v>
      </c>
      <c r="AS87" s="269"/>
      <c r="AT87" s="269"/>
      <c r="AU87" s="269"/>
      <c r="AV87" s="269"/>
      <c r="AW87" s="278"/>
      <c r="AX87" s="269"/>
      <c r="AY87" s="269" t="n">
        <f aca="false">AY86+AX87</f>
        <v>0</v>
      </c>
    </row>
    <row r="88" customFormat="false" ht="15" hidden="false" customHeight="false" outlineLevel="0" collapsed="false">
      <c r="D88" s="296" t="n">
        <v>44408</v>
      </c>
      <c r="E88" s="273" t="n">
        <v>60</v>
      </c>
      <c r="F88" s="274" t="n">
        <v>70</v>
      </c>
      <c r="G88" s="275" t="n">
        <f aca="false">E88*F88</f>
        <v>4200</v>
      </c>
      <c r="H88" s="271"/>
      <c r="I88" s="269" t="n">
        <f aca="false">I87+H88-G88</f>
        <v>-14440</v>
      </c>
      <c r="K88" s="271"/>
      <c r="L88" s="271"/>
      <c r="M88" s="274"/>
      <c r="N88" s="278" t="n">
        <f aca="false">L88*M88</f>
        <v>0</v>
      </c>
      <c r="O88" s="271"/>
      <c r="P88" s="348" t="n">
        <f aca="false">P87+O88-N88</f>
        <v>-11050</v>
      </c>
      <c r="R88" s="271"/>
      <c r="S88" s="271"/>
      <c r="T88" s="274"/>
      <c r="U88" s="278" t="n">
        <f aca="false">S88*T88</f>
        <v>0</v>
      </c>
      <c r="V88" s="271"/>
      <c r="W88" s="269" t="n">
        <f aca="false">W87+V88-U88</f>
        <v>-14125</v>
      </c>
      <c r="Y88" s="271"/>
      <c r="Z88" s="271"/>
      <c r="AA88" s="274"/>
      <c r="AB88" s="278" t="n">
        <f aca="false">Z88*AA88</f>
        <v>0</v>
      </c>
      <c r="AC88" s="271"/>
      <c r="AD88" s="269" t="n">
        <f aca="false">AD87+AC88-AB88</f>
        <v>-9810</v>
      </c>
      <c r="AF88" s="272" t="n">
        <v>44513</v>
      </c>
      <c r="AG88" s="273" t="n">
        <v>100</v>
      </c>
      <c r="AH88" s="274" t="n">
        <v>97.5</v>
      </c>
      <c r="AI88" s="278" t="n">
        <f aca="false">AG88*AH88</f>
        <v>9750</v>
      </c>
      <c r="AJ88" s="271"/>
      <c r="AK88" s="269" t="n">
        <f aca="false">AK87+AJ88-AI88</f>
        <v>-25965</v>
      </c>
      <c r="AM88" s="271"/>
      <c r="AN88" s="271"/>
      <c r="AO88" s="271"/>
      <c r="AP88" s="278" t="n">
        <f aca="false">AN88*AO88</f>
        <v>0</v>
      </c>
      <c r="AQ88" s="271"/>
      <c r="AR88" s="269" t="n">
        <f aca="false">AR87+AQ88-AP88</f>
        <v>0</v>
      </c>
      <c r="AS88" s="269"/>
      <c r="AT88" s="269"/>
      <c r="AU88" s="269"/>
      <c r="AV88" s="269"/>
      <c r="AW88" s="269"/>
      <c r="AX88" s="269"/>
      <c r="AY88" s="269" t="n">
        <f aca="false">AY87+AX88</f>
        <v>0</v>
      </c>
    </row>
    <row r="89" customFormat="false" ht="15" hidden="false" customHeight="false" outlineLevel="0" collapsed="false">
      <c r="D89" s="296" t="n">
        <v>44408</v>
      </c>
      <c r="E89" s="273" t="n">
        <v>40</v>
      </c>
      <c r="F89" s="274" t="n">
        <v>70</v>
      </c>
      <c r="G89" s="275" t="n">
        <f aca="false">E89*F89</f>
        <v>2800</v>
      </c>
      <c r="H89" s="271"/>
      <c r="I89" s="269" t="n">
        <f aca="false">I88+H89-G89</f>
        <v>-17240</v>
      </c>
      <c r="K89" s="271"/>
      <c r="L89" s="271"/>
      <c r="M89" s="274"/>
      <c r="N89" s="278" t="n">
        <f aca="false">L89*M89</f>
        <v>0</v>
      </c>
      <c r="O89" s="271"/>
      <c r="P89" s="348" t="n">
        <f aca="false">P88+O89-N89</f>
        <v>-11050</v>
      </c>
      <c r="R89" s="271"/>
      <c r="S89" s="271"/>
      <c r="T89" s="274"/>
      <c r="U89" s="278" t="n">
        <f aca="false">S89*T89</f>
        <v>0</v>
      </c>
      <c r="V89" s="271"/>
      <c r="W89" s="269" t="n">
        <f aca="false">W88+V89-U89</f>
        <v>-14125</v>
      </c>
      <c r="Y89" s="271"/>
      <c r="Z89" s="271"/>
      <c r="AA89" s="274"/>
      <c r="AB89" s="278" t="n">
        <f aca="false">Z89*AA89</f>
        <v>0</v>
      </c>
      <c r="AC89" s="271"/>
      <c r="AD89" s="269" t="n">
        <f aca="false">AD88+AC89-AB89</f>
        <v>-9810</v>
      </c>
      <c r="AF89" s="279" t="n">
        <v>44518</v>
      </c>
      <c r="AG89" s="295"/>
      <c r="AH89" s="308"/>
      <c r="AI89" s="282" t="n">
        <f aca="false">AG89*AH89</f>
        <v>0</v>
      </c>
      <c r="AJ89" s="283" t="n">
        <v>26000</v>
      </c>
      <c r="AK89" s="284" t="n">
        <f aca="false">AK88+AJ89-AI89</f>
        <v>35</v>
      </c>
      <c r="AM89" s="271"/>
      <c r="AN89" s="271"/>
      <c r="AO89" s="271"/>
      <c r="AP89" s="278" t="n">
        <f aca="false">AN89*AO89</f>
        <v>0</v>
      </c>
      <c r="AQ89" s="271"/>
      <c r="AR89" s="269" t="n">
        <f aca="false">AR88+AQ89-AP89</f>
        <v>0</v>
      </c>
      <c r="AS89" s="269"/>
      <c r="AT89" s="269"/>
      <c r="AU89" s="269"/>
      <c r="AV89" s="269"/>
      <c r="AW89" s="269"/>
      <c r="AX89" s="269"/>
      <c r="AY89" s="269" t="n">
        <f aca="false">AY88+AX89</f>
        <v>0</v>
      </c>
    </row>
    <row r="90" customFormat="false" ht="15" hidden="false" customHeight="false" outlineLevel="0" collapsed="false">
      <c r="D90" s="296" t="n">
        <v>44408</v>
      </c>
      <c r="E90" s="273" t="n">
        <v>10</v>
      </c>
      <c r="F90" s="274" t="n">
        <v>140</v>
      </c>
      <c r="G90" s="275" t="n">
        <f aca="false">E90*F90</f>
        <v>1400</v>
      </c>
      <c r="H90" s="271"/>
      <c r="I90" s="269" t="n">
        <f aca="false">I89+H90-G90</f>
        <v>-18640</v>
      </c>
      <c r="K90" s="271"/>
      <c r="L90" s="271"/>
      <c r="M90" s="274"/>
      <c r="N90" s="278" t="n">
        <f aca="false">L90*M90</f>
        <v>0</v>
      </c>
      <c r="O90" s="271"/>
      <c r="P90" s="348" t="n">
        <f aca="false">P89+O90-N90</f>
        <v>-11050</v>
      </c>
      <c r="R90" s="271"/>
      <c r="S90" s="271"/>
      <c r="T90" s="274"/>
      <c r="U90" s="278" t="n">
        <f aca="false">S90*T90</f>
        <v>0</v>
      </c>
      <c r="V90" s="271"/>
      <c r="W90" s="269" t="n">
        <f aca="false">W89+V90-U90</f>
        <v>-14125</v>
      </c>
      <c r="Y90" s="271"/>
      <c r="Z90" s="271"/>
      <c r="AA90" s="274"/>
      <c r="AB90" s="278" t="n">
        <f aca="false">Z90*AA90</f>
        <v>0</v>
      </c>
      <c r="AC90" s="271"/>
      <c r="AD90" s="269" t="n">
        <f aca="false">AD89+AC90-AB90</f>
        <v>-9810</v>
      </c>
      <c r="AF90" s="272" t="n">
        <v>44522</v>
      </c>
      <c r="AG90" s="273" t="n">
        <v>100</v>
      </c>
      <c r="AH90" s="274" t="n">
        <v>97.5</v>
      </c>
      <c r="AI90" s="278" t="n">
        <f aca="false">AG90*AH90</f>
        <v>9750</v>
      </c>
      <c r="AJ90" s="271"/>
      <c r="AK90" s="269" t="n">
        <f aca="false">AK89+AJ90-AI90</f>
        <v>-9715</v>
      </c>
      <c r="AM90" s="271"/>
      <c r="AN90" s="271"/>
      <c r="AO90" s="271"/>
      <c r="AP90" s="278" t="n">
        <f aca="false">AN90*AO90</f>
        <v>0</v>
      </c>
      <c r="AQ90" s="271"/>
      <c r="AR90" s="269" t="n">
        <f aca="false">AR89+AQ90-AP90</f>
        <v>0</v>
      </c>
      <c r="AS90" s="269"/>
      <c r="AT90" s="269"/>
      <c r="AU90" s="269"/>
      <c r="AV90" s="269"/>
      <c r="AW90" s="269"/>
      <c r="AX90" s="269"/>
      <c r="AY90" s="269" t="n">
        <f aca="false">AY89+AX90</f>
        <v>0</v>
      </c>
    </row>
    <row r="91" customFormat="false" ht="15" hidden="false" customHeight="false" outlineLevel="0" collapsed="false">
      <c r="D91" s="306" t="n">
        <v>44415</v>
      </c>
      <c r="E91" s="280"/>
      <c r="F91" s="308"/>
      <c r="G91" s="305" t="n">
        <f aca="false">E91*F91</f>
        <v>0</v>
      </c>
      <c r="H91" s="305" t="n">
        <v>18640</v>
      </c>
      <c r="I91" s="284" t="n">
        <f aca="false">I90+H91-G91</f>
        <v>0</v>
      </c>
      <c r="K91" s="271"/>
      <c r="L91" s="271"/>
      <c r="M91" s="274"/>
      <c r="N91" s="278" t="n">
        <f aca="false">L91*M91</f>
        <v>0</v>
      </c>
      <c r="O91" s="271"/>
      <c r="P91" s="348" t="n">
        <f aca="false">P90+O91-N91</f>
        <v>-11050</v>
      </c>
      <c r="R91" s="271"/>
      <c r="S91" s="271"/>
      <c r="T91" s="274"/>
      <c r="U91" s="278" t="n">
        <f aca="false">S91*T91</f>
        <v>0</v>
      </c>
      <c r="V91" s="271"/>
      <c r="W91" s="269" t="n">
        <f aca="false">W90+V91-U91</f>
        <v>-14125</v>
      </c>
      <c r="Y91" s="271"/>
      <c r="Z91" s="271"/>
      <c r="AA91" s="274"/>
      <c r="AB91" s="278" t="n">
        <f aca="false">Z91*AA91</f>
        <v>0</v>
      </c>
      <c r="AC91" s="271"/>
      <c r="AD91" s="269" t="n">
        <f aca="false">AD90+AC91-AB91</f>
        <v>-9810</v>
      </c>
      <c r="AF91" s="296" t="n">
        <v>44532</v>
      </c>
      <c r="AG91" s="273" t="n">
        <v>100</v>
      </c>
      <c r="AH91" s="274" t="n">
        <v>97.5</v>
      </c>
      <c r="AI91" s="278" t="n">
        <f aca="false">AG91*AH91</f>
        <v>9750</v>
      </c>
      <c r="AJ91" s="271"/>
      <c r="AK91" s="269" t="n">
        <f aca="false">AK90+AJ91-AI91</f>
        <v>-19465</v>
      </c>
      <c r="AM91" s="271"/>
      <c r="AN91" s="271"/>
      <c r="AO91" s="271"/>
      <c r="AP91" s="278" t="n">
        <f aca="false">AN91*AO91</f>
        <v>0</v>
      </c>
      <c r="AQ91" s="271"/>
      <c r="AR91" s="269" t="n">
        <f aca="false">AR90+AQ91-AP91</f>
        <v>0</v>
      </c>
      <c r="AS91" s="269"/>
      <c r="AT91" s="269"/>
      <c r="AU91" s="269"/>
      <c r="AV91" s="269"/>
      <c r="AW91" s="269"/>
      <c r="AX91" s="269"/>
      <c r="AY91" s="269" t="n">
        <f aca="false">AY90+AX91</f>
        <v>0</v>
      </c>
    </row>
    <row r="92" customFormat="false" ht="15" hidden="false" customHeight="false" outlineLevel="0" collapsed="false">
      <c r="D92" s="296" t="n">
        <v>44422</v>
      </c>
      <c r="E92" s="273" t="n">
        <v>20</v>
      </c>
      <c r="F92" s="277" t="n">
        <v>70</v>
      </c>
      <c r="G92" s="351" t="n">
        <f aca="false">E92*F92</f>
        <v>1400</v>
      </c>
      <c r="H92" s="271"/>
      <c r="I92" s="348" t="n">
        <f aca="false">I91+H92-G92</f>
        <v>-1400</v>
      </c>
      <c r="K92" s="271"/>
      <c r="L92" s="271"/>
      <c r="M92" s="274"/>
      <c r="N92" s="278" t="n">
        <f aca="false">L92*M92</f>
        <v>0</v>
      </c>
      <c r="O92" s="271"/>
      <c r="P92" s="348" t="n">
        <f aca="false">P91+O92-N92</f>
        <v>-11050</v>
      </c>
      <c r="R92" s="271"/>
      <c r="S92" s="271"/>
      <c r="T92" s="274"/>
      <c r="U92" s="278" t="n">
        <f aca="false">S92*T92</f>
        <v>0</v>
      </c>
      <c r="V92" s="271"/>
      <c r="W92" s="269" t="n">
        <f aca="false">W91+V92-U92</f>
        <v>-14125</v>
      </c>
      <c r="Y92" s="271"/>
      <c r="Z92" s="271"/>
      <c r="AA92" s="274"/>
      <c r="AB92" s="278" t="n">
        <f aca="false">Z92*AA92</f>
        <v>0</v>
      </c>
      <c r="AC92" s="271"/>
      <c r="AD92" s="269" t="n">
        <f aca="false">AD91+AC92-AB92</f>
        <v>-9810</v>
      </c>
      <c r="AF92" s="271"/>
      <c r="AG92" s="271"/>
      <c r="AH92" s="274"/>
      <c r="AI92" s="278" t="n">
        <f aca="false">AG92*AH92</f>
        <v>0</v>
      </c>
      <c r="AJ92" s="271"/>
      <c r="AK92" s="269" t="n">
        <f aca="false">AK91+AJ92-AI92</f>
        <v>-19465</v>
      </c>
      <c r="AM92" s="271"/>
      <c r="AN92" s="271"/>
      <c r="AO92" s="271"/>
      <c r="AP92" s="278" t="n">
        <f aca="false">AN92*AO92</f>
        <v>0</v>
      </c>
      <c r="AQ92" s="271"/>
      <c r="AR92" s="269" t="n">
        <f aca="false">AR91+AQ92-AP92</f>
        <v>0</v>
      </c>
      <c r="AS92" s="269"/>
      <c r="AT92" s="269"/>
      <c r="AU92" s="269"/>
      <c r="AV92" s="269"/>
      <c r="AW92" s="269"/>
      <c r="AX92" s="269"/>
      <c r="AY92" s="269" t="n">
        <f aca="false">AY91+AX92</f>
        <v>0</v>
      </c>
    </row>
    <row r="93" customFormat="false" ht="15" hidden="false" customHeight="false" outlineLevel="0" collapsed="false">
      <c r="D93" s="296" t="n">
        <v>44422</v>
      </c>
      <c r="E93" s="273" t="n">
        <v>80</v>
      </c>
      <c r="F93" s="277" t="n">
        <v>70</v>
      </c>
      <c r="G93" s="351" t="n">
        <f aca="false">E93*F93</f>
        <v>5600</v>
      </c>
      <c r="H93" s="271"/>
      <c r="I93" s="348" t="n">
        <f aca="false">I92+H93-G93</f>
        <v>-7000</v>
      </c>
      <c r="K93" s="271"/>
      <c r="L93" s="271"/>
      <c r="M93" s="274"/>
      <c r="N93" s="278" t="n">
        <f aca="false">L93*M93</f>
        <v>0</v>
      </c>
      <c r="O93" s="271"/>
      <c r="P93" s="348" t="n">
        <f aca="false">P92+O93-N93</f>
        <v>-11050</v>
      </c>
      <c r="R93" s="271"/>
      <c r="S93" s="271"/>
      <c r="T93" s="274"/>
      <c r="U93" s="278" t="n">
        <f aca="false">S93*T93</f>
        <v>0</v>
      </c>
      <c r="V93" s="271"/>
      <c r="W93" s="269" t="n">
        <f aca="false">W92+V93-U93</f>
        <v>-14125</v>
      </c>
      <c r="Y93" s="271"/>
      <c r="Z93" s="271"/>
      <c r="AA93" s="274"/>
      <c r="AB93" s="278" t="n">
        <f aca="false">Z93*AA93</f>
        <v>0</v>
      </c>
      <c r="AC93" s="271"/>
      <c r="AD93" s="269" t="n">
        <f aca="false">AD92+AC93-AB93</f>
        <v>-9810</v>
      </c>
      <c r="AF93" s="271"/>
      <c r="AG93" s="271"/>
      <c r="AH93" s="274"/>
      <c r="AI93" s="278" t="n">
        <f aca="false">AG93*AH93</f>
        <v>0</v>
      </c>
      <c r="AJ93" s="271"/>
      <c r="AK93" s="269" t="n">
        <f aca="false">AK92+AJ93-AI93</f>
        <v>-19465</v>
      </c>
      <c r="AM93" s="271"/>
      <c r="AN93" s="271"/>
      <c r="AO93" s="271"/>
      <c r="AP93" s="278" t="n">
        <f aca="false">AN93*AO93</f>
        <v>0</v>
      </c>
      <c r="AQ93" s="271"/>
      <c r="AR93" s="269" t="n">
        <f aca="false">AR92+AQ93-AP93</f>
        <v>0</v>
      </c>
      <c r="AS93" s="269"/>
      <c r="AT93" s="269"/>
      <c r="AU93" s="269"/>
      <c r="AV93" s="269"/>
      <c r="AW93" s="269"/>
      <c r="AX93" s="269"/>
      <c r="AY93" s="269" t="n">
        <f aca="false">AY92+AX93</f>
        <v>0</v>
      </c>
    </row>
    <row r="94" customFormat="false" ht="15" hidden="false" customHeight="false" outlineLevel="0" collapsed="false">
      <c r="D94" s="296" t="n">
        <v>44427</v>
      </c>
      <c r="E94" s="273" t="n">
        <v>20</v>
      </c>
      <c r="F94" s="277" t="n">
        <v>70</v>
      </c>
      <c r="G94" s="351" t="n">
        <f aca="false">E94*F94</f>
        <v>1400</v>
      </c>
      <c r="H94" s="271"/>
      <c r="I94" s="348" t="n">
        <f aca="false">I93+H94-G94</f>
        <v>-8400</v>
      </c>
      <c r="K94" s="271"/>
      <c r="L94" s="271"/>
      <c r="M94" s="274"/>
      <c r="N94" s="278" t="n">
        <f aca="false">L94*M94</f>
        <v>0</v>
      </c>
      <c r="O94" s="271"/>
      <c r="P94" s="348" t="n">
        <f aca="false">P93+O94-N94</f>
        <v>-11050</v>
      </c>
      <c r="R94" s="271"/>
      <c r="S94" s="271"/>
      <c r="T94" s="274"/>
      <c r="U94" s="278" t="n">
        <f aca="false">S94*T94</f>
        <v>0</v>
      </c>
      <c r="V94" s="271"/>
      <c r="W94" s="269" t="n">
        <f aca="false">W93+V94-U94</f>
        <v>-14125</v>
      </c>
      <c r="Y94" s="271"/>
      <c r="Z94" s="271"/>
      <c r="AA94" s="274"/>
      <c r="AB94" s="278" t="n">
        <f aca="false">Z94*AA94</f>
        <v>0</v>
      </c>
      <c r="AC94" s="271"/>
      <c r="AD94" s="269" t="n">
        <f aca="false">AD93+AC94-AB94</f>
        <v>-9810</v>
      </c>
      <c r="AF94" s="271"/>
      <c r="AG94" s="271"/>
      <c r="AH94" s="274"/>
      <c r="AI94" s="278" t="n">
        <f aca="false">AG94*AH94</f>
        <v>0</v>
      </c>
      <c r="AJ94" s="271"/>
      <c r="AK94" s="269" t="n">
        <f aca="false">AK93+AJ94-AI94</f>
        <v>-19465</v>
      </c>
      <c r="AM94" s="271"/>
      <c r="AN94" s="271"/>
      <c r="AO94" s="271"/>
      <c r="AP94" s="278" t="n">
        <f aca="false">AN94*AO94</f>
        <v>0</v>
      </c>
      <c r="AQ94" s="271"/>
      <c r="AR94" s="269" t="n">
        <f aca="false">AR93+AQ94-AP94</f>
        <v>0</v>
      </c>
      <c r="AS94" s="269"/>
      <c r="AT94" s="269"/>
      <c r="AU94" s="269"/>
      <c r="AV94" s="269"/>
      <c r="AW94" s="269"/>
      <c r="AX94" s="269"/>
      <c r="AY94" s="269" t="n">
        <f aca="false">AY93+AX94</f>
        <v>0</v>
      </c>
    </row>
    <row r="95" customFormat="false" ht="15" hidden="false" customHeight="false" outlineLevel="0" collapsed="false">
      <c r="D95" s="296" t="n">
        <v>44427</v>
      </c>
      <c r="E95" s="273" t="n">
        <v>100</v>
      </c>
      <c r="F95" s="277" t="n">
        <v>70</v>
      </c>
      <c r="G95" s="351" t="n">
        <f aca="false">E95*F95</f>
        <v>7000</v>
      </c>
      <c r="H95" s="271"/>
      <c r="I95" s="348" t="n">
        <f aca="false">I94+H95-G95</f>
        <v>-15400</v>
      </c>
      <c r="K95" s="271"/>
      <c r="L95" s="271"/>
      <c r="M95" s="274"/>
      <c r="N95" s="278" t="n">
        <f aca="false">L95*M95</f>
        <v>0</v>
      </c>
      <c r="O95" s="271"/>
      <c r="P95" s="348" t="n">
        <f aca="false">P94+O95-N95</f>
        <v>-11050</v>
      </c>
      <c r="R95" s="271"/>
      <c r="S95" s="271"/>
      <c r="T95" s="274"/>
      <c r="U95" s="278" t="n">
        <f aca="false">S95*T95</f>
        <v>0</v>
      </c>
      <c r="V95" s="271"/>
      <c r="W95" s="269" t="n">
        <f aca="false">W94+V95-U95</f>
        <v>-14125</v>
      </c>
      <c r="Y95" s="271"/>
      <c r="Z95" s="271"/>
      <c r="AA95" s="274"/>
      <c r="AB95" s="278" t="n">
        <f aca="false">Z95*AA95</f>
        <v>0</v>
      </c>
      <c r="AC95" s="271"/>
      <c r="AD95" s="269" t="n">
        <f aca="false">AD94+AC95-AB95</f>
        <v>-9810</v>
      </c>
      <c r="AF95" s="271"/>
      <c r="AG95" s="271"/>
      <c r="AH95" s="274"/>
      <c r="AI95" s="278" t="n">
        <f aca="false">AG95*AH95</f>
        <v>0</v>
      </c>
      <c r="AJ95" s="271"/>
      <c r="AK95" s="269" t="n">
        <f aca="false">AK94+AJ95-AI95</f>
        <v>-19465</v>
      </c>
      <c r="AM95" s="271"/>
      <c r="AN95" s="271"/>
      <c r="AO95" s="271"/>
      <c r="AP95" s="278" t="n">
        <f aca="false">AN95*AO95</f>
        <v>0</v>
      </c>
      <c r="AQ95" s="271"/>
      <c r="AR95" s="269" t="n">
        <f aca="false">AR94+AQ95-AP95</f>
        <v>0</v>
      </c>
      <c r="AS95" s="269"/>
      <c r="AT95" s="269"/>
      <c r="AU95" s="269"/>
      <c r="AV95" s="269"/>
      <c r="AW95" s="269"/>
      <c r="AX95" s="269"/>
      <c r="AY95" s="269" t="n">
        <f aca="false">AY94+AX95</f>
        <v>0</v>
      </c>
    </row>
    <row r="96" customFormat="false" ht="15" hidden="false" customHeight="false" outlineLevel="0" collapsed="false">
      <c r="D96" s="296" t="n">
        <v>44435</v>
      </c>
      <c r="E96" s="273" t="n">
        <v>100</v>
      </c>
      <c r="F96" s="277" t="n">
        <v>70</v>
      </c>
      <c r="G96" s="351" t="n">
        <f aca="false">E96*F96</f>
        <v>7000</v>
      </c>
      <c r="H96" s="271"/>
      <c r="I96" s="348" t="n">
        <f aca="false">I95+H96-G96</f>
        <v>-22400</v>
      </c>
      <c r="K96" s="271"/>
      <c r="L96" s="271"/>
      <c r="M96" s="271"/>
      <c r="N96" s="278" t="n">
        <f aca="false">L96*M96</f>
        <v>0</v>
      </c>
      <c r="O96" s="271"/>
      <c r="P96" s="348" t="n">
        <f aca="false">P95+O96-N96</f>
        <v>-11050</v>
      </c>
      <c r="R96" s="271"/>
      <c r="S96" s="271"/>
      <c r="T96" s="274"/>
      <c r="U96" s="278" t="n">
        <f aca="false">S96*T96</f>
        <v>0</v>
      </c>
      <c r="V96" s="271"/>
      <c r="W96" s="269" t="n">
        <f aca="false">W95+V96-U96</f>
        <v>-14125</v>
      </c>
      <c r="Y96" s="271"/>
      <c r="Z96" s="271"/>
      <c r="AA96" s="274"/>
      <c r="AB96" s="278" t="n">
        <f aca="false">Z96*AA96</f>
        <v>0</v>
      </c>
      <c r="AC96" s="271"/>
      <c r="AD96" s="269" t="n">
        <f aca="false">AD95+AC96-AB96</f>
        <v>-9810</v>
      </c>
      <c r="AF96" s="271"/>
      <c r="AG96" s="271"/>
      <c r="AH96" s="274"/>
      <c r="AI96" s="278" t="n">
        <f aca="false">AG96*AH96</f>
        <v>0</v>
      </c>
      <c r="AJ96" s="271"/>
      <c r="AK96" s="269" t="n">
        <f aca="false">AK95+AJ96-AI96</f>
        <v>-19465</v>
      </c>
      <c r="AM96" s="271"/>
      <c r="AN96" s="271"/>
      <c r="AO96" s="271"/>
      <c r="AP96" s="278" t="n">
        <f aca="false">AN96*AO96</f>
        <v>0</v>
      </c>
      <c r="AQ96" s="271"/>
      <c r="AR96" s="269" t="n">
        <f aca="false">AR95+AQ96-AP96</f>
        <v>0</v>
      </c>
      <c r="AS96" s="269"/>
      <c r="AT96" s="269"/>
      <c r="AU96" s="269"/>
      <c r="AV96" s="269"/>
      <c r="AW96" s="269"/>
      <c r="AX96" s="269"/>
      <c r="AY96" s="269" t="n">
        <f aca="false">AY95+AX96</f>
        <v>0</v>
      </c>
    </row>
    <row r="97" customFormat="false" ht="15" hidden="false" customHeight="false" outlineLevel="0" collapsed="false">
      <c r="D97" s="296" t="n">
        <v>44446</v>
      </c>
      <c r="E97" s="273" t="n">
        <v>40</v>
      </c>
      <c r="F97" s="277" t="n">
        <v>70</v>
      </c>
      <c r="G97" s="351" t="n">
        <f aca="false">E97*F97</f>
        <v>2800</v>
      </c>
      <c r="H97" s="271"/>
      <c r="I97" s="348" t="n">
        <f aca="false">I96+H97-G97</f>
        <v>-25200</v>
      </c>
      <c r="K97" s="271"/>
      <c r="L97" s="271"/>
      <c r="M97" s="271"/>
      <c r="N97" s="278" t="n">
        <f aca="false">L97*M97</f>
        <v>0</v>
      </c>
      <c r="O97" s="271"/>
      <c r="P97" s="348" t="n">
        <f aca="false">P96+O97-N97</f>
        <v>-11050</v>
      </c>
      <c r="R97" s="271"/>
      <c r="S97" s="271"/>
      <c r="T97" s="274"/>
      <c r="U97" s="278" t="n">
        <f aca="false">S97*T97</f>
        <v>0</v>
      </c>
      <c r="V97" s="271"/>
      <c r="W97" s="269" t="n">
        <f aca="false">W96+V97-U97</f>
        <v>-14125</v>
      </c>
      <c r="Y97" s="271"/>
      <c r="Z97" s="271"/>
      <c r="AA97" s="274"/>
      <c r="AB97" s="278" t="n">
        <f aca="false">Z97*AA97</f>
        <v>0</v>
      </c>
      <c r="AC97" s="271"/>
      <c r="AD97" s="269" t="n">
        <f aca="false">AD96+AC97-AB97</f>
        <v>-9810</v>
      </c>
      <c r="AF97" s="271"/>
      <c r="AG97" s="271"/>
      <c r="AH97" s="274"/>
      <c r="AI97" s="278" t="n">
        <f aca="false">AG97*AH97</f>
        <v>0</v>
      </c>
      <c r="AJ97" s="271"/>
      <c r="AK97" s="269" t="n">
        <f aca="false">AK96+AJ97-AI97</f>
        <v>-19465</v>
      </c>
      <c r="AM97" s="271"/>
      <c r="AN97" s="271"/>
      <c r="AO97" s="271"/>
      <c r="AP97" s="278" t="n">
        <f aca="false">AN97*AO97</f>
        <v>0</v>
      </c>
      <c r="AQ97" s="271"/>
      <c r="AR97" s="269" t="n">
        <f aca="false">AR96+AQ97-AP97</f>
        <v>0</v>
      </c>
      <c r="AS97" s="269"/>
      <c r="AT97" s="269"/>
      <c r="AU97" s="269"/>
      <c r="AV97" s="269"/>
      <c r="AW97" s="269"/>
      <c r="AX97" s="269"/>
      <c r="AY97" s="269" t="n">
        <f aca="false">AY96+AX97</f>
        <v>0</v>
      </c>
    </row>
    <row r="98" customFormat="false" ht="15" hidden="false" customHeight="false" outlineLevel="0" collapsed="false">
      <c r="D98" s="296" t="n">
        <v>44447</v>
      </c>
      <c r="E98" s="273" t="n">
        <v>40</v>
      </c>
      <c r="F98" s="277" t="n">
        <v>70</v>
      </c>
      <c r="G98" s="351" t="n">
        <f aca="false">E98*F98</f>
        <v>2800</v>
      </c>
      <c r="H98" s="271"/>
      <c r="I98" s="348" t="n">
        <f aca="false">I97+H98-G98</f>
        <v>-28000</v>
      </c>
      <c r="K98" s="271"/>
      <c r="L98" s="271"/>
      <c r="M98" s="271"/>
      <c r="N98" s="278" t="n">
        <f aca="false">L98*M98</f>
        <v>0</v>
      </c>
      <c r="O98" s="271"/>
      <c r="P98" s="348" t="n">
        <f aca="false">P97+O98-N98</f>
        <v>-11050</v>
      </c>
      <c r="R98" s="271"/>
      <c r="S98" s="271"/>
      <c r="T98" s="274"/>
      <c r="U98" s="278" t="n">
        <f aca="false">S98*T98</f>
        <v>0</v>
      </c>
      <c r="V98" s="271"/>
      <c r="W98" s="269" t="n">
        <f aca="false">W97+V98-U98</f>
        <v>-14125</v>
      </c>
      <c r="Y98" s="271"/>
      <c r="Z98" s="271"/>
      <c r="AA98" s="274"/>
      <c r="AB98" s="278" t="n">
        <f aca="false">Z98*AA98</f>
        <v>0</v>
      </c>
      <c r="AC98" s="271"/>
      <c r="AD98" s="269" t="n">
        <f aca="false">AD97+AC98-AB98</f>
        <v>-9810</v>
      </c>
      <c r="AF98" s="271"/>
      <c r="AG98" s="271"/>
      <c r="AH98" s="274"/>
      <c r="AI98" s="278" t="n">
        <f aca="false">AG98*AH98</f>
        <v>0</v>
      </c>
      <c r="AJ98" s="271"/>
      <c r="AK98" s="269" t="n">
        <f aca="false">AK97+AJ98-AI98</f>
        <v>-19465</v>
      </c>
      <c r="AM98" s="271"/>
      <c r="AN98" s="271"/>
      <c r="AO98" s="271"/>
      <c r="AP98" s="269" t="n">
        <f aca="false">AN98*AO98</f>
        <v>0</v>
      </c>
      <c r="AQ98" s="271"/>
      <c r="AR98" s="269" t="n">
        <f aca="false">AR97+AQ98-AP98</f>
        <v>0</v>
      </c>
      <c r="AS98" s="269"/>
      <c r="AT98" s="269"/>
      <c r="AU98" s="269"/>
      <c r="AV98" s="269"/>
      <c r="AW98" s="269"/>
      <c r="AX98" s="269"/>
      <c r="AY98" s="269" t="n">
        <f aca="false">AY97+AX98</f>
        <v>0</v>
      </c>
    </row>
    <row r="99" customFormat="false" ht="15" hidden="false" customHeight="false" outlineLevel="0" collapsed="false">
      <c r="D99" s="279" t="n">
        <v>44450</v>
      </c>
      <c r="E99" s="280"/>
      <c r="F99" s="281"/>
      <c r="G99" s="352" t="n">
        <f aca="false">E99*F99</f>
        <v>0</v>
      </c>
      <c r="H99" s="283" t="n">
        <v>28000</v>
      </c>
      <c r="I99" s="353" t="n">
        <f aca="false">I98+H99-G99</f>
        <v>0</v>
      </c>
      <c r="K99" s="271"/>
      <c r="L99" s="271"/>
      <c r="M99" s="271"/>
      <c r="N99" s="278" t="n">
        <f aca="false">L99*M99</f>
        <v>0</v>
      </c>
      <c r="O99" s="271"/>
      <c r="P99" s="348" t="n">
        <f aca="false">P98+O99-N99</f>
        <v>-11050</v>
      </c>
      <c r="R99" s="271"/>
      <c r="S99" s="271"/>
      <c r="T99" s="274"/>
      <c r="U99" s="278" t="n">
        <f aca="false">S99*T99</f>
        <v>0</v>
      </c>
      <c r="V99" s="271"/>
      <c r="W99" s="269" t="n">
        <f aca="false">W98+V99-U99</f>
        <v>-14125</v>
      </c>
      <c r="Y99" s="271"/>
      <c r="Z99" s="271"/>
      <c r="AA99" s="274"/>
      <c r="AB99" s="278" t="n">
        <f aca="false">Z99*AA99</f>
        <v>0</v>
      </c>
      <c r="AC99" s="271"/>
      <c r="AD99" s="269" t="n">
        <f aca="false">AD98+AC99-AB99</f>
        <v>-9810</v>
      </c>
      <c r="AF99" s="271"/>
      <c r="AG99" s="271"/>
      <c r="AH99" s="274"/>
      <c r="AI99" s="278" t="n">
        <f aca="false">AG99*AH99</f>
        <v>0</v>
      </c>
      <c r="AJ99" s="271"/>
      <c r="AK99" s="269" t="n">
        <f aca="false">AK98+AJ99-AI99</f>
        <v>-19465</v>
      </c>
      <c r="AM99" s="271"/>
      <c r="AN99" s="271"/>
      <c r="AO99" s="271"/>
      <c r="AP99" s="269" t="n">
        <f aca="false">AN99*AO99</f>
        <v>0</v>
      </c>
      <c r="AQ99" s="271"/>
      <c r="AR99" s="269" t="n">
        <f aca="false">AR98+AQ99-AP99</f>
        <v>0</v>
      </c>
      <c r="AS99" s="269"/>
      <c r="AT99" s="269"/>
      <c r="AU99" s="269"/>
      <c r="AV99" s="269"/>
      <c r="AW99" s="269"/>
      <c r="AX99" s="269"/>
      <c r="AY99" s="269" t="n">
        <f aca="false">AY98+AX99</f>
        <v>0</v>
      </c>
    </row>
    <row r="100" customFormat="false" ht="15" hidden="false" customHeight="false" outlineLevel="0" collapsed="false">
      <c r="D100" s="296" t="n">
        <v>44417</v>
      </c>
      <c r="E100" s="273" t="n">
        <v>6</v>
      </c>
      <c r="F100" s="277" t="n">
        <v>70</v>
      </c>
      <c r="G100" s="351" t="n">
        <f aca="false">E100*F100</f>
        <v>420</v>
      </c>
      <c r="H100" s="271"/>
      <c r="I100" s="348" t="n">
        <f aca="false">I99+H100-G100</f>
        <v>-420</v>
      </c>
      <c r="N100" s="278" t="n">
        <f aca="false">L100*M100</f>
        <v>0</v>
      </c>
      <c r="P100" s="348" t="n">
        <f aca="false">P99+O100-N100</f>
        <v>-11050</v>
      </c>
      <c r="T100" s="274"/>
      <c r="U100" s="278" t="n">
        <f aca="false">S100*T100</f>
        <v>0</v>
      </c>
      <c r="W100" s="269" t="n">
        <f aca="false">W99+V100-U100</f>
        <v>-14125</v>
      </c>
      <c r="AA100" s="277"/>
      <c r="AB100" s="278" t="n">
        <f aca="false">Z100*AA100</f>
        <v>0</v>
      </c>
      <c r="AD100" s="269" t="n">
        <f aca="false">AD99+AC100-AB100</f>
        <v>-9810</v>
      </c>
      <c r="AH100" s="274"/>
      <c r="AI100" s="278" t="n">
        <f aca="false">AG100*AH100</f>
        <v>0</v>
      </c>
      <c r="AK100" s="269" t="n">
        <f aca="false">AK99+AJ100-AI100</f>
        <v>-19465</v>
      </c>
      <c r="AP100" s="269" t="n">
        <f aca="false">AN100*AO100</f>
        <v>0</v>
      </c>
      <c r="AR100" s="269" t="n">
        <f aca="false">AR99+AQ100-AP100</f>
        <v>0</v>
      </c>
      <c r="AS100" s="269"/>
      <c r="AT100" s="269"/>
      <c r="AU100" s="269"/>
      <c r="AV100" s="269"/>
      <c r="AW100" s="269"/>
      <c r="AX100" s="269"/>
      <c r="AY100" s="269" t="n">
        <f aca="false">AY99+AX100</f>
        <v>0</v>
      </c>
    </row>
    <row r="101" customFormat="false" ht="15" hidden="false" customHeight="false" outlineLevel="0" collapsed="false">
      <c r="D101" s="296" t="n">
        <v>44450</v>
      </c>
      <c r="E101" s="273" t="n">
        <v>20</v>
      </c>
      <c r="F101" s="277" t="n">
        <v>70</v>
      </c>
      <c r="G101" s="351" t="n">
        <f aca="false">E101*F101</f>
        <v>1400</v>
      </c>
      <c r="H101" s="271"/>
      <c r="I101" s="348" t="n">
        <f aca="false">I100+H101-G101</f>
        <v>-1820</v>
      </c>
      <c r="N101" s="278" t="n">
        <f aca="false">L101*M101</f>
        <v>0</v>
      </c>
      <c r="P101" s="348" t="n">
        <f aca="false">P100+O101-N101</f>
        <v>-11050</v>
      </c>
      <c r="T101" s="274"/>
      <c r="U101" s="278" t="n">
        <f aca="false">S101*T101</f>
        <v>0</v>
      </c>
      <c r="W101" s="269" t="n">
        <f aca="false">W100+V101-U101</f>
        <v>-14125</v>
      </c>
      <c r="AA101" s="277"/>
      <c r="AB101" s="278" t="n">
        <f aca="false">Z101*AA101</f>
        <v>0</v>
      </c>
      <c r="AD101" s="269" t="n">
        <f aca="false">AD100+AC101-AB101</f>
        <v>-9810</v>
      </c>
      <c r="AH101" s="274"/>
      <c r="AI101" s="278" t="n">
        <f aca="false">AG101*AH101</f>
        <v>0</v>
      </c>
      <c r="AK101" s="269" t="n">
        <f aca="false">AK100+AJ101-AI101</f>
        <v>-19465</v>
      </c>
      <c r="AP101" s="269" t="n">
        <f aca="false">AN101*AO101</f>
        <v>0</v>
      </c>
      <c r="AR101" s="269" t="n">
        <f aca="false">AR100+AQ101-AP101</f>
        <v>0</v>
      </c>
      <c r="AS101" s="269"/>
      <c r="AT101" s="269"/>
      <c r="AU101" s="269"/>
      <c r="AV101" s="269"/>
      <c r="AW101" s="269"/>
      <c r="AX101" s="269"/>
      <c r="AY101" s="269" t="n">
        <f aca="false">AY100+AX101</f>
        <v>0</v>
      </c>
    </row>
    <row r="102" customFormat="false" ht="15" hidden="false" customHeight="false" outlineLevel="0" collapsed="false">
      <c r="D102" s="296" t="n">
        <v>44450</v>
      </c>
      <c r="E102" s="273" t="n">
        <v>80</v>
      </c>
      <c r="F102" s="277" t="n">
        <v>70</v>
      </c>
      <c r="G102" s="351" t="n">
        <f aca="false">E102*F102</f>
        <v>5600</v>
      </c>
      <c r="H102" s="271"/>
      <c r="I102" s="348" t="n">
        <f aca="false">I101+H102-G102</f>
        <v>-7420</v>
      </c>
      <c r="N102" s="278" t="n">
        <f aca="false">L102*M102</f>
        <v>0</v>
      </c>
      <c r="P102" s="348" t="n">
        <f aca="false">P101+O102-N102</f>
        <v>-11050</v>
      </c>
      <c r="T102" s="274"/>
      <c r="U102" s="278" t="n">
        <f aca="false">S102*T102</f>
        <v>0</v>
      </c>
      <c r="W102" s="269" t="n">
        <f aca="false">W101+V102-U102</f>
        <v>-14125</v>
      </c>
      <c r="AA102" s="277"/>
      <c r="AB102" s="278" t="n">
        <f aca="false">Z102*AA102</f>
        <v>0</v>
      </c>
      <c r="AD102" s="269" t="n">
        <f aca="false">AD101+AC102-AB102</f>
        <v>-9810</v>
      </c>
      <c r="AH102" s="274"/>
      <c r="AI102" s="278" t="n">
        <f aca="false">AG102*AH102</f>
        <v>0</v>
      </c>
      <c r="AK102" s="269" t="n">
        <f aca="false">AK101+AJ102-AI102</f>
        <v>-19465</v>
      </c>
      <c r="AP102" s="269" t="n">
        <f aca="false">AN102*AO102</f>
        <v>0</v>
      </c>
      <c r="AR102" s="269" t="n">
        <f aca="false">AR101+AQ102-AP102</f>
        <v>0</v>
      </c>
      <c r="AS102" s="269"/>
      <c r="AT102" s="269"/>
      <c r="AU102" s="269"/>
      <c r="AV102" s="269"/>
      <c r="AW102" s="269"/>
      <c r="AX102" s="269"/>
      <c r="AY102" s="269" t="n">
        <f aca="false">AY101+AX102</f>
        <v>0</v>
      </c>
    </row>
    <row r="103" customFormat="false" ht="15" hidden="false" customHeight="false" outlineLevel="0" collapsed="false">
      <c r="D103" s="296" t="n">
        <v>44453</v>
      </c>
      <c r="E103" s="273" t="n">
        <v>20</v>
      </c>
      <c r="F103" s="277" t="n">
        <v>20</v>
      </c>
      <c r="G103" s="351" t="n">
        <f aca="false">E103*F103</f>
        <v>400</v>
      </c>
      <c r="H103" s="271"/>
      <c r="I103" s="348" t="n">
        <f aca="false">I102+H103-G103</f>
        <v>-7820</v>
      </c>
      <c r="N103" s="278" t="n">
        <f aca="false">L103*M103</f>
        <v>0</v>
      </c>
      <c r="P103" s="348" t="n">
        <f aca="false">P102+O103-N103</f>
        <v>-11050</v>
      </c>
      <c r="T103" s="274"/>
      <c r="U103" s="278" t="n">
        <f aca="false">S103*T103</f>
        <v>0</v>
      </c>
      <c r="W103" s="269" t="n">
        <f aca="false">W102+V103-U103</f>
        <v>-14125</v>
      </c>
      <c r="AA103" s="277"/>
      <c r="AB103" s="278" t="n">
        <f aca="false">Z103*AA103</f>
        <v>0</v>
      </c>
      <c r="AD103" s="269" t="n">
        <f aca="false">AD102+AC103-AB103</f>
        <v>-9810</v>
      </c>
      <c r="AH103" s="274"/>
      <c r="AI103" s="278" t="n">
        <f aca="false">AG103*AH103</f>
        <v>0</v>
      </c>
      <c r="AK103" s="269" t="n">
        <f aca="false">AK102+AJ103-AI103</f>
        <v>-19465</v>
      </c>
      <c r="AP103" s="269" t="n">
        <f aca="false">AN103*AO103</f>
        <v>0</v>
      </c>
      <c r="AR103" s="269" t="n">
        <f aca="false">AR102+AQ103-AP103</f>
        <v>0</v>
      </c>
      <c r="AS103" s="269"/>
      <c r="AT103" s="269"/>
      <c r="AU103" s="269"/>
      <c r="AV103" s="269"/>
      <c r="AW103" s="269"/>
      <c r="AX103" s="269"/>
      <c r="AY103" s="269" t="n">
        <f aca="false">AY102+AX103</f>
        <v>0</v>
      </c>
    </row>
    <row r="104" customFormat="false" ht="15" hidden="false" customHeight="false" outlineLevel="0" collapsed="false">
      <c r="D104" s="296" t="n">
        <v>44454</v>
      </c>
      <c r="E104" s="273" t="n">
        <v>100</v>
      </c>
      <c r="F104" s="277" t="n">
        <v>70</v>
      </c>
      <c r="G104" s="351" t="n">
        <f aca="false">E104*F104</f>
        <v>7000</v>
      </c>
      <c r="H104" s="271"/>
      <c r="I104" s="348" t="n">
        <f aca="false">I103+H104-G104</f>
        <v>-14820</v>
      </c>
      <c r="N104" s="278" t="n">
        <f aca="false">L104*M104</f>
        <v>0</v>
      </c>
      <c r="P104" s="348" t="n">
        <f aca="false">P103+O104-N104</f>
        <v>-11050</v>
      </c>
      <c r="T104" s="274"/>
      <c r="U104" s="278" t="n">
        <f aca="false">S104*T104</f>
        <v>0</v>
      </c>
      <c r="W104" s="269" t="n">
        <f aca="false">W103+V104-U104</f>
        <v>-14125</v>
      </c>
      <c r="AA104" s="277"/>
      <c r="AB104" s="278" t="n">
        <f aca="false">Z104*AA104</f>
        <v>0</v>
      </c>
      <c r="AD104" s="269" t="n">
        <f aca="false">AD103+AC104-AB104</f>
        <v>-9810</v>
      </c>
      <c r="AH104" s="274"/>
      <c r="AI104" s="278" t="n">
        <f aca="false">AG104*AH104</f>
        <v>0</v>
      </c>
      <c r="AK104" s="269" t="n">
        <f aca="false">AK103+AJ104-AI104</f>
        <v>-19465</v>
      </c>
      <c r="AP104" s="269" t="n">
        <f aca="false">AN104*AO104</f>
        <v>0</v>
      </c>
      <c r="AR104" s="269" t="n">
        <f aca="false">AR103+AQ104-AP104</f>
        <v>0</v>
      </c>
      <c r="AS104" s="269"/>
      <c r="AT104" s="269"/>
      <c r="AU104" s="269"/>
      <c r="AV104" s="269"/>
      <c r="AW104" s="269"/>
      <c r="AX104" s="269"/>
      <c r="AY104" s="269" t="n">
        <f aca="false">AY103+AX104</f>
        <v>0</v>
      </c>
    </row>
    <row r="105" customFormat="false" ht="15" hidden="false" customHeight="false" outlineLevel="0" collapsed="false">
      <c r="D105" s="296" t="n">
        <v>44466</v>
      </c>
      <c r="E105" s="273" t="n">
        <v>200</v>
      </c>
      <c r="F105" s="277" t="n">
        <v>70</v>
      </c>
      <c r="G105" s="351" t="n">
        <f aca="false">E105*F105</f>
        <v>14000</v>
      </c>
      <c r="H105" s="271"/>
      <c r="I105" s="348" t="n">
        <f aca="false">I104+H105-G105</f>
        <v>-28820</v>
      </c>
      <c r="N105" s="278" t="n">
        <f aca="false">L105*M105</f>
        <v>0</v>
      </c>
      <c r="P105" s="348" t="n">
        <f aca="false">P104+O105-N105</f>
        <v>-11050</v>
      </c>
      <c r="T105" s="274"/>
      <c r="U105" s="278" t="n">
        <f aca="false">S105*T105</f>
        <v>0</v>
      </c>
      <c r="W105" s="269" t="n">
        <f aca="false">W104+V105-U105</f>
        <v>-14125</v>
      </c>
      <c r="AA105" s="277"/>
      <c r="AB105" s="278" t="n">
        <f aca="false">Z105*AA105</f>
        <v>0</v>
      </c>
      <c r="AD105" s="269" t="n">
        <f aca="false">AD104+AC105-AB105</f>
        <v>-9810</v>
      </c>
      <c r="AH105" s="274"/>
      <c r="AI105" s="278" t="n">
        <f aca="false">AG105*AH105</f>
        <v>0</v>
      </c>
      <c r="AK105" s="269" t="n">
        <f aca="false">AK104+AJ105-AI105</f>
        <v>-19465</v>
      </c>
      <c r="AP105" s="269" t="n">
        <f aca="false">AN105*AO105</f>
        <v>0</v>
      </c>
      <c r="AR105" s="269" t="n">
        <f aca="false">AR104+AQ105-AP105</f>
        <v>0</v>
      </c>
      <c r="AS105" s="269"/>
      <c r="AT105" s="269"/>
      <c r="AU105" s="269"/>
      <c r="AV105" s="269"/>
      <c r="AW105" s="269"/>
      <c r="AX105" s="269"/>
      <c r="AY105" s="269" t="n">
        <f aca="false">AY104+AX105</f>
        <v>0</v>
      </c>
    </row>
    <row r="106" customFormat="false" ht="15" hidden="false" customHeight="false" outlineLevel="0" collapsed="false">
      <c r="D106" s="296" t="n">
        <v>44474</v>
      </c>
      <c r="E106" s="273" t="n">
        <v>5</v>
      </c>
      <c r="F106" s="277" t="n">
        <v>91</v>
      </c>
      <c r="G106" s="351" t="n">
        <f aca="false">E106*F106</f>
        <v>455</v>
      </c>
      <c r="H106" s="271"/>
      <c r="I106" s="348" t="n">
        <f aca="false">I105+H106-G106</f>
        <v>-29275</v>
      </c>
      <c r="N106" s="278" t="n">
        <f aca="false">L106*M106</f>
        <v>0</v>
      </c>
      <c r="P106" s="348" t="n">
        <f aca="false">P105+O106-N106</f>
        <v>-11050</v>
      </c>
      <c r="T106" s="274"/>
      <c r="U106" s="278" t="n">
        <f aca="false">S106*T106</f>
        <v>0</v>
      </c>
      <c r="W106" s="269" t="n">
        <f aca="false">W105+V106-U106</f>
        <v>-14125</v>
      </c>
      <c r="AA106" s="277"/>
      <c r="AB106" s="278" t="n">
        <f aca="false">Z106*AA106</f>
        <v>0</v>
      </c>
      <c r="AD106" s="269" t="n">
        <f aca="false">AD105+AC106-AB106</f>
        <v>-9810</v>
      </c>
      <c r="AH106" s="274"/>
      <c r="AI106" s="278" t="n">
        <f aca="false">AG106*AH106</f>
        <v>0</v>
      </c>
      <c r="AK106" s="269" t="n">
        <f aca="false">AK105+AJ106-AI106</f>
        <v>-19465</v>
      </c>
      <c r="AP106" s="269" t="n">
        <f aca="false">AN106*AO106</f>
        <v>0</v>
      </c>
      <c r="AR106" s="269" t="n">
        <f aca="false">AR105+AQ106-AP106</f>
        <v>0</v>
      </c>
      <c r="AS106" s="269"/>
      <c r="AT106" s="269"/>
      <c r="AU106" s="269"/>
      <c r="AV106" s="269"/>
      <c r="AW106" s="269"/>
      <c r="AX106" s="269"/>
      <c r="AY106" s="269" t="n">
        <f aca="false">AY105+AX106</f>
        <v>0</v>
      </c>
    </row>
    <row r="107" customFormat="false" ht="15" hidden="false" customHeight="false" outlineLevel="0" collapsed="false">
      <c r="D107" s="306" t="n">
        <v>44478</v>
      </c>
      <c r="E107" s="280"/>
      <c r="F107" s="281"/>
      <c r="G107" s="305" t="n">
        <f aca="false">E107*F107</f>
        <v>0</v>
      </c>
      <c r="H107" s="305" t="n">
        <v>20000</v>
      </c>
      <c r="I107" s="347" t="n">
        <f aca="false">I106+H107-G107</f>
        <v>-9275</v>
      </c>
      <c r="N107" s="278" t="n">
        <f aca="false">L107*M107</f>
        <v>0</v>
      </c>
      <c r="P107" s="348" t="n">
        <f aca="false">P106+O107-N107</f>
        <v>-11050</v>
      </c>
      <c r="T107" s="274"/>
      <c r="U107" s="278" t="n">
        <f aca="false">S107*T107</f>
        <v>0</v>
      </c>
      <c r="W107" s="269" t="n">
        <f aca="false">W106+V107-U107</f>
        <v>-14125</v>
      </c>
      <c r="AA107" s="277"/>
      <c r="AB107" s="278" t="n">
        <f aca="false">Z107*AA107</f>
        <v>0</v>
      </c>
      <c r="AD107" s="269" t="n">
        <f aca="false">AD106+AC107-AB107</f>
        <v>-9810</v>
      </c>
      <c r="AH107" s="274"/>
      <c r="AI107" s="278" t="n">
        <f aca="false">AG107*AH107</f>
        <v>0</v>
      </c>
      <c r="AK107" s="269" t="n">
        <f aca="false">AK106+AJ107-AI107</f>
        <v>-19465</v>
      </c>
      <c r="AP107" s="269" t="n">
        <f aca="false">AN107*AO107</f>
        <v>0</v>
      </c>
      <c r="AR107" s="269" t="n">
        <f aca="false">AR106+AQ107-AP107</f>
        <v>0</v>
      </c>
      <c r="AS107" s="269"/>
      <c r="AT107" s="269"/>
      <c r="AU107" s="269"/>
      <c r="AV107" s="269"/>
      <c r="AW107" s="269"/>
      <c r="AX107" s="269"/>
      <c r="AY107" s="269" t="n">
        <f aca="false">AY106+AX107</f>
        <v>0</v>
      </c>
    </row>
    <row r="108" customFormat="false" ht="15" hidden="false" customHeight="false" outlineLevel="0" collapsed="false">
      <c r="D108" s="296" t="n">
        <v>44479</v>
      </c>
      <c r="E108" s="273" t="n">
        <v>100</v>
      </c>
      <c r="F108" s="277" t="n">
        <v>91</v>
      </c>
      <c r="G108" s="351" t="n">
        <f aca="false">E108*F108</f>
        <v>9100</v>
      </c>
      <c r="H108" s="271"/>
      <c r="I108" s="348" t="n">
        <f aca="false">I107+H108-G108</f>
        <v>-18375</v>
      </c>
      <c r="N108" s="278" t="n">
        <f aca="false">L108*M108</f>
        <v>0</v>
      </c>
      <c r="P108" s="348" t="n">
        <f aca="false">P107+O108-N108</f>
        <v>-11050</v>
      </c>
      <c r="T108" s="274"/>
      <c r="U108" s="278" t="n">
        <f aca="false">S108*T108</f>
        <v>0</v>
      </c>
      <c r="W108" s="269" t="n">
        <f aca="false">W107+V108-U108</f>
        <v>-14125</v>
      </c>
      <c r="AA108" s="277"/>
      <c r="AB108" s="278" t="n">
        <f aca="false">Z108*AA108</f>
        <v>0</v>
      </c>
      <c r="AD108" s="269" t="n">
        <f aca="false">AD107+AC108-AB108</f>
        <v>-9810</v>
      </c>
      <c r="AH108" s="274"/>
      <c r="AI108" s="278" t="n">
        <f aca="false">AG108*AH108</f>
        <v>0</v>
      </c>
      <c r="AK108" s="269" t="n">
        <f aca="false">AK107+AJ108-AI108</f>
        <v>-19465</v>
      </c>
      <c r="AP108" s="269" t="n">
        <f aca="false">AN108*AO108</f>
        <v>0</v>
      </c>
      <c r="AR108" s="269" t="n">
        <f aca="false">AR107+AQ108-AP108</f>
        <v>0</v>
      </c>
      <c r="AS108" s="269"/>
      <c r="AT108" s="269"/>
      <c r="AU108" s="269"/>
      <c r="AV108" s="269"/>
      <c r="AW108" s="269"/>
      <c r="AX108" s="269"/>
      <c r="AY108" s="269" t="n">
        <f aca="false">AY107+AX108</f>
        <v>0</v>
      </c>
    </row>
    <row r="109" customFormat="false" ht="15" hidden="false" customHeight="false" outlineLevel="0" collapsed="false">
      <c r="D109" s="296" t="n">
        <v>44487</v>
      </c>
      <c r="E109" s="273" t="n">
        <v>40</v>
      </c>
      <c r="F109" s="277" t="n">
        <f aca="false">50*0.7</f>
        <v>35</v>
      </c>
      <c r="G109" s="351" t="n">
        <f aca="false">E109*F109</f>
        <v>1400</v>
      </c>
      <c r="H109" s="271"/>
      <c r="I109" s="348" t="n">
        <f aca="false">I108+H109-G109</f>
        <v>-19775</v>
      </c>
      <c r="N109" s="278" t="n">
        <f aca="false">L109*M109</f>
        <v>0</v>
      </c>
      <c r="P109" s="348" t="n">
        <f aca="false">P108+O109-N109</f>
        <v>-11050</v>
      </c>
      <c r="T109" s="274"/>
      <c r="U109" s="278" t="n">
        <f aca="false">S109*T109</f>
        <v>0</v>
      </c>
      <c r="W109" s="269" t="n">
        <f aca="false">W108+V109-U109</f>
        <v>-14125</v>
      </c>
      <c r="AA109" s="277"/>
      <c r="AB109" s="278" t="n">
        <f aca="false">Z109*AA109</f>
        <v>0</v>
      </c>
      <c r="AD109" s="269" t="n">
        <f aca="false">AD108+AC109-AB109</f>
        <v>-9810</v>
      </c>
      <c r="AH109" s="274"/>
      <c r="AI109" s="278" t="n">
        <f aca="false">AG109*AH109</f>
        <v>0</v>
      </c>
      <c r="AK109" s="269" t="n">
        <f aca="false">AK108+AJ109-AI109</f>
        <v>-19465</v>
      </c>
      <c r="AP109" s="269" t="n">
        <f aca="false">AN109*AO109</f>
        <v>0</v>
      </c>
      <c r="AR109" s="269" t="n">
        <f aca="false">AR108+AQ109-AP109</f>
        <v>0</v>
      </c>
      <c r="AS109" s="269"/>
      <c r="AT109" s="269"/>
      <c r="AU109" s="269"/>
      <c r="AV109" s="269"/>
      <c r="AW109" s="269"/>
      <c r="AX109" s="269"/>
      <c r="AY109" s="269" t="n">
        <f aca="false">AY108+AX109</f>
        <v>0</v>
      </c>
    </row>
    <row r="110" customFormat="false" ht="15" hidden="false" customHeight="false" outlineLevel="0" collapsed="false">
      <c r="D110" s="296" t="n">
        <v>44487</v>
      </c>
      <c r="E110" s="273" t="n">
        <v>100</v>
      </c>
      <c r="F110" s="277" t="n">
        <v>35</v>
      </c>
      <c r="G110" s="351" t="n">
        <f aca="false">E110*F110</f>
        <v>3500</v>
      </c>
      <c r="H110" s="271"/>
      <c r="I110" s="348" t="n">
        <f aca="false">I109+H110-G110</f>
        <v>-23275</v>
      </c>
      <c r="N110" s="278" t="n">
        <f aca="false">L110*M110</f>
        <v>0</v>
      </c>
      <c r="P110" s="348" t="n">
        <f aca="false">P109+O110-N110</f>
        <v>-11050</v>
      </c>
      <c r="T110" s="274"/>
      <c r="U110" s="278" t="n">
        <f aca="false">S110*T110</f>
        <v>0</v>
      </c>
      <c r="W110" s="269" t="n">
        <f aca="false">W109+V110-U110</f>
        <v>-14125</v>
      </c>
      <c r="AA110" s="277"/>
      <c r="AB110" s="278" t="n">
        <f aca="false">Z110*AA110</f>
        <v>0</v>
      </c>
      <c r="AD110" s="269" t="n">
        <f aca="false">AD109+AC110-AB110</f>
        <v>-9810</v>
      </c>
      <c r="AH110" s="277"/>
      <c r="AI110" s="354" t="n">
        <f aca="false">AG110*AH110</f>
        <v>0</v>
      </c>
      <c r="AK110" s="269" t="n">
        <f aca="false">AK109+AJ110-AI110</f>
        <v>-19465</v>
      </c>
      <c r="AP110" s="269" t="n">
        <f aca="false">AN110*AO110</f>
        <v>0</v>
      </c>
      <c r="AR110" s="269" t="n">
        <f aca="false">AR109+AQ110-AP110</f>
        <v>0</v>
      </c>
      <c r="AS110" s="269"/>
      <c r="AT110" s="269"/>
      <c r="AU110" s="269"/>
      <c r="AV110" s="269"/>
      <c r="AW110" s="269"/>
      <c r="AX110" s="269"/>
      <c r="AY110" s="269" t="n">
        <f aca="false">AY109+AX110</f>
        <v>0</v>
      </c>
    </row>
    <row r="111" customFormat="false" ht="15" hidden="false" customHeight="false" outlineLevel="0" collapsed="false">
      <c r="D111" s="296" t="n">
        <v>44494</v>
      </c>
      <c r="E111" s="273" t="n">
        <v>100</v>
      </c>
      <c r="F111" s="277" t="n">
        <v>35</v>
      </c>
      <c r="G111" s="351" t="n">
        <f aca="false">E111*F111</f>
        <v>3500</v>
      </c>
      <c r="H111" s="271"/>
      <c r="I111" s="348" t="n">
        <f aca="false">I110+H111-G111</f>
        <v>-26775</v>
      </c>
      <c r="N111" s="278" t="n">
        <f aca="false">L111*M111</f>
        <v>0</v>
      </c>
      <c r="P111" s="348" t="n">
        <f aca="false">P110+O111-N111</f>
        <v>-11050</v>
      </c>
      <c r="T111" s="274"/>
      <c r="U111" s="278" t="n">
        <f aca="false">S111*T111</f>
        <v>0</v>
      </c>
      <c r="W111" s="269" t="n">
        <f aca="false">W110+V111-U111</f>
        <v>-14125</v>
      </c>
      <c r="AA111" s="277"/>
      <c r="AB111" s="278" t="n">
        <f aca="false">Z111*AA111</f>
        <v>0</v>
      </c>
      <c r="AD111" s="269" t="n">
        <f aca="false">AD110+AC111-AB111</f>
        <v>-9810</v>
      </c>
      <c r="AH111" s="277"/>
      <c r="AI111" s="354" t="n">
        <f aca="false">AG111*AH111</f>
        <v>0</v>
      </c>
      <c r="AK111" s="269" t="n">
        <f aca="false">AK110+AJ111-AI111</f>
        <v>-19465</v>
      </c>
      <c r="AP111" s="269" t="n">
        <f aca="false">AN111*AO111</f>
        <v>0</v>
      </c>
      <c r="AR111" s="269" t="n">
        <f aca="false">AR110+AQ111-AP111</f>
        <v>0</v>
      </c>
      <c r="AS111" s="269"/>
      <c r="AT111" s="269"/>
      <c r="AU111" s="269"/>
      <c r="AV111" s="269"/>
      <c r="AW111" s="269"/>
      <c r="AX111" s="269"/>
      <c r="AY111" s="269" t="n">
        <f aca="false">AY110+AX111</f>
        <v>0</v>
      </c>
    </row>
    <row r="112" customFormat="false" ht="15" hidden="false" customHeight="false" outlineLevel="0" collapsed="false">
      <c r="D112" s="296" t="n">
        <v>44504</v>
      </c>
      <c r="E112" s="273" t="n">
        <v>20</v>
      </c>
      <c r="F112" s="277" t="n">
        <f aca="false">40*0.7</f>
        <v>28</v>
      </c>
      <c r="G112" s="351" t="n">
        <f aca="false">E112*F112</f>
        <v>560</v>
      </c>
      <c r="H112" s="271"/>
      <c r="I112" s="348" t="n">
        <f aca="false">I111+H112-G112</f>
        <v>-27335</v>
      </c>
      <c r="N112" s="278" t="n">
        <f aca="false">L112*M112</f>
        <v>0</v>
      </c>
      <c r="P112" s="348" t="n">
        <f aca="false">P111+O112-N112</f>
        <v>-11050</v>
      </c>
      <c r="T112" s="274"/>
      <c r="U112" s="278" t="n">
        <f aca="false">S112*T112</f>
        <v>0</v>
      </c>
      <c r="W112" s="269" t="n">
        <f aca="false">W111+V112-U112</f>
        <v>-14125</v>
      </c>
      <c r="AA112" s="277"/>
      <c r="AB112" s="278" t="n">
        <f aca="false">Z112*AA112</f>
        <v>0</v>
      </c>
      <c r="AD112" s="269" t="n">
        <f aca="false">AD111+AC112-AB112</f>
        <v>-9810</v>
      </c>
      <c r="AH112" s="277"/>
      <c r="AI112" s="354" t="n">
        <f aca="false">AG112*AH112</f>
        <v>0</v>
      </c>
      <c r="AK112" s="269" t="n">
        <f aca="false">AK111+AJ112-AI112</f>
        <v>-19465</v>
      </c>
      <c r="AP112" s="269" t="n">
        <f aca="false">AN112*AO112</f>
        <v>0</v>
      </c>
      <c r="AR112" s="269" t="n">
        <f aca="false">AR111+AQ112-AP112</f>
        <v>0</v>
      </c>
      <c r="AS112" s="269"/>
      <c r="AT112" s="269"/>
      <c r="AU112" s="269"/>
      <c r="AV112" s="269"/>
      <c r="AW112" s="269"/>
      <c r="AX112" s="269"/>
      <c r="AY112" s="269" t="n">
        <f aca="false">AY111+AX112</f>
        <v>0</v>
      </c>
    </row>
    <row r="113" customFormat="false" ht="15" hidden="false" customHeight="false" outlineLevel="0" collapsed="false">
      <c r="D113" s="296" t="n">
        <v>44504</v>
      </c>
      <c r="E113" s="273" t="n">
        <v>100</v>
      </c>
      <c r="F113" s="277" t="n">
        <v>91</v>
      </c>
      <c r="G113" s="351" t="n">
        <f aca="false">E113*F113</f>
        <v>9100</v>
      </c>
      <c r="H113" s="271"/>
      <c r="I113" s="348" t="n">
        <f aca="false">I112+H113-G113</f>
        <v>-36435</v>
      </c>
      <c r="N113" s="278" t="n">
        <f aca="false">L113*M113</f>
        <v>0</v>
      </c>
      <c r="P113" s="348" t="n">
        <f aca="false">P112+O113-N113</f>
        <v>-11050</v>
      </c>
      <c r="T113" s="274"/>
      <c r="U113" s="278" t="n">
        <f aca="false">S113*T113</f>
        <v>0</v>
      </c>
      <c r="W113" s="269" t="n">
        <f aca="false">W112+V113-U113</f>
        <v>-14125</v>
      </c>
      <c r="AA113" s="277"/>
      <c r="AB113" s="278" t="n">
        <f aca="false">Z113*AA113</f>
        <v>0</v>
      </c>
      <c r="AD113" s="269" t="n">
        <f aca="false">AD112+AC113-AB113</f>
        <v>-9810</v>
      </c>
      <c r="AH113" s="277"/>
      <c r="AI113" s="354" t="n">
        <f aca="false">AG113*AH113</f>
        <v>0</v>
      </c>
      <c r="AK113" s="269" t="n">
        <f aca="false">AK112+AJ113-AI113</f>
        <v>-19465</v>
      </c>
      <c r="AP113" s="269" t="n">
        <f aca="false">AN113*AO113</f>
        <v>0</v>
      </c>
      <c r="AR113" s="269" t="n">
        <f aca="false">AR112+AQ113-AP113</f>
        <v>0</v>
      </c>
      <c r="AS113" s="269"/>
      <c r="AT113" s="269"/>
      <c r="AU113" s="269"/>
      <c r="AV113" s="269"/>
      <c r="AW113" s="269"/>
      <c r="AX113" s="269"/>
      <c r="AY113" s="269" t="n">
        <f aca="false">AY112+AX113</f>
        <v>0</v>
      </c>
    </row>
    <row r="114" customFormat="false" ht="15" hidden="false" customHeight="false" outlineLevel="0" collapsed="false">
      <c r="D114" s="296" t="n">
        <v>44513</v>
      </c>
      <c r="E114" s="273" t="n">
        <v>100</v>
      </c>
      <c r="F114" s="277" t="n">
        <v>91</v>
      </c>
      <c r="G114" s="351" t="n">
        <f aca="false">E114*F114</f>
        <v>9100</v>
      </c>
      <c r="H114" s="273"/>
      <c r="I114" s="348" t="n">
        <f aca="false">I113+H114-G114</f>
        <v>-45535</v>
      </c>
      <c r="N114" s="278" t="n">
        <f aca="false">L114*M114</f>
        <v>0</v>
      </c>
      <c r="P114" s="348" t="n">
        <f aca="false">P113+O114-N114</f>
        <v>-11050</v>
      </c>
      <c r="T114" s="274"/>
      <c r="U114" s="278" t="n">
        <f aca="false">S114*T114</f>
        <v>0</v>
      </c>
      <c r="W114" s="269" t="n">
        <f aca="false">W113+V114-U114</f>
        <v>-14125</v>
      </c>
      <c r="AA114" s="277"/>
      <c r="AB114" s="278" t="n">
        <f aca="false">Z114*AA114</f>
        <v>0</v>
      </c>
      <c r="AD114" s="269" t="n">
        <f aca="false">AD113+AC114-AB114</f>
        <v>-9810</v>
      </c>
      <c r="AH114" s="277"/>
      <c r="AI114" s="354" t="n">
        <f aca="false">AG114*AH114</f>
        <v>0</v>
      </c>
      <c r="AK114" s="269" t="n">
        <f aca="false">AK113+AJ114-AI114</f>
        <v>-19465</v>
      </c>
      <c r="AP114" s="269" t="n">
        <f aca="false">AN114*AO114</f>
        <v>0</v>
      </c>
      <c r="AR114" s="269" t="n">
        <f aca="false">AR113+AQ114-AP114</f>
        <v>0</v>
      </c>
      <c r="AS114" s="269"/>
      <c r="AT114" s="269"/>
      <c r="AU114" s="269"/>
      <c r="AV114" s="269"/>
      <c r="AW114" s="269"/>
      <c r="AX114" s="269"/>
      <c r="AY114" s="269" t="n">
        <f aca="false">AY113+AX114</f>
        <v>0</v>
      </c>
    </row>
    <row r="115" customFormat="false" ht="15" hidden="false" customHeight="false" outlineLevel="0" collapsed="false">
      <c r="D115" s="296" t="n">
        <v>44516</v>
      </c>
      <c r="E115" s="273" t="n">
        <v>200</v>
      </c>
      <c r="F115" s="277" t="n">
        <v>91</v>
      </c>
      <c r="G115" s="351" t="n">
        <f aca="false">E115*F115</f>
        <v>18200</v>
      </c>
      <c r="H115" s="273"/>
      <c r="I115" s="348" t="n">
        <f aca="false">I114+H115-G115</f>
        <v>-63735</v>
      </c>
      <c r="N115" s="278" t="n">
        <f aca="false">L115*M115</f>
        <v>0</v>
      </c>
      <c r="P115" s="348" t="n">
        <f aca="false">P114+O115-N115</f>
        <v>-11050</v>
      </c>
      <c r="T115" s="274"/>
      <c r="U115" s="278" t="n">
        <f aca="false">S115*T115</f>
        <v>0</v>
      </c>
      <c r="W115" s="269" t="n">
        <f aca="false">W114+V115-U115</f>
        <v>-14125</v>
      </c>
      <c r="AA115" s="277"/>
      <c r="AB115" s="278" t="n">
        <f aca="false">Z115*AA115</f>
        <v>0</v>
      </c>
      <c r="AD115" s="269" t="n">
        <f aca="false">AD114+AC115-AB115</f>
        <v>-9810</v>
      </c>
      <c r="AH115" s="277"/>
      <c r="AI115" s="354" t="n">
        <f aca="false">AG115*AH115</f>
        <v>0</v>
      </c>
      <c r="AK115" s="269" t="n">
        <f aca="false">AK114+AJ115-AI115</f>
        <v>-19465</v>
      </c>
      <c r="AP115" s="269" t="n">
        <f aca="false">AN115*AO115</f>
        <v>0</v>
      </c>
      <c r="AR115" s="269" t="n">
        <f aca="false">AR114+AQ115-AP115</f>
        <v>0</v>
      </c>
      <c r="AS115" s="269"/>
      <c r="AT115" s="269"/>
      <c r="AU115" s="269"/>
      <c r="AV115" s="269"/>
      <c r="AW115" s="269"/>
      <c r="AX115" s="269"/>
      <c r="AY115" s="269" t="n">
        <f aca="false">AY114+AX115</f>
        <v>0</v>
      </c>
    </row>
    <row r="116" customFormat="false" ht="15" hidden="false" customHeight="false" outlineLevel="0" collapsed="false">
      <c r="D116" s="294" t="n">
        <v>44518</v>
      </c>
      <c r="E116" s="295"/>
      <c r="F116" s="281"/>
      <c r="G116" s="352" t="n">
        <f aca="false">E116*F116</f>
        <v>0</v>
      </c>
      <c r="H116" s="355" t="n">
        <v>1235</v>
      </c>
      <c r="I116" s="348" t="n">
        <f aca="false">I115+H116-G116</f>
        <v>-62500</v>
      </c>
      <c r="N116" s="278" t="n">
        <f aca="false">L116*M116</f>
        <v>0</v>
      </c>
      <c r="P116" s="348" t="n">
        <f aca="false">P115+O116-N116</f>
        <v>-11050</v>
      </c>
      <c r="T116" s="274"/>
      <c r="U116" s="278" t="n">
        <f aca="false">S116*T116</f>
        <v>0</v>
      </c>
      <c r="W116" s="269" t="n">
        <f aca="false">W115+V116-U116</f>
        <v>-14125</v>
      </c>
      <c r="AA116" s="277"/>
      <c r="AB116" s="278" t="n">
        <f aca="false">Z116*AA116</f>
        <v>0</v>
      </c>
      <c r="AD116" s="269" t="n">
        <f aca="false">AD115+AC116-AB116</f>
        <v>-9810</v>
      </c>
      <c r="AH116" s="277"/>
      <c r="AI116" s="354" t="n">
        <f aca="false">AG116*AH116</f>
        <v>0</v>
      </c>
      <c r="AK116" s="269" t="n">
        <f aca="false">AK115+AJ116-AI116</f>
        <v>-19465</v>
      </c>
      <c r="AP116" s="269" t="n">
        <f aca="false">AN116*AO116</f>
        <v>0</v>
      </c>
      <c r="AR116" s="269" t="n">
        <f aca="false">AR115+AQ116-AP116</f>
        <v>0</v>
      </c>
      <c r="AS116" s="269"/>
      <c r="AT116" s="269"/>
      <c r="AU116" s="269"/>
      <c r="AV116" s="269"/>
      <c r="AW116" s="269"/>
      <c r="AX116" s="269"/>
      <c r="AY116" s="269" t="n">
        <f aca="false">AY115+AX116</f>
        <v>0</v>
      </c>
    </row>
    <row r="117" customFormat="false" ht="15" hidden="false" customHeight="false" outlineLevel="0" collapsed="false">
      <c r="D117" s="294" t="n">
        <v>44518</v>
      </c>
      <c r="E117" s="295"/>
      <c r="F117" s="281"/>
      <c r="G117" s="352" t="n">
        <f aca="false">E117*F117</f>
        <v>0</v>
      </c>
      <c r="H117" s="355" t="n">
        <v>1235</v>
      </c>
      <c r="I117" s="348" t="n">
        <f aca="false">I116+H117-G117</f>
        <v>-61265</v>
      </c>
      <c r="N117" s="278" t="n">
        <f aca="false">L117*M117</f>
        <v>0</v>
      </c>
      <c r="P117" s="348" t="n">
        <f aca="false">P116+O117-N117</f>
        <v>-11050</v>
      </c>
      <c r="T117" s="274"/>
      <c r="U117" s="278" t="n">
        <f aca="false">S117*T117</f>
        <v>0</v>
      </c>
      <c r="W117" s="269" t="n">
        <f aca="false">W116+V117-U117</f>
        <v>-14125</v>
      </c>
      <c r="AA117" s="277"/>
      <c r="AB117" s="278" t="n">
        <f aca="false">Z117*AA117</f>
        <v>0</v>
      </c>
      <c r="AD117" s="269" t="n">
        <f aca="false">AD116+AC117-AB117</f>
        <v>-9810</v>
      </c>
      <c r="AH117" s="277"/>
      <c r="AI117" s="354" t="n">
        <f aca="false">AG117*AH117</f>
        <v>0</v>
      </c>
      <c r="AK117" s="269" t="n">
        <f aca="false">AK116+AJ117-AI117</f>
        <v>-19465</v>
      </c>
      <c r="AP117" s="269" t="n">
        <f aca="false">AN117*AO117</f>
        <v>0</v>
      </c>
      <c r="AR117" s="269" t="n">
        <f aca="false">AR116+AQ117-AP117</f>
        <v>0</v>
      </c>
      <c r="AS117" s="269"/>
      <c r="AT117" s="269"/>
      <c r="AU117" s="269"/>
      <c r="AV117" s="269"/>
      <c r="AW117" s="269"/>
      <c r="AX117" s="269"/>
      <c r="AY117" s="269" t="n">
        <f aca="false">AY116+AX117</f>
        <v>0</v>
      </c>
    </row>
    <row r="118" customFormat="false" ht="15" hidden="false" customHeight="false" outlineLevel="0" collapsed="false">
      <c r="D118" s="294" t="n">
        <v>44518</v>
      </c>
      <c r="E118" s="295"/>
      <c r="F118" s="281"/>
      <c r="G118" s="352" t="n">
        <f aca="false">E118*F118</f>
        <v>0</v>
      </c>
      <c r="H118" s="355" t="n">
        <v>5200</v>
      </c>
      <c r="I118" s="348" t="n">
        <f aca="false">I117+H118-G118</f>
        <v>-56065</v>
      </c>
      <c r="N118" s="278" t="n">
        <f aca="false">L118*M118</f>
        <v>0</v>
      </c>
      <c r="P118" s="348" t="n">
        <f aca="false">P117+O118-N118</f>
        <v>-11050</v>
      </c>
      <c r="T118" s="274"/>
      <c r="U118" s="278" t="n">
        <f aca="false">S118*T118</f>
        <v>0</v>
      </c>
      <c r="W118" s="269" t="n">
        <f aca="false">W117+V118-U118</f>
        <v>-14125</v>
      </c>
      <c r="AA118" s="277"/>
      <c r="AB118" s="278" t="n">
        <f aca="false">Z118*AA118</f>
        <v>0</v>
      </c>
      <c r="AD118" s="269" t="n">
        <f aca="false">AD117+AC118-AB118</f>
        <v>-9810</v>
      </c>
      <c r="AH118" s="277"/>
      <c r="AI118" s="278" t="n">
        <f aca="false">AG118*AH118</f>
        <v>0</v>
      </c>
      <c r="AK118" s="269" t="n">
        <f aca="false">AK117+AJ118-AI118</f>
        <v>-19465</v>
      </c>
      <c r="AP118" s="269" t="n">
        <f aca="false">AN118*AO118</f>
        <v>0</v>
      </c>
      <c r="AR118" s="269" t="n">
        <f aca="false">AR117+AQ118-AP118</f>
        <v>0</v>
      </c>
      <c r="AS118" s="269"/>
      <c r="AT118" s="269"/>
      <c r="AU118" s="269"/>
      <c r="AV118" s="269"/>
      <c r="AW118" s="269"/>
      <c r="AX118" s="269"/>
      <c r="AY118" s="269" t="n">
        <f aca="false">AY117+AX118</f>
        <v>0</v>
      </c>
    </row>
    <row r="119" customFormat="false" ht="15" hidden="false" customHeight="false" outlineLevel="0" collapsed="false">
      <c r="D119" s="294" t="n">
        <v>44518</v>
      </c>
      <c r="E119" s="295"/>
      <c r="F119" s="281"/>
      <c r="G119" s="352" t="n">
        <f aca="false">E119*F119</f>
        <v>0</v>
      </c>
      <c r="H119" s="355" t="n">
        <v>5200</v>
      </c>
      <c r="I119" s="348" t="n">
        <f aca="false">I118+H119-G119</f>
        <v>-50865</v>
      </c>
      <c r="N119" s="278" t="n">
        <f aca="false">L119*M119</f>
        <v>0</v>
      </c>
      <c r="P119" s="348" t="n">
        <f aca="false">P118+O119-N119</f>
        <v>-11050</v>
      </c>
      <c r="T119" s="274"/>
      <c r="U119" s="278" t="n">
        <f aca="false">S119*T119</f>
        <v>0</v>
      </c>
      <c r="W119" s="269" t="n">
        <f aca="false">W118+V119-U119</f>
        <v>-14125</v>
      </c>
      <c r="AA119" s="277"/>
      <c r="AB119" s="278" t="n">
        <f aca="false">Z119*AA119</f>
        <v>0</v>
      </c>
      <c r="AD119" s="269" t="n">
        <f aca="false">AD118+AC119-AB119</f>
        <v>-9810</v>
      </c>
      <c r="AH119" s="277"/>
      <c r="AI119" s="278" t="n">
        <f aca="false">AG119*AH119</f>
        <v>0</v>
      </c>
      <c r="AK119" s="269" t="n">
        <f aca="false">AK118+AJ119-AI119</f>
        <v>-19465</v>
      </c>
      <c r="AP119" s="269" t="n">
        <f aca="false">AN119*AO119</f>
        <v>0</v>
      </c>
      <c r="AR119" s="269" t="n">
        <f aca="false">AR118+AQ119-AP119</f>
        <v>0</v>
      </c>
      <c r="AS119" s="269"/>
      <c r="AT119" s="269"/>
      <c r="AU119" s="269"/>
      <c r="AV119" s="269"/>
      <c r="AW119" s="269"/>
      <c r="AX119" s="269"/>
      <c r="AY119" s="269" t="n">
        <f aca="false">AY118+AX119</f>
        <v>0</v>
      </c>
    </row>
    <row r="120" customFormat="false" ht="15" hidden="false" customHeight="false" outlineLevel="0" collapsed="false">
      <c r="D120" s="294" t="n">
        <v>44518</v>
      </c>
      <c r="E120" s="295"/>
      <c r="F120" s="281"/>
      <c r="G120" s="352" t="n">
        <f aca="false">E120*F120</f>
        <v>0</v>
      </c>
      <c r="H120" s="355" t="n">
        <v>16500</v>
      </c>
      <c r="I120" s="348" t="n">
        <f aca="false">I119+H120-G120</f>
        <v>-34365</v>
      </c>
      <c r="N120" s="278" t="n">
        <f aca="false">L120*M120</f>
        <v>0</v>
      </c>
      <c r="P120" s="348" t="n">
        <f aca="false">P119+O120-N120</f>
        <v>-11050</v>
      </c>
      <c r="T120" s="274"/>
      <c r="U120" s="278" t="n">
        <f aca="false">S120*T120</f>
        <v>0</v>
      </c>
      <c r="W120" s="269" t="n">
        <f aca="false">W119+V120-U120</f>
        <v>-14125</v>
      </c>
      <c r="AA120" s="277"/>
      <c r="AB120" s="278" t="n">
        <f aca="false">Z120*AA120</f>
        <v>0</v>
      </c>
      <c r="AD120" s="269" t="n">
        <f aca="false">AD119+AC120-AB120</f>
        <v>-9810</v>
      </c>
      <c r="AH120" s="277"/>
      <c r="AI120" s="278" t="n">
        <f aca="false">AG120*AH120</f>
        <v>0</v>
      </c>
      <c r="AK120" s="269" t="n">
        <f aca="false">AK119+AJ120-AI120</f>
        <v>-19465</v>
      </c>
      <c r="AP120" s="269" t="n">
        <f aca="false">AN120*AO120</f>
        <v>0</v>
      </c>
      <c r="AR120" s="269" t="n">
        <f aca="false">AR119+AQ120-AP120</f>
        <v>0</v>
      </c>
      <c r="AS120" s="269"/>
      <c r="AT120" s="269"/>
      <c r="AU120" s="269"/>
      <c r="AV120" s="269"/>
      <c r="AW120" s="269"/>
      <c r="AX120" s="269"/>
      <c r="AY120" s="269" t="n">
        <f aca="false">AY119+AX120</f>
        <v>0</v>
      </c>
    </row>
    <row r="121" customFormat="false" ht="15" hidden="false" customHeight="false" outlineLevel="0" collapsed="false">
      <c r="D121" s="294" t="n">
        <v>44518</v>
      </c>
      <c r="E121" s="295"/>
      <c r="F121" s="281"/>
      <c r="G121" s="352" t="n">
        <f aca="false">E121*F121</f>
        <v>0</v>
      </c>
      <c r="H121" s="283" t="n">
        <v>31382</v>
      </c>
      <c r="I121" s="347" t="n">
        <f aca="false">I120+H121-G121</f>
        <v>-2983</v>
      </c>
      <c r="N121" s="278" t="n">
        <f aca="false">L121*M121</f>
        <v>0</v>
      </c>
      <c r="P121" s="348" t="n">
        <f aca="false">P120+O121-N121</f>
        <v>-11050</v>
      </c>
      <c r="T121" s="274"/>
      <c r="U121" s="278" t="n">
        <f aca="false">S121*T121</f>
        <v>0</v>
      </c>
      <c r="W121" s="269" t="n">
        <f aca="false">W120+V121-U121</f>
        <v>-14125</v>
      </c>
      <c r="AA121" s="277"/>
      <c r="AB121" s="278" t="n">
        <f aca="false">Z121*AA121</f>
        <v>0</v>
      </c>
      <c r="AD121" s="269" t="n">
        <f aca="false">AD120+AC121-AB121</f>
        <v>-9810</v>
      </c>
      <c r="AH121" s="277"/>
      <c r="AI121" s="278" t="n">
        <f aca="false">AG121*AH121</f>
        <v>0</v>
      </c>
      <c r="AK121" s="269" t="n">
        <f aca="false">AK120+AJ121-AI121</f>
        <v>-19465</v>
      </c>
      <c r="AP121" s="269" t="n">
        <f aca="false">AN121*AO121</f>
        <v>0</v>
      </c>
      <c r="AR121" s="269" t="n">
        <f aca="false">AR120+AQ121-AP121</f>
        <v>0</v>
      </c>
      <c r="AS121" s="269"/>
      <c r="AT121" s="269"/>
      <c r="AU121" s="269"/>
      <c r="AV121" s="269"/>
      <c r="AW121" s="269"/>
      <c r="AX121" s="269"/>
      <c r="AY121" s="269" t="n">
        <f aca="false">AY120+AX121</f>
        <v>0</v>
      </c>
    </row>
    <row r="122" customFormat="false" ht="15" hidden="false" customHeight="false" outlineLevel="0" collapsed="false">
      <c r="D122" s="310" t="n">
        <v>44529</v>
      </c>
      <c r="E122" s="273" t="n">
        <v>20</v>
      </c>
      <c r="F122" s="277" t="n">
        <f aca="false">40*0.7</f>
        <v>28</v>
      </c>
      <c r="G122" s="351" t="n">
        <f aca="false">E122*F122</f>
        <v>560</v>
      </c>
      <c r="H122" s="271"/>
      <c r="I122" s="348" t="n">
        <f aca="false">I121+H122-G122</f>
        <v>-3543</v>
      </c>
      <c r="N122" s="278" t="n">
        <f aca="false">L122*M122</f>
        <v>0</v>
      </c>
      <c r="P122" s="348" t="n">
        <f aca="false">P121+O122-N122</f>
        <v>-11050</v>
      </c>
      <c r="T122" s="274"/>
      <c r="U122" s="278" t="n">
        <f aca="false">S122*T122</f>
        <v>0</v>
      </c>
      <c r="W122" s="269" t="n">
        <f aca="false">W121+V122-U122</f>
        <v>-14125</v>
      </c>
      <c r="AA122" s="277"/>
      <c r="AB122" s="278" t="n">
        <f aca="false">Z122*AA122</f>
        <v>0</v>
      </c>
      <c r="AD122" s="269" t="n">
        <f aca="false">AD121+AC122-AB122</f>
        <v>-9810</v>
      </c>
      <c r="AH122" s="277"/>
      <c r="AI122" s="278" t="n">
        <f aca="false">AG122*AH122</f>
        <v>0</v>
      </c>
      <c r="AK122" s="269" t="n">
        <f aca="false">AK121+AJ122-AI122</f>
        <v>-19465</v>
      </c>
      <c r="AP122" s="269" t="n">
        <f aca="false">AN122*AO122</f>
        <v>0</v>
      </c>
      <c r="AR122" s="269" t="n">
        <f aca="false">AR121+AQ122-AP122</f>
        <v>0</v>
      </c>
      <c r="AS122" s="269"/>
      <c r="AT122" s="269"/>
      <c r="AU122" s="269"/>
      <c r="AV122" s="269"/>
      <c r="AW122" s="269"/>
      <c r="AX122" s="269"/>
      <c r="AY122" s="269" t="n">
        <f aca="false">AY121+AX122</f>
        <v>0</v>
      </c>
    </row>
    <row r="123" customFormat="false" ht="15" hidden="false" customHeight="false" outlineLevel="0" collapsed="false">
      <c r="D123" s="310" t="n">
        <v>44530</v>
      </c>
      <c r="E123" s="273" t="n">
        <v>200</v>
      </c>
      <c r="F123" s="277" t="n">
        <v>91</v>
      </c>
      <c r="G123" s="351" t="n">
        <f aca="false">E123*F123</f>
        <v>18200</v>
      </c>
      <c r="H123" s="271"/>
      <c r="I123" s="348" t="n">
        <f aca="false">I122+H123-G123</f>
        <v>-21743</v>
      </c>
      <c r="N123" s="278" t="n">
        <f aca="false">L123*M123</f>
        <v>0</v>
      </c>
      <c r="P123" s="348" t="n">
        <f aca="false">P122+O123-N123</f>
        <v>-11050</v>
      </c>
      <c r="T123" s="274"/>
      <c r="U123" s="278" t="n">
        <f aca="false">S123*T123</f>
        <v>0</v>
      </c>
      <c r="W123" s="269" t="n">
        <f aca="false">W122+V123-U123</f>
        <v>-14125</v>
      </c>
      <c r="AA123" s="277"/>
      <c r="AB123" s="278" t="n">
        <f aca="false">Z123*AA123</f>
        <v>0</v>
      </c>
      <c r="AD123" s="269" t="n">
        <f aca="false">AD122+AC123-AB123</f>
        <v>-9810</v>
      </c>
      <c r="AH123" s="277"/>
      <c r="AI123" s="278" t="n">
        <f aca="false">AG123*AH123</f>
        <v>0</v>
      </c>
      <c r="AK123" s="269" t="n">
        <f aca="false">AK122+AJ123-AI123</f>
        <v>-19465</v>
      </c>
      <c r="AP123" s="269" t="n">
        <f aca="false">AN123*AO123</f>
        <v>0</v>
      </c>
      <c r="AR123" s="269" t="n">
        <f aca="false">AR122+AQ123-AP123</f>
        <v>0</v>
      </c>
      <c r="AS123" s="269"/>
      <c r="AT123" s="269"/>
      <c r="AU123" s="269"/>
      <c r="AV123" s="269"/>
      <c r="AW123" s="269"/>
      <c r="AX123" s="269"/>
      <c r="AY123" s="269" t="n">
        <f aca="false">AY122+AX123</f>
        <v>0</v>
      </c>
    </row>
    <row r="124" customFormat="false" ht="15" hidden="false" customHeight="false" outlineLevel="0" collapsed="false">
      <c r="D124" s="296"/>
      <c r="E124" s="271"/>
      <c r="F124" s="277"/>
      <c r="G124" s="351" t="n">
        <f aca="false">E124*F124</f>
        <v>0</v>
      </c>
      <c r="H124" s="271"/>
      <c r="I124" s="348" t="n">
        <f aca="false">I123+H124-G124</f>
        <v>-21743</v>
      </c>
      <c r="N124" s="278" t="n">
        <f aca="false">L124*M124</f>
        <v>0</v>
      </c>
      <c r="P124" s="348" t="n">
        <f aca="false">P123+O124-N124</f>
        <v>-11050</v>
      </c>
      <c r="T124" s="274"/>
      <c r="U124" s="278" t="n">
        <f aca="false">S124*T124</f>
        <v>0</v>
      </c>
      <c r="W124" s="269" t="n">
        <f aca="false">W123+V124-U124</f>
        <v>-14125</v>
      </c>
      <c r="AA124" s="274"/>
      <c r="AB124" s="278" t="n">
        <f aca="false">Z124*AA124</f>
        <v>0</v>
      </c>
      <c r="AD124" s="269" t="n">
        <f aca="false">AD123+AC124-AB124</f>
        <v>-9810</v>
      </c>
      <c r="AH124" s="277"/>
      <c r="AI124" s="278" t="n">
        <f aca="false">AG124*AH124</f>
        <v>0</v>
      </c>
      <c r="AK124" s="269" t="n">
        <f aca="false">AK123+AJ124-AI124</f>
        <v>-19465</v>
      </c>
      <c r="AP124" s="269" t="n">
        <f aca="false">AN124*AO124</f>
        <v>0</v>
      </c>
      <c r="AR124" s="269" t="n">
        <f aca="false">AR123+AQ124-AP124</f>
        <v>0</v>
      </c>
      <c r="AS124" s="269"/>
      <c r="AT124" s="269"/>
      <c r="AU124" s="269"/>
      <c r="AV124" s="269"/>
      <c r="AW124" s="269"/>
      <c r="AX124" s="269"/>
      <c r="AY124" s="269" t="n">
        <f aca="false">AY123+AX124</f>
        <v>0</v>
      </c>
    </row>
    <row r="125" customFormat="false" ht="15" hidden="false" customHeight="false" outlineLevel="0" collapsed="false">
      <c r="D125" s="296"/>
      <c r="E125" s="271"/>
      <c r="F125" s="277"/>
      <c r="G125" s="351" t="n">
        <f aca="false">E125*F125</f>
        <v>0</v>
      </c>
      <c r="H125" s="271"/>
      <c r="I125" s="348" t="n">
        <f aca="false">I124+H125-G125</f>
        <v>-21743</v>
      </c>
      <c r="N125" s="278" t="n">
        <f aca="false">L125*M125</f>
        <v>0</v>
      </c>
      <c r="P125" s="348" t="n">
        <f aca="false">P124+O125-N125</f>
        <v>-11050</v>
      </c>
      <c r="T125" s="274"/>
      <c r="U125" s="278" t="n">
        <f aca="false">S125*T125</f>
        <v>0</v>
      </c>
      <c r="W125" s="269" t="n">
        <f aca="false">W124+V125-U125</f>
        <v>-14125</v>
      </c>
      <c r="AA125" s="274"/>
      <c r="AB125" s="278" t="n">
        <f aca="false">Z125*AA125</f>
        <v>0</v>
      </c>
      <c r="AD125" s="269" t="n">
        <f aca="false">AD124+AC125-AB125</f>
        <v>-9810</v>
      </c>
      <c r="AH125" s="277"/>
      <c r="AI125" s="278" t="n">
        <f aca="false">AG125*AH125</f>
        <v>0</v>
      </c>
      <c r="AK125" s="269" t="n">
        <f aca="false">AK124+AJ125-AI125</f>
        <v>-19465</v>
      </c>
      <c r="AP125" s="269" t="n">
        <f aca="false">AN125*AO125</f>
        <v>0</v>
      </c>
      <c r="AR125" s="269" t="n">
        <f aca="false">AR124+AQ125-AP125</f>
        <v>0</v>
      </c>
      <c r="AS125" s="269"/>
      <c r="AT125" s="269"/>
      <c r="AU125" s="269"/>
      <c r="AV125" s="269"/>
      <c r="AW125" s="269"/>
      <c r="AX125" s="269"/>
      <c r="AY125" s="269" t="n">
        <f aca="false">AY124+AX125</f>
        <v>0</v>
      </c>
    </row>
    <row r="126" customFormat="false" ht="15" hidden="false" customHeight="false" outlineLevel="0" collapsed="false">
      <c r="D126" s="296"/>
      <c r="E126" s="271"/>
      <c r="F126" s="277"/>
      <c r="G126" s="351" t="n">
        <f aca="false">E126*F126</f>
        <v>0</v>
      </c>
      <c r="H126" s="271"/>
      <c r="I126" s="348" t="n">
        <f aca="false">I125+H126-G126</f>
        <v>-21743</v>
      </c>
      <c r="N126" s="278" t="n">
        <f aca="false">L126*M126</f>
        <v>0</v>
      </c>
      <c r="P126" s="348" t="n">
        <f aca="false">P125+O126-N126</f>
        <v>-11050</v>
      </c>
      <c r="T126" s="274"/>
      <c r="U126" s="278" t="n">
        <f aca="false">S126*T126</f>
        <v>0</v>
      </c>
      <c r="W126" s="269" t="n">
        <f aca="false">W125+V126-U126</f>
        <v>-14125</v>
      </c>
      <c r="AA126" s="274"/>
      <c r="AB126" s="278" t="n">
        <f aca="false">Z126*AA126</f>
        <v>0</v>
      </c>
      <c r="AD126" s="269" t="n">
        <f aca="false">AD125+AC126-AB126</f>
        <v>-9810</v>
      </c>
      <c r="AH126" s="277"/>
      <c r="AI126" s="278" t="n">
        <f aca="false">AG126*AH126</f>
        <v>0</v>
      </c>
      <c r="AK126" s="269" t="n">
        <f aca="false">AK125+AJ126-AI126</f>
        <v>-19465</v>
      </c>
      <c r="AP126" s="269" t="n">
        <f aca="false">AN126*AO126</f>
        <v>0</v>
      </c>
      <c r="AR126" s="269" t="n">
        <f aca="false">AR125+AQ126-AP126</f>
        <v>0</v>
      </c>
      <c r="AS126" s="269"/>
      <c r="AT126" s="269"/>
      <c r="AU126" s="269"/>
      <c r="AV126" s="269"/>
      <c r="AW126" s="269"/>
      <c r="AX126" s="269"/>
      <c r="AY126" s="269" t="n">
        <f aca="false">AY125+AX126</f>
        <v>0</v>
      </c>
    </row>
    <row r="127" customFormat="false" ht="15" hidden="false" customHeight="false" outlineLevel="0" collapsed="false">
      <c r="D127" s="296"/>
      <c r="E127" s="271"/>
      <c r="F127" s="277"/>
      <c r="G127" s="351" t="n">
        <f aca="false">E127*F127</f>
        <v>0</v>
      </c>
      <c r="H127" s="271"/>
      <c r="I127" s="348" t="n">
        <f aca="false">I126+H127-G127</f>
        <v>-21743</v>
      </c>
      <c r="N127" s="278" t="n">
        <f aca="false">L127*M127</f>
        <v>0</v>
      </c>
      <c r="P127" s="348" t="n">
        <f aca="false">P126+O127-N127</f>
        <v>-11050</v>
      </c>
      <c r="T127" s="274"/>
      <c r="U127" s="278" t="n">
        <f aca="false">S127*T127</f>
        <v>0</v>
      </c>
      <c r="W127" s="269" t="n">
        <f aca="false">W126+V127-U127</f>
        <v>-14125</v>
      </c>
      <c r="AA127" s="274"/>
      <c r="AB127" s="278" t="n">
        <f aca="false">Z127*AA127</f>
        <v>0</v>
      </c>
      <c r="AD127" s="269" t="n">
        <f aca="false">AD126+AC127-AB127</f>
        <v>-9810</v>
      </c>
      <c r="AH127" s="277"/>
      <c r="AI127" s="278" t="n">
        <f aca="false">AG127*AH127</f>
        <v>0</v>
      </c>
      <c r="AK127" s="269" t="n">
        <f aca="false">AK126+AJ127-AI127</f>
        <v>-19465</v>
      </c>
      <c r="AP127" s="269" t="n">
        <f aca="false">AN127*AO127</f>
        <v>0</v>
      </c>
      <c r="AR127" s="269" t="n">
        <f aca="false">AR126+AQ127-AP127</f>
        <v>0</v>
      </c>
      <c r="AS127" s="269"/>
      <c r="AT127" s="269"/>
      <c r="AU127" s="269"/>
      <c r="AV127" s="269"/>
      <c r="AW127" s="269"/>
      <c r="AX127" s="269"/>
      <c r="AY127" s="269" t="n">
        <f aca="false">AY126+AX127</f>
        <v>0</v>
      </c>
    </row>
    <row r="128" customFormat="false" ht="15" hidden="false" customHeight="false" outlineLevel="0" collapsed="false">
      <c r="D128" s="296"/>
      <c r="E128" s="271"/>
      <c r="F128" s="277"/>
      <c r="G128" s="351" t="n">
        <f aca="false">E128*F128</f>
        <v>0</v>
      </c>
      <c r="H128" s="271"/>
      <c r="I128" s="348" t="n">
        <f aca="false">I127+H128-G128</f>
        <v>-21743</v>
      </c>
      <c r="N128" s="278" t="n">
        <f aca="false">L128*M128</f>
        <v>0</v>
      </c>
      <c r="P128" s="348" t="n">
        <f aca="false">P127+O128-N128</f>
        <v>-11050</v>
      </c>
      <c r="T128" s="274"/>
      <c r="U128" s="278" t="n">
        <f aca="false">S128*T128</f>
        <v>0</v>
      </c>
      <c r="W128" s="269" t="n">
        <f aca="false">W127+V128-U128</f>
        <v>-14125</v>
      </c>
      <c r="AA128" s="274"/>
      <c r="AB128" s="278" t="n">
        <f aca="false">Z128*AA128</f>
        <v>0</v>
      </c>
      <c r="AD128" s="269" t="n">
        <f aca="false">AD127+AC128-AB128</f>
        <v>-9810</v>
      </c>
      <c r="AH128" s="277"/>
      <c r="AI128" s="278" t="n">
        <f aca="false">AG128*AH128</f>
        <v>0</v>
      </c>
      <c r="AK128" s="269" t="n">
        <f aca="false">AK127+AJ128-AI128</f>
        <v>-19465</v>
      </c>
      <c r="AP128" s="269" t="n">
        <f aca="false">AN128*AO128</f>
        <v>0</v>
      </c>
      <c r="AR128" s="269" t="n">
        <f aca="false">AR127+AQ128-AP128</f>
        <v>0</v>
      </c>
      <c r="AS128" s="269"/>
      <c r="AT128" s="269"/>
      <c r="AU128" s="269"/>
      <c r="AV128" s="269"/>
      <c r="AW128" s="269"/>
      <c r="AX128" s="269"/>
      <c r="AY128" s="269" t="n">
        <f aca="false">AY127+AX128</f>
        <v>0</v>
      </c>
    </row>
    <row r="129" customFormat="false" ht="15" hidden="false" customHeight="false" outlineLevel="0" collapsed="false">
      <c r="D129" s="296"/>
      <c r="E129" s="271"/>
      <c r="F129" s="277"/>
      <c r="G129" s="351" t="n">
        <f aca="false">E129*F129</f>
        <v>0</v>
      </c>
      <c r="H129" s="271"/>
      <c r="I129" s="348" t="n">
        <f aca="false">I128+H129-G129</f>
        <v>-21743</v>
      </c>
      <c r="N129" s="278" t="n">
        <f aca="false">L129*M129</f>
        <v>0</v>
      </c>
      <c r="P129" s="348" t="n">
        <f aca="false">P128+O129-N129</f>
        <v>-11050</v>
      </c>
      <c r="T129" s="274"/>
      <c r="U129" s="278" t="n">
        <f aca="false">S129*T129</f>
        <v>0</v>
      </c>
      <c r="W129" s="269" t="n">
        <f aca="false">W128+V129-U129</f>
        <v>-14125</v>
      </c>
      <c r="AA129" s="274"/>
      <c r="AB129" s="278" t="n">
        <f aca="false">Z129*AA129</f>
        <v>0</v>
      </c>
      <c r="AD129" s="269" t="n">
        <f aca="false">AD128+AC129-AB129</f>
        <v>-9810</v>
      </c>
      <c r="AH129" s="277"/>
      <c r="AI129" s="278" t="n">
        <f aca="false">AG129*AH129</f>
        <v>0</v>
      </c>
      <c r="AK129" s="269" t="n">
        <f aca="false">AK128+AJ129-AI129</f>
        <v>-19465</v>
      </c>
      <c r="AP129" s="269" t="n">
        <f aca="false">AN129*AO129</f>
        <v>0</v>
      </c>
      <c r="AR129" s="269" t="n">
        <f aca="false">AR128+AQ129-AP129</f>
        <v>0</v>
      </c>
      <c r="AS129" s="269"/>
      <c r="AT129" s="269"/>
      <c r="AU129" s="269"/>
      <c r="AV129" s="269"/>
      <c r="AW129" s="269"/>
      <c r="AX129" s="269"/>
      <c r="AY129" s="269" t="n">
        <f aca="false">AY128+AX129</f>
        <v>0</v>
      </c>
    </row>
    <row r="130" customFormat="false" ht="15" hidden="false" customHeight="false" outlineLevel="0" collapsed="false">
      <c r="D130" s="296"/>
      <c r="E130" s="271"/>
      <c r="F130" s="277"/>
      <c r="G130" s="351" t="n">
        <f aca="false">E130*F130</f>
        <v>0</v>
      </c>
      <c r="H130" s="271"/>
      <c r="I130" s="348" t="n">
        <f aca="false">I129+H130-G130</f>
        <v>-21743</v>
      </c>
      <c r="N130" s="278" t="n">
        <f aca="false">L130*M130</f>
        <v>0</v>
      </c>
      <c r="P130" s="348" t="n">
        <f aca="false">P129+O130-N130</f>
        <v>-11050</v>
      </c>
      <c r="T130" s="274"/>
      <c r="U130" s="278" t="n">
        <f aca="false">S130*T130</f>
        <v>0</v>
      </c>
      <c r="W130" s="269" t="n">
        <f aca="false">W129+V130-U130</f>
        <v>-14125</v>
      </c>
      <c r="AA130" s="274"/>
      <c r="AB130" s="278" t="n">
        <f aca="false">Z130*AA130</f>
        <v>0</v>
      </c>
      <c r="AD130" s="269" t="n">
        <f aca="false">AD129+AC130-AB130</f>
        <v>-9810</v>
      </c>
      <c r="AI130" s="278" t="n">
        <f aca="false">AG130*AH130</f>
        <v>0</v>
      </c>
      <c r="AK130" s="269" t="n">
        <f aca="false">AK129+AJ130-AI130</f>
        <v>-19465</v>
      </c>
      <c r="AP130" s="269" t="n">
        <f aca="false">AN130*AO130</f>
        <v>0</v>
      </c>
      <c r="AR130" s="269" t="n">
        <f aca="false">AR129+AQ130-AP130</f>
        <v>0</v>
      </c>
      <c r="AS130" s="269"/>
      <c r="AT130" s="269"/>
      <c r="AU130" s="269"/>
      <c r="AV130" s="269"/>
      <c r="AW130" s="269"/>
      <c r="AX130" s="269"/>
      <c r="AY130" s="269" t="n">
        <f aca="false">AY129+AX130</f>
        <v>0</v>
      </c>
    </row>
    <row r="131" customFormat="false" ht="15" hidden="false" customHeight="false" outlineLevel="0" collapsed="false">
      <c r="D131" s="296"/>
      <c r="E131" s="271"/>
      <c r="F131" s="277"/>
      <c r="G131" s="351" t="n">
        <f aca="false">E131*F131</f>
        <v>0</v>
      </c>
      <c r="H131" s="271"/>
      <c r="I131" s="348" t="n">
        <f aca="false">I130+H131-G131</f>
        <v>-21743</v>
      </c>
      <c r="N131" s="278" t="n">
        <f aca="false">L131*M131</f>
        <v>0</v>
      </c>
      <c r="P131" s="348" t="n">
        <f aca="false">P130+O131-N131</f>
        <v>-11050</v>
      </c>
      <c r="T131" s="274"/>
      <c r="U131" s="278" t="n">
        <f aca="false">S131*T131</f>
        <v>0</v>
      </c>
      <c r="W131" s="269" t="n">
        <f aca="false">W130+V131-U131</f>
        <v>-14125</v>
      </c>
      <c r="AA131" s="274"/>
      <c r="AB131" s="278" t="n">
        <f aca="false">Z131*AA131</f>
        <v>0</v>
      </c>
      <c r="AD131" s="269" t="n">
        <f aca="false">AD130+AC131-AB131</f>
        <v>-9810</v>
      </c>
      <c r="AI131" s="278" t="n">
        <f aca="false">AG131*AH131</f>
        <v>0</v>
      </c>
      <c r="AK131" s="269" t="n">
        <f aca="false">AK130+AJ131-AI131</f>
        <v>-19465</v>
      </c>
      <c r="AP131" s="269" t="n">
        <f aca="false">AN131*AO131</f>
        <v>0</v>
      </c>
      <c r="AR131" s="269" t="n">
        <f aca="false">AR130+AQ131-AP131</f>
        <v>0</v>
      </c>
      <c r="AS131" s="269"/>
      <c r="AT131" s="269"/>
      <c r="AU131" s="269"/>
      <c r="AV131" s="269"/>
      <c r="AW131" s="269"/>
      <c r="AX131" s="269"/>
      <c r="AY131" s="269" t="n">
        <f aca="false">AY130+AX131</f>
        <v>0</v>
      </c>
    </row>
    <row r="132" customFormat="false" ht="15" hidden="false" customHeight="false" outlineLevel="0" collapsed="false">
      <c r="D132" s="296"/>
      <c r="E132" s="271"/>
      <c r="F132" s="277"/>
      <c r="G132" s="351" t="n">
        <f aca="false">E132*F132</f>
        <v>0</v>
      </c>
      <c r="H132" s="271"/>
      <c r="I132" s="348" t="n">
        <f aca="false">I131+H132-G132</f>
        <v>-21743</v>
      </c>
      <c r="N132" s="278" t="n">
        <f aca="false">L132*M132</f>
        <v>0</v>
      </c>
      <c r="P132" s="348" t="n">
        <f aca="false">P131+O132-N132</f>
        <v>-11050</v>
      </c>
      <c r="T132" s="274"/>
      <c r="U132" s="278" t="n">
        <f aca="false">S132*T132</f>
        <v>0</v>
      </c>
      <c r="W132" s="269" t="n">
        <f aca="false">W131+V132-U132</f>
        <v>-14125</v>
      </c>
      <c r="AA132" s="274"/>
      <c r="AB132" s="278" t="n">
        <f aca="false">Z132*AA132</f>
        <v>0</v>
      </c>
      <c r="AD132" s="269" t="n">
        <f aca="false">AD131+AC132-AB132</f>
        <v>-9810</v>
      </c>
      <c r="AI132" s="278" t="n">
        <f aca="false">AG132*AH132</f>
        <v>0</v>
      </c>
      <c r="AK132" s="269" t="n">
        <f aca="false">AK131+AJ132-AI132</f>
        <v>-19465</v>
      </c>
      <c r="AP132" s="269" t="n">
        <f aca="false">AN132*AO132</f>
        <v>0</v>
      </c>
      <c r="AR132" s="269" t="n">
        <f aca="false">AR131+AQ132-AP132</f>
        <v>0</v>
      </c>
      <c r="AS132" s="269"/>
      <c r="AT132" s="269"/>
      <c r="AU132" s="269"/>
      <c r="AV132" s="269"/>
      <c r="AW132" s="269"/>
      <c r="AX132" s="269"/>
      <c r="AY132" s="269" t="n">
        <f aca="false">AY131+AX132</f>
        <v>0</v>
      </c>
    </row>
    <row r="133" customFormat="false" ht="15" hidden="false" customHeight="false" outlineLevel="0" collapsed="false">
      <c r="D133" s="296"/>
      <c r="E133" s="271"/>
      <c r="F133" s="277"/>
      <c r="G133" s="351" t="n">
        <f aca="false">E133*F133</f>
        <v>0</v>
      </c>
      <c r="H133" s="271"/>
      <c r="I133" s="348" t="n">
        <f aca="false">I132+H133-G133</f>
        <v>-21743</v>
      </c>
      <c r="N133" s="278" t="n">
        <f aca="false">L133*M133</f>
        <v>0</v>
      </c>
      <c r="P133" s="348" t="n">
        <f aca="false">P132+O133-N133</f>
        <v>-11050</v>
      </c>
      <c r="T133" s="274"/>
      <c r="U133" s="278" t="n">
        <f aca="false">S133*T133</f>
        <v>0</v>
      </c>
      <c r="W133" s="269" t="n">
        <f aca="false">W132+V133-U133</f>
        <v>-14125</v>
      </c>
      <c r="AA133" s="274"/>
      <c r="AB133" s="278" t="n">
        <f aca="false">Z133*AA133</f>
        <v>0</v>
      </c>
      <c r="AD133" s="269" t="n">
        <f aca="false">AD132+AC133-AB133</f>
        <v>-9810</v>
      </c>
      <c r="AI133" s="278" t="n">
        <f aca="false">AG133*AH133</f>
        <v>0</v>
      </c>
      <c r="AK133" s="269" t="n">
        <f aca="false">AK132+AJ133-AI133</f>
        <v>-19465</v>
      </c>
      <c r="AP133" s="269" t="n">
        <f aca="false">AN133*AO133</f>
        <v>0</v>
      </c>
      <c r="AR133" s="269" t="n">
        <f aca="false">AR132+AQ133-AP133</f>
        <v>0</v>
      </c>
      <c r="AS133" s="269"/>
      <c r="AT133" s="269"/>
      <c r="AU133" s="269"/>
      <c r="AV133" s="269"/>
      <c r="AW133" s="269"/>
      <c r="AX133" s="269"/>
      <c r="AY133" s="269" t="n">
        <f aca="false">AY132+AX133</f>
        <v>0</v>
      </c>
    </row>
    <row r="134" customFormat="false" ht="15" hidden="false" customHeight="false" outlineLevel="0" collapsed="false">
      <c r="D134" s="296"/>
      <c r="E134" s="271"/>
      <c r="F134" s="277"/>
      <c r="G134" s="351" t="n">
        <f aca="false">E134*F134</f>
        <v>0</v>
      </c>
      <c r="H134" s="271"/>
      <c r="I134" s="348" t="n">
        <f aca="false">I133+H134-G134</f>
        <v>-21743</v>
      </c>
      <c r="N134" s="278" t="n">
        <f aca="false">L134*M134</f>
        <v>0</v>
      </c>
      <c r="P134" s="348" t="n">
        <f aca="false">P133+O134-N134</f>
        <v>-11050</v>
      </c>
      <c r="T134" s="274"/>
      <c r="U134" s="278" t="n">
        <f aca="false">S134*T134</f>
        <v>0</v>
      </c>
      <c r="W134" s="269" t="n">
        <f aca="false">W133+V134-U134</f>
        <v>-14125</v>
      </c>
      <c r="AA134" s="274"/>
      <c r="AB134" s="278" t="n">
        <f aca="false">Z134*AA134</f>
        <v>0</v>
      </c>
      <c r="AD134" s="269" t="n">
        <f aca="false">AD133+AC134-AB134</f>
        <v>-9810</v>
      </c>
      <c r="AI134" s="278" t="n">
        <f aca="false">AG134*AH134</f>
        <v>0</v>
      </c>
      <c r="AK134" s="269" t="n">
        <f aca="false">AK133+AJ134-AI134</f>
        <v>-19465</v>
      </c>
      <c r="AP134" s="269" t="n">
        <f aca="false">AN134*AO134</f>
        <v>0</v>
      </c>
      <c r="AR134" s="269" t="n">
        <f aca="false">AR133+AQ134-AP134</f>
        <v>0</v>
      </c>
      <c r="AS134" s="269"/>
      <c r="AT134" s="269"/>
      <c r="AU134" s="269"/>
      <c r="AV134" s="269"/>
      <c r="AW134" s="269"/>
      <c r="AX134" s="269"/>
      <c r="AY134" s="269" t="n">
        <f aca="false">AY133+AX134</f>
        <v>0</v>
      </c>
    </row>
    <row r="135" customFormat="false" ht="15" hidden="false" customHeight="false" outlineLevel="0" collapsed="false">
      <c r="D135" s="296"/>
      <c r="E135" s="271"/>
      <c r="F135" s="277"/>
      <c r="G135" s="351" t="n">
        <f aca="false">E135*F135</f>
        <v>0</v>
      </c>
      <c r="H135" s="271"/>
      <c r="I135" s="348" t="n">
        <f aca="false">I134+H135-G135</f>
        <v>-21743</v>
      </c>
      <c r="N135" s="278" t="n">
        <f aca="false">L135*M135</f>
        <v>0</v>
      </c>
      <c r="P135" s="348" t="n">
        <f aca="false">P134+O135-N135</f>
        <v>-11050</v>
      </c>
      <c r="T135" s="274"/>
      <c r="U135" s="278" t="n">
        <f aca="false">S135*T135</f>
        <v>0</v>
      </c>
      <c r="W135" s="269" t="n">
        <f aca="false">W134+V135-U135</f>
        <v>-14125</v>
      </c>
      <c r="AA135" s="274"/>
      <c r="AB135" s="278" t="n">
        <f aca="false">Z135*AA135</f>
        <v>0</v>
      </c>
      <c r="AD135" s="269" t="n">
        <f aca="false">AD134+AC135-AB135</f>
        <v>-9810</v>
      </c>
      <c r="AI135" s="278" t="n">
        <f aca="false">AG135*AH135</f>
        <v>0</v>
      </c>
      <c r="AK135" s="269" t="n">
        <f aca="false">AK134+AJ135-AI135</f>
        <v>-19465</v>
      </c>
      <c r="AP135" s="269" t="n">
        <f aca="false">AN135*AO135</f>
        <v>0</v>
      </c>
      <c r="AR135" s="269" t="n">
        <f aca="false">AR134+AQ135-AP135</f>
        <v>0</v>
      </c>
      <c r="AS135" s="269"/>
      <c r="AT135" s="269"/>
      <c r="AU135" s="269"/>
      <c r="AV135" s="269"/>
      <c r="AW135" s="269"/>
      <c r="AX135" s="269"/>
      <c r="AY135" s="269" t="n">
        <f aca="false">AY134+AX135</f>
        <v>0</v>
      </c>
    </row>
    <row r="136" customFormat="false" ht="15" hidden="false" customHeight="false" outlineLevel="0" collapsed="false">
      <c r="D136" s="271"/>
      <c r="E136" s="271"/>
      <c r="F136" s="277"/>
      <c r="G136" s="351" t="n">
        <f aca="false">E136*F136</f>
        <v>0</v>
      </c>
      <c r="H136" s="271"/>
      <c r="I136" s="348" t="n">
        <f aca="false">I135+H136-G136</f>
        <v>-21743</v>
      </c>
      <c r="N136" s="278" t="n">
        <f aca="false">L136*M136</f>
        <v>0</v>
      </c>
      <c r="P136" s="348" t="n">
        <f aca="false">P135+O136-N136</f>
        <v>-11050</v>
      </c>
      <c r="T136" s="274"/>
      <c r="U136" s="278" t="n">
        <f aca="false">S136*T136</f>
        <v>0</v>
      </c>
      <c r="W136" s="269" t="n">
        <f aca="false">W135+V136-U136</f>
        <v>-14125</v>
      </c>
      <c r="AA136" s="274"/>
      <c r="AB136" s="278" t="n">
        <f aca="false">Z136*AA136</f>
        <v>0</v>
      </c>
      <c r="AD136" s="269" t="n">
        <f aca="false">AD135+AC136-AB136</f>
        <v>-9810</v>
      </c>
      <c r="AI136" s="278" t="n">
        <f aca="false">AG136*AH136</f>
        <v>0</v>
      </c>
      <c r="AK136" s="269" t="n">
        <f aca="false">AK135+AJ136-AI136</f>
        <v>-19465</v>
      </c>
      <c r="AP136" s="269" t="n">
        <f aca="false">AN136*AO136</f>
        <v>0</v>
      </c>
      <c r="AR136" s="269" t="n">
        <f aca="false">AR135+AQ136-AP136</f>
        <v>0</v>
      </c>
      <c r="AS136" s="269"/>
      <c r="AT136" s="269"/>
      <c r="AU136" s="269"/>
      <c r="AV136" s="269"/>
      <c r="AW136" s="269"/>
      <c r="AX136" s="269"/>
      <c r="AY136" s="269" t="n">
        <f aca="false">AY135+AX136</f>
        <v>0</v>
      </c>
    </row>
    <row r="137" customFormat="false" ht="15" hidden="false" customHeight="false" outlineLevel="0" collapsed="false">
      <c r="D137" s="271"/>
      <c r="E137" s="271"/>
      <c r="F137" s="277"/>
      <c r="G137" s="351" t="n">
        <f aca="false">E137*F137</f>
        <v>0</v>
      </c>
      <c r="H137" s="271"/>
      <c r="I137" s="348" t="n">
        <f aca="false">I136+H137-G137</f>
        <v>-21743</v>
      </c>
      <c r="N137" s="278" t="n">
        <f aca="false">L137*M137</f>
        <v>0</v>
      </c>
      <c r="P137" s="348" t="n">
        <f aca="false">P136+O137-N137</f>
        <v>-11050</v>
      </c>
      <c r="T137" s="274"/>
      <c r="U137" s="278" t="n">
        <f aca="false">S137*T137</f>
        <v>0</v>
      </c>
      <c r="W137" s="269" t="n">
        <f aca="false">W136+V137-U137</f>
        <v>-14125</v>
      </c>
      <c r="AA137" s="274"/>
      <c r="AB137" s="278" t="n">
        <f aca="false">Z137*AA137</f>
        <v>0</v>
      </c>
      <c r="AD137" s="269" t="n">
        <f aca="false">AD136+AC137-AB137</f>
        <v>-9810</v>
      </c>
      <c r="AI137" s="278" t="n">
        <f aca="false">AG137*AH137</f>
        <v>0</v>
      </c>
      <c r="AK137" s="269" t="n">
        <f aca="false">AK136+AJ137-AI137</f>
        <v>-19465</v>
      </c>
      <c r="AP137" s="269" t="n">
        <f aca="false">AN137*AO137</f>
        <v>0</v>
      </c>
      <c r="AR137" s="269" t="n">
        <f aca="false">AR136+AQ137-AP137</f>
        <v>0</v>
      </c>
      <c r="AS137" s="269"/>
      <c r="AT137" s="269"/>
      <c r="AU137" s="269"/>
      <c r="AV137" s="269"/>
      <c r="AW137" s="269"/>
      <c r="AX137" s="269"/>
      <c r="AY137" s="269" t="n">
        <f aca="false">AY136+AX137</f>
        <v>0</v>
      </c>
    </row>
    <row r="138" customFormat="false" ht="15" hidden="false" customHeight="false" outlineLevel="0" collapsed="false">
      <c r="D138" s="271"/>
      <c r="E138" s="271"/>
      <c r="F138" s="277"/>
      <c r="G138" s="351" t="n">
        <f aca="false">E138*F138</f>
        <v>0</v>
      </c>
      <c r="H138" s="271"/>
      <c r="I138" s="348" t="n">
        <f aca="false">I137+H138-G138</f>
        <v>-21743</v>
      </c>
      <c r="N138" s="278" t="n">
        <f aca="false">L138*M138</f>
        <v>0</v>
      </c>
      <c r="P138" s="348" t="n">
        <f aca="false">P137+O138-N138</f>
        <v>-11050</v>
      </c>
      <c r="T138" s="274"/>
      <c r="U138" s="278" t="n">
        <f aca="false">S138*T138</f>
        <v>0</v>
      </c>
      <c r="W138" s="269" t="n">
        <f aca="false">W137+V138-U138</f>
        <v>-14125</v>
      </c>
      <c r="AA138" s="274"/>
      <c r="AB138" s="278" t="n">
        <f aca="false">Z138*AA138</f>
        <v>0</v>
      </c>
      <c r="AD138" s="269" t="n">
        <f aca="false">AD137+AC138-AB138</f>
        <v>-9810</v>
      </c>
      <c r="AI138" s="278" t="n">
        <f aca="false">AG138*AH138</f>
        <v>0</v>
      </c>
      <c r="AK138" s="269" t="n">
        <f aca="false">AK137+AJ138-AI138</f>
        <v>-19465</v>
      </c>
      <c r="AP138" s="269" t="n">
        <f aca="false">AN138*AO138</f>
        <v>0</v>
      </c>
      <c r="AR138" s="269" t="n">
        <f aca="false">AR137+AQ138-AP138</f>
        <v>0</v>
      </c>
      <c r="AS138" s="269"/>
      <c r="AT138" s="269"/>
      <c r="AU138" s="269"/>
      <c r="AV138" s="269"/>
      <c r="AW138" s="269"/>
      <c r="AX138" s="269"/>
      <c r="AY138" s="269" t="n">
        <f aca="false">AY137+AX138</f>
        <v>0</v>
      </c>
    </row>
    <row r="139" customFormat="false" ht="15" hidden="false" customHeight="false" outlineLevel="0" collapsed="false">
      <c r="D139" s="271"/>
      <c r="E139" s="271"/>
      <c r="F139" s="277"/>
      <c r="G139" s="351" t="n">
        <f aca="false">E139*F139</f>
        <v>0</v>
      </c>
      <c r="H139" s="271"/>
      <c r="I139" s="348" t="n">
        <f aca="false">I138+H139-G139</f>
        <v>-21743</v>
      </c>
      <c r="N139" s="278" t="n">
        <f aca="false">L139*M139</f>
        <v>0</v>
      </c>
      <c r="P139" s="348" t="n">
        <f aca="false">P138+O139-N139</f>
        <v>-11050</v>
      </c>
      <c r="T139" s="274"/>
      <c r="U139" s="278" t="n">
        <f aca="false">S139*T139</f>
        <v>0</v>
      </c>
      <c r="W139" s="269" t="n">
        <f aca="false">W138+V139-U139</f>
        <v>-14125</v>
      </c>
      <c r="AA139" s="274"/>
      <c r="AB139" s="278" t="n">
        <f aca="false">Z139*AA139</f>
        <v>0</v>
      </c>
      <c r="AD139" s="269" t="n">
        <f aca="false">AD138+AC139-AB139</f>
        <v>-9810</v>
      </c>
      <c r="AI139" s="278" t="n">
        <f aca="false">AG139*AH139</f>
        <v>0</v>
      </c>
      <c r="AK139" s="269" t="n">
        <f aca="false">AK138+AJ139-AI139</f>
        <v>-19465</v>
      </c>
      <c r="AP139" s="269" t="n">
        <f aca="false">AN139*AO139</f>
        <v>0</v>
      </c>
      <c r="AR139" s="269" t="n">
        <f aca="false">AR138+AQ139-AP139</f>
        <v>0</v>
      </c>
      <c r="AS139" s="269"/>
      <c r="AT139" s="269"/>
      <c r="AU139" s="269"/>
      <c r="AV139" s="269"/>
      <c r="AW139" s="269"/>
      <c r="AX139" s="269"/>
      <c r="AY139" s="269" t="n">
        <f aca="false">AY138+AX139</f>
        <v>0</v>
      </c>
    </row>
    <row r="140" customFormat="false" ht="15" hidden="false" customHeight="false" outlineLevel="0" collapsed="false">
      <c r="D140" s="271"/>
      <c r="E140" s="271"/>
      <c r="F140" s="277"/>
      <c r="G140" s="351" t="n">
        <f aca="false">E140*F140</f>
        <v>0</v>
      </c>
      <c r="H140" s="271"/>
      <c r="I140" s="348" t="n">
        <f aca="false">I139+H140-G140</f>
        <v>-21743</v>
      </c>
      <c r="N140" s="278" t="n">
        <f aca="false">L140*M140</f>
        <v>0</v>
      </c>
      <c r="P140" s="348" t="n">
        <f aca="false">P139+O140-N140</f>
        <v>-11050</v>
      </c>
      <c r="T140" s="274"/>
      <c r="U140" s="278" t="n">
        <f aca="false">S140*T140</f>
        <v>0</v>
      </c>
      <c r="W140" s="269" t="n">
        <f aca="false">W139+V140-U140</f>
        <v>-14125</v>
      </c>
      <c r="AA140" s="274"/>
      <c r="AB140" s="278" t="n">
        <f aca="false">Z140*AA140</f>
        <v>0</v>
      </c>
      <c r="AD140" s="269" t="n">
        <f aca="false">AD139+AC140-AB140</f>
        <v>-9810</v>
      </c>
      <c r="AI140" s="278" t="n">
        <f aca="false">AG140*AH140</f>
        <v>0</v>
      </c>
      <c r="AK140" s="269" t="n">
        <f aca="false">AK139+AJ140-AI140</f>
        <v>-19465</v>
      </c>
      <c r="AP140" s="269" t="n">
        <f aca="false">AN140*AO140</f>
        <v>0</v>
      </c>
      <c r="AR140" s="269" t="n">
        <f aca="false">AR139+AQ140-AP140</f>
        <v>0</v>
      </c>
      <c r="AS140" s="269"/>
      <c r="AT140" s="269"/>
      <c r="AU140" s="269"/>
      <c r="AV140" s="269"/>
      <c r="AW140" s="269"/>
      <c r="AX140" s="269"/>
      <c r="AY140" s="269"/>
    </row>
    <row r="141" customFormat="false" ht="15" hidden="false" customHeight="false" outlineLevel="0" collapsed="false">
      <c r="D141" s="271"/>
      <c r="E141" s="271"/>
      <c r="F141" s="277"/>
      <c r="G141" s="351" t="n">
        <f aca="false">E141*F141</f>
        <v>0</v>
      </c>
      <c r="H141" s="271"/>
      <c r="I141" s="348" t="n">
        <f aca="false">I140+H141-G141</f>
        <v>-21743</v>
      </c>
      <c r="N141" s="278" t="n">
        <f aca="false">L141*M141</f>
        <v>0</v>
      </c>
      <c r="P141" s="348" t="n">
        <f aca="false">P140+O141-N141</f>
        <v>-11050</v>
      </c>
      <c r="T141" s="274"/>
      <c r="U141" s="278" t="n">
        <f aca="false">S141*T141</f>
        <v>0</v>
      </c>
      <c r="W141" s="269" t="n">
        <f aca="false">W140+V141-U141</f>
        <v>-14125</v>
      </c>
      <c r="AA141" s="274"/>
      <c r="AB141" s="278" t="n">
        <f aca="false">Z141*AA141</f>
        <v>0</v>
      </c>
      <c r="AD141" s="269" t="n">
        <f aca="false">AD140+AC141-AB141</f>
        <v>-9810</v>
      </c>
      <c r="AI141" s="278" t="n">
        <f aca="false">AG141*AH141</f>
        <v>0</v>
      </c>
      <c r="AK141" s="269" t="n">
        <f aca="false">AK140+AJ141-AI141</f>
        <v>-19465</v>
      </c>
      <c r="AP141" s="269" t="n">
        <f aca="false">AN141*AO141</f>
        <v>0</v>
      </c>
      <c r="AR141" s="269" t="n">
        <f aca="false">AR140+AQ141-AP141</f>
        <v>0</v>
      </c>
      <c r="AS141" s="269"/>
      <c r="AT141" s="269"/>
      <c r="AU141" s="269"/>
      <c r="AV141" s="269"/>
      <c r="AW141" s="269"/>
      <c r="AX141" s="269"/>
      <c r="AY141" s="269"/>
    </row>
    <row r="142" customFormat="false" ht="15" hidden="false" customHeight="false" outlineLevel="0" collapsed="false">
      <c r="D142" s="271"/>
      <c r="E142" s="271"/>
      <c r="F142" s="274"/>
      <c r="G142" s="351" t="n">
        <f aca="false">E142*F142</f>
        <v>0</v>
      </c>
      <c r="H142" s="271"/>
      <c r="I142" s="348" t="n">
        <f aca="false">I141+H142-G142</f>
        <v>-21743</v>
      </c>
      <c r="N142" s="278" t="n">
        <f aca="false">L142*M142</f>
        <v>0</v>
      </c>
      <c r="P142" s="348" t="n">
        <f aca="false">P141+O142-N142</f>
        <v>-11050</v>
      </c>
      <c r="T142" s="274"/>
      <c r="U142" s="278" t="n">
        <f aca="false">S142*T142</f>
        <v>0</v>
      </c>
      <c r="W142" s="269" t="n">
        <f aca="false">W141+V142-U142</f>
        <v>-14125</v>
      </c>
      <c r="AA142" s="274"/>
      <c r="AB142" s="278" t="n">
        <f aca="false">Z142*AA142</f>
        <v>0</v>
      </c>
      <c r="AD142" s="269" t="n">
        <f aca="false">AD141+AC142-AB142</f>
        <v>-9810</v>
      </c>
      <c r="AI142" s="278" t="n">
        <f aca="false">AG142*AH142</f>
        <v>0</v>
      </c>
      <c r="AK142" s="269" t="n">
        <f aca="false">AK141+AJ142-AI142</f>
        <v>-19465</v>
      </c>
      <c r="AP142" s="269" t="n">
        <f aca="false">AN142*AO142</f>
        <v>0</v>
      </c>
      <c r="AR142" s="269" t="n">
        <f aca="false">AR141+AQ142-AP142</f>
        <v>0</v>
      </c>
      <c r="AS142" s="269"/>
      <c r="AT142" s="269"/>
      <c r="AU142" s="269"/>
      <c r="AV142" s="269"/>
      <c r="AW142" s="269"/>
      <c r="AX142" s="269"/>
      <c r="AY142" s="269"/>
    </row>
    <row r="143" customFormat="false" ht="15" hidden="false" customHeight="false" outlineLevel="0" collapsed="false">
      <c r="D143" s="271"/>
      <c r="E143" s="271"/>
      <c r="F143" s="274"/>
      <c r="G143" s="351" t="n">
        <f aca="false">E143*F143</f>
        <v>0</v>
      </c>
      <c r="H143" s="271"/>
      <c r="I143" s="348" t="n">
        <f aca="false">I142+H143-G143</f>
        <v>-21743</v>
      </c>
      <c r="N143" s="278" t="n">
        <f aca="false">L143*M143</f>
        <v>0</v>
      </c>
      <c r="P143" s="348" t="n">
        <f aca="false">P142+O143-N143</f>
        <v>-11050</v>
      </c>
      <c r="T143" s="274"/>
      <c r="U143" s="278" t="n">
        <f aca="false">S143*T143</f>
        <v>0</v>
      </c>
      <c r="W143" s="269" t="n">
        <f aca="false">W142+V143-U143</f>
        <v>-14125</v>
      </c>
      <c r="AA143" s="274"/>
      <c r="AB143" s="278" t="n">
        <f aca="false">Z143*AA143</f>
        <v>0</v>
      </c>
      <c r="AD143" s="269" t="n">
        <f aca="false">AD142+AC143-AB143</f>
        <v>-9810</v>
      </c>
      <c r="AI143" s="278" t="n">
        <f aca="false">AG143*AH143</f>
        <v>0</v>
      </c>
      <c r="AK143" s="269" t="n">
        <f aca="false">AK142+AJ143-AI143</f>
        <v>-19465</v>
      </c>
      <c r="AP143" s="269" t="n">
        <f aca="false">AN143*AO143</f>
        <v>0</v>
      </c>
      <c r="AR143" s="269" t="n">
        <f aca="false">AR142+AQ143-AP143</f>
        <v>0</v>
      </c>
      <c r="AS143" s="269"/>
      <c r="AT143" s="269"/>
      <c r="AU143" s="269"/>
      <c r="AV143" s="269"/>
      <c r="AW143" s="269"/>
      <c r="AX143" s="269"/>
      <c r="AY143" s="269"/>
    </row>
    <row r="144" customFormat="false" ht="15" hidden="false" customHeight="false" outlineLevel="0" collapsed="false">
      <c r="D144" s="271"/>
      <c r="E144" s="271"/>
      <c r="F144" s="274"/>
      <c r="G144" s="351" t="n">
        <f aca="false">E144*F144</f>
        <v>0</v>
      </c>
      <c r="H144" s="271"/>
      <c r="I144" s="348" t="n">
        <f aca="false">I143+H144-G144</f>
        <v>-21743</v>
      </c>
      <c r="N144" s="278" t="n">
        <f aca="false">L144*M144</f>
        <v>0</v>
      </c>
      <c r="P144" s="348" t="n">
        <f aca="false">P143+O144-N144</f>
        <v>-11050</v>
      </c>
      <c r="T144" s="274"/>
      <c r="U144" s="278" t="n">
        <f aca="false">S144*T144</f>
        <v>0</v>
      </c>
      <c r="W144" s="269" t="n">
        <f aca="false">W143+V144-U144</f>
        <v>-14125</v>
      </c>
      <c r="AA144" s="274"/>
      <c r="AB144" s="278" t="n">
        <f aca="false">Z144*AA144</f>
        <v>0</v>
      </c>
      <c r="AD144" s="269" t="n">
        <f aca="false">AD143+AC144-AB144</f>
        <v>-9810</v>
      </c>
      <c r="AI144" s="278" t="n">
        <f aca="false">AG144*AH144</f>
        <v>0</v>
      </c>
      <c r="AK144" s="269" t="n">
        <f aca="false">AK143+AJ144-AI144</f>
        <v>-19465</v>
      </c>
      <c r="AP144" s="269" t="n">
        <f aca="false">AN144*AO144</f>
        <v>0</v>
      </c>
      <c r="AR144" s="269" t="n">
        <f aca="false">AR143+AQ144-AP144</f>
        <v>0</v>
      </c>
      <c r="AS144" s="269"/>
      <c r="AT144" s="269"/>
      <c r="AU144" s="269"/>
      <c r="AV144" s="269"/>
      <c r="AW144" s="269"/>
      <c r="AX144" s="269"/>
      <c r="AY144" s="269"/>
    </row>
    <row r="145" customFormat="false" ht="15" hidden="false" customHeight="false" outlineLevel="0" collapsed="false">
      <c r="D145" s="271"/>
      <c r="E145" s="271"/>
      <c r="F145" s="274"/>
      <c r="G145" s="351" t="n">
        <f aca="false">E145*F145</f>
        <v>0</v>
      </c>
      <c r="H145" s="271"/>
      <c r="I145" s="348" t="n">
        <f aca="false">I144+H145-G145</f>
        <v>-21743</v>
      </c>
      <c r="N145" s="278" t="n">
        <f aca="false">L145*M145</f>
        <v>0</v>
      </c>
      <c r="P145" s="348" t="n">
        <f aca="false">P144+O145-N145</f>
        <v>-11050</v>
      </c>
      <c r="T145" s="274"/>
      <c r="U145" s="278" t="n">
        <f aca="false">S145*T145</f>
        <v>0</v>
      </c>
      <c r="W145" s="269" t="n">
        <f aca="false">W144+V145-U145</f>
        <v>-14125</v>
      </c>
      <c r="AA145" s="274"/>
      <c r="AB145" s="278" t="n">
        <f aca="false">Z145*AA145</f>
        <v>0</v>
      </c>
      <c r="AD145" s="269" t="n">
        <f aca="false">AD144+AC145-AB145</f>
        <v>-9810</v>
      </c>
      <c r="AI145" s="278" t="n">
        <f aca="false">AG145*AH145</f>
        <v>0</v>
      </c>
      <c r="AK145" s="269" t="n">
        <f aca="false">AK144+AJ145-AI145</f>
        <v>-19465</v>
      </c>
      <c r="AP145" s="269" t="n">
        <f aca="false">AN145*AO145</f>
        <v>0</v>
      </c>
      <c r="AR145" s="269" t="n">
        <f aca="false">AR144+AQ145-AP145</f>
        <v>0</v>
      </c>
      <c r="AS145" s="269"/>
      <c r="AT145" s="269"/>
      <c r="AU145" s="269"/>
      <c r="AV145" s="269"/>
      <c r="AW145" s="269"/>
      <c r="AX145" s="269"/>
      <c r="AY145" s="269"/>
    </row>
    <row r="146" customFormat="false" ht="15" hidden="false" customHeight="false" outlineLevel="0" collapsed="false">
      <c r="D146" s="271"/>
      <c r="E146" s="271"/>
      <c r="F146" s="274"/>
      <c r="G146" s="351" t="n">
        <f aca="false">E146*F146</f>
        <v>0</v>
      </c>
      <c r="H146" s="271"/>
      <c r="I146" s="348" t="n">
        <f aca="false">I145+H146-G146</f>
        <v>-21743</v>
      </c>
      <c r="N146" s="278" t="n">
        <f aca="false">L146*M146</f>
        <v>0</v>
      </c>
      <c r="P146" s="348" t="n">
        <f aca="false">P145+O146-N146</f>
        <v>-11050</v>
      </c>
      <c r="T146" s="274"/>
      <c r="U146" s="278" t="n">
        <f aca="false">S146*T146</f>
        <v>0</v>
      </c>
      <c r="W146" s="269" t="n">
        <f aca="false">W145+V146-U146</f>
        <v>-14125</v>
      </c>
      <c r="AA146" s="274"/>
      <c r="AB146" s="278" t="n">
        <f aca="false">Z146*AA146</f>
        <v>0</v>
      </c>
      <c r="AD146" s="269" t="n">
        <f aca="false">AD145+AC146-AB146</f>
        <v>-9810</v>
      </c>
      <c r="AI146" s="278" t="n">
        <f aca="false">AG146*AH146</f>
        <v>0</v>
      </c>
      <c r="AK146" s="269" t="n">
        <f aca="false">AK145+AJ146-AI146</f>
        <v>-19465</v>
      </c>
      <c r="AP146" s="269" t="n">
        <f aca="false">AN146*AO146</f>
        <v>0</v>
      </c>
      <c r="AR146" s="269" t="n">
        <f aca="false">AR145+AQ146-AP146</f>
        <v>0</v>
      </c>
      <c r="AS146" s="269"/>
      <c r="AT146" s="269"/>
      <c r="AU146" s="269"/>
      <c r="AV146" s="269"/>
      <c r="AW146" s="269"/>
      <c r="AX146" s="269"/>
      <c r="AY146" s="269"/>
    </row>
    <row r="147" customFormat="false" ht="15" hidden="false" customHeight="false" outlineLevel="0" collapsed="false">
      <c r="D147" s="271"/>
      <c r="E147" s="271"/>
      <c r="F147" s="274"/>
      <c r="G147" s="351" t="n">
        <f aca="false">E147*F147</f>
        <v>0</v>
      </c>
      <c r="H147" s="271"/>
      <c r="I147" s="348" t="n">
        <f aca="false">I146+H147-G147</f>
        <v>-21743</v>
      </c>
      <c r="N147" s="278" t="n">
        <f aca="false">L147*M147</f>
        <v>0</v>
      </c>
      <c r="P147" s="348" t="n">
        <f aca="false">P146+O147-N147</f>
        <v>-11050</v>
      </c>
      <c r="T147" s="274"/>
      <c r="U147" s="278" t="n">
        <f aca="false">S147*T147</f>
        <v>0</v>
      </c>
      <c r="W147" s="269" t="n">
        <f aca="false">W146+V147-U147</f>
        <v>-14125</v>
      </c>
      <c r="AA147" s="274"/>
      <c r="AB147" s="278" t="n">
        <f aca="false">Z147*AA147</f>
        <v>0</v>
      </c>
      <c r="AD147" s="269" t="n">
        <f aca="false">AD146+AC147-AB147</f>
        <v>-9810</v>
      </c>
      <c r="AI147" s="278" t="n">
        <f aca="false">AG147*AH147</f>
        <v>0</v>
      </c>
      <c r="AK147" s="269" t="n">
        <f aca="false">AK146+AJ147-AI147</f>
        <v>-19465</v>
      </c>
      <c r="AP147" s="269" t="n">
        <f aca="false">AN147*AO147</f>
        <v>0</v>
      </c>
      <c r="AR147" s="269" t="n">
        <f aca="false">AR146+AQ147-AP147</f>
        <v>0</v>
      </c>
      <c r="AS147" s="269"/>
      <c r="AT147" s="269"/>
      <c r="AU147" s="269"/>
      <c r="AV147" s="269"/>
      <c r="AW147" s="269"/>
      <c r="AX147" s="269"/>
      <c r="AY147" s="269"/>
    </row>
    <row r="148" customFormat="false" ht="15" hidden="false" customHeight="false" outlineLevel="0" collapsed="false">
      <c r="D148" s="271"/>
      <c r="E148" s="271"/>
      <c r="F148" s="274"/>
      <c r="G148" s="351" t="n">
        <f aca="false">E148*F148</f>
        <v>0</v>
      </c>
      <c r="H148" s="271"/>
      <c r="I148" s="348" t="n">
        <f aca="false">I147+H148-G148</f>
        <v>-21743</v>
      </c>
      <c r="N148" s="278" t="n">
        <f aca="false">L148*M148</f>
        <v>0</v>
      </c>
      <c r="P148" s="348" t="n">
        <f aca="false">P147+O148-N148</f>
        <v>-11050</v>
      </c>
      <c r="T148" s="274"/>
      <c r="U148" s="278" t="n">
        <f aca="false">S148*T148</f>
        <v>0</v>
      </c>
      <c r="W148" s="269" t="n">
        <f aca="false">W147+V148-U148</f>
        <v>-14125</v>
      </c>
      <c r="AA148" s="274"/>
      <c r="AB148" s="278" t="n">
        <f aca="false">Z148*AA148</f>
        <v>0</v>
      </c>
      <c r="AD148" s="269" t="n">
        <f aca="false">AD147+AC148-AB148</f>
        <v>-9810</v>
      </c>
      <c r="AI148" s="278" t="n">
        <f aca="false">AG148*AH148</f>
        <v>0</v>
      </c>
      <c r="AK148" s="269" t="n">
        <f aca="false">AK147+AJ148-AI148</f>
        <v>-19465</v>
      </c>
      <c r="AP148" s="269" t="n">
        <f aca="false">AN148*AO148</f>
        <v>0</v>
      </c>
      <c r="AR148" s="269" t="n">
        <f aca="false">AR147+AQ148-AP148</f>
        <v>0</v>
      </c>
      <c r="AS148" s="269"/>
      <c r="AT148" s="269"/>
      <c r="AU148" s="269"/>
      <c r="AV148" s="269"/>
      <c r="AW148" s="269"/>
      <c r="AX148" s="269"/>
      <c r="AY148" s="269"/>
    </row>
    <row r="149" customFormat="false" ht="15" hidden="false" customHeight="false" outlineLevel="0" collapsed="false">
      <c r="D149" s="271"/>
      <c r="E149" s="271"/>
      <c r="F149" s="274"/>
      <c r="G149" s="351" t="n">
        <f aca="false">E149*F149</f>
        <v>0</v>
      </c>
      <c r="H149" s="271"/>
      <c r="I149" s="348" t="n">
        <f aca="false">I148+H149-G149</f>
        <v>-21743</v>
      </c>
      <c r="N149" s="278" t="n">
        <f aca="false">L149*M149</f>
        <v>0</v>
      </c>
      <c r="P149" s="348" t="n">
        <f aca="false">P148+O149-N149</f>
        <v>-11050</v>
      </c>
      <c r="T149" s="274"/>
      <c r="U149" s="278" t="n">
        <f aca="false">S149*T149</f>
        <v>0</v>
      </c>
      <c r="W149" s="269" t="n">
        <f aca="false">W148+V149-U149</f>
        <v>-14125</v>
      </c>
      <c r="AA149" s="274"/>
      <c r="AB149" s="278" t="n">
        <f aca="false">Z149*AA149</f>
        <v>0</v>
      </c>
      <c r="AD149" s="269" t="n">
        <f aca="false">AD148+AC149-AB149</f>
        <v>-9810</v>
      </c>
      <c r="AI149" s="278" t="n">
        <f aca="false">AG149*AH149</f>
        <v>0</v>
      </c>
      <c r="AK149" s="269" t="n">
        <f aca="false">AK148+AJ149-AI149</f>
        <v>-19465</v>
      </c>
      <c r="AP149" s="269" t="n">
        <f aca="false">AN149*AO149</f>
        <v>0</v>
      </c>
      <c r="AR149" s="269" t="n">
        <f aca="false">AR148+AQ149-AP149</f>
        <v>0</v>
      </c>
      <c r="AS149" s="269"/>
      <c r="AT149" s="269"/>
      <c r="AU149" s="269"/>
      <c r="AV149" s="269"/>
      <c r="AW149" s="269"/>
      <c r="AX149" s="269"/>
      <c r="AY149" s="269"/>
    </row>
    <row r="150" customFormat="false" ht="15" hidden="false" customHeight="false" outlineLevel="0" collapsed="false">
      <c r="D150" s="271"/>
      <c r="E150" s="271"/>
      <c r="F150" s="274"/>
      <c r="G150" s="351" t="n">
        <f aca="false">E150*F150</f>
        <v>0</v>
      </c>
      <c r="H150" s="271"/>
      <c r="I150" s="348" t="n">
        <f aca="false">I149+H150-G150</f>
        <v>-21743</v>
      </c>
      <c r="N150" s="278" t="n">
        <f aca="false">L150*M150</f>
        <v>0</v>
      </c>
      <c r="P150" s="348" t="n">
        <f aca="false">P149+O150-N150</f>
        <v>-11050</v>
      </c>
      <c r="T150" s="274"/>
      <c r="U150" s="278" t="n">
        <f aca="false">S150*T150</f>
        <v>0</v>
      </c>
      <c r="W150" s="269" t="n">
        <f aca="false">W149+V150-U150</f>
        <v>-14125</v>
      </c>
      <c r="AA150" s="274"/>
      <c r="AB150" s="278" t="n">
        <f aca="false">Z150*AA150</f>
        <v>0</v>
      </c>
      <c r="AD150" s="269" t="n">
        <f aca="false">AD149+AC150-AB150</f>
        <v>-9810</v>
      </c>
      <c r="AI150" s="278" t="n">
        <f aca="false">AG150*AH150</f>
        <v>0</v>
      </c>
      <c r="AK150" s="269" t="n">
        <f aca="false">AK149+AJ150-AI150</f>
        <v>-19465</v>
      </c>
      <c r="AP150" s="269" t="n">
        <f aca="false">AN150*AO150</f>
        <v>0</v>
      </c>
      <c r="AR150" s="269" t="n">
        <f aca="false">AR149+AQ150-AP150</f>
        <v>0</v>
      </c>
      <c r="AS150" s="269"/>
      <c r="AT150" s="269"/>
      <c r="AU150" s="269"/>
      <c r="AV150" s="269"/>
      <c r="AW150" s="269"/>
      <c r="AX150" s="269"/>
      <c r="AY150" s="269"/>
    </row>
    <row r="151" customFormat="false" ht="15" hidden="false" customHeight="false" outlineLevel="0" collapsed="false">
      <c r="D151" s="271"/>
      <c r="E151" s="271"/>
      <c r="F151" s="274"/>
      <c r="G151" s="351" t="n">
        <f aca="false">E151*F151</f>
        <v>0</v>
      </c>
      <c r="H151" s="271"/>
      <c r="I151" s="348" t="n">
        <f aca="false">I150+H151-G151</f>
        <v>-21743</v>
      </c>
      <c r="N151" s="278" t="n">
        <f aca="false">L151*M151</f>
        <v>0</v>
      </c>
      <c r="P151" s="348" t="n">
        <f aca="false">P150+O151-N151</f>
        <v>-11050</v>
      </c>
      <c r="T151" s="274"/>
      <c r="U151" s="278" t="n">
        <f aca="false">S151*T151</f>
        <v>0</v>
      </c>
      <c r="W151" s="269" t="n">
        <f aca="false">W150+V151-U151</f>
        <v>-14125</v>
      </c>
      <c r="AA151" s="274"/>
      <c r="AB151" s="278" t="n">
        <f aca="false">Z151*AA151</f>
        <v>0</v>
      </c>
      <c r="AD151" s="269" t="n">
        <f aca="false">AD150+AC151-AB151</f>
        <v>-9810</v>
      </c>
      <c r="AI151" s="278" t="n">
        <f aca="false">AG151*AH151</f>
        <v>0</v>
      </c>
      <c r="AK151" s="269" t="n">
        <f aca="false">AK150+AJ151-AI151</f>
        <v>-19465</v>
      </c>
      <c r="AP151" s="269" t="n">
        <f aca="false">AN151*AO151</f>
        <v>0</v>
      </c>
      <c r="AR151" s="269" t="n">
        <f aca="false">AR150+AQ151-AP151</f>
        <v>0</v>
      </c>
      <c r="AS151" s="269"/>
      <c r="AT151" s="269"/>
      <c r="AU151" s="269"/>
      <c r="AV151" s="269"/>
      <c r="AW151" s="269"/>
      <c r="AX151" s="269"/>
      <c r="AY151" s="269"/>
    </row>
    <row r="152" customFormat="false" ht="15" hidden="false" customHeight="false" outlineLevel="0" collapsed="false">
      <c r="D152" s="271"/>
      <c r="E152" s="271"/>
      <c r="F152" s="274"/>
      <c r="G152" s="351" t="n">
        <f aca="false">E152*F152</f>
        <v>0</v>
      </c>
      <c r="H152" s="271"/>
      <c r="I152" s="348" t="n">
        <f aca="false">I151+H152-G152</f>
        <v>-21743</v>
      </c>
      <c r="N152" s="278" t="n">
        <f aca="false">L152*M152</f>
        <v>0</v>
      </c>
      <c r="P152" s="348" t="n">
        <f aca="false">P151+O152-N152</f>
        <v>-11050</v>
      </c>
      <c r="T152" s="274"/>
      <c r="U152" s="278" t="n">
        <f aca="false">S152*T152</f>
        <v>0</v>
      </c>
      <c r="W152" s="269" t="n">
        <f aca="false">W151+V152-U152</f>
        <v>-14125</v>
      </c>
      <c r="AA152" s="274"/>
      <c r="AB152" s="278" t="n">
        <f aca="false">Z152*AA152</f>
        <v>0</v>
      </c>
      <c r="AD152" s="269" t="n">
        <f aca="false">AD151+AC152-AB152</f>
        <v>-9810</v>
      </c>
      <c r="AI152" s="278" t="n">
        <f aca="false">AG152*AH152</f>
        <v>0</v>
      </c>
      <c r="AK152" s="269" t="n">
        <f aca="false">AK151+AJ152-AI152</f>
        <v>-19465</v>
      </c>
      <c r="AP152" s="269" t="n">
        <f aca="false">AN152*AO152</f>
        <v>0</v>
      </c>
      <c r="AR152" s="269" t="n">
        <f aca="false">AR151+AQ152-AP152</f>
        <v>0</v>
      </c>
      <c r="AS152" s="269"/>
      <c r="AT152" s="269"/>
      <c r="AU152" s="269"/>
      <c r="AV152" s="269"/>
      <c r="AW152" s="269"/>
      <c r="AX152" s="269"/>
      <c r="AY152" s="269"/>
    </row>
    <row r="153" customFormat="false" ht="15" hidden="false" customHeight="false" outlineLevel="0" collapsed="false">
      <c r="D153" s="271"/>
      <c r="E153" s="271"/>
      <c r="F153" s="274"/>
      <c r="G153" s="351" t="n">
        <f aca="false">E153*F153</f>
        <v>0</v>
      </c>
      <c r="H153" s="271"/>
      <c r="I153" s="348" t="n">
        <f aca="false">I152+H153-G153</f>
        <v>-21743</v>
      </c>
      <c r="N153" s="278" t="n">
        <f aca="false">L153*M153</f>
        <v>0</v>
      </c>
      <c r="P153" s="348" t="n">
        <f aca="false">P152+O153-N153</f>
        <v>-11050</v>
      </c>
      <c r="T153" s="274"/>
      <c r="U153" s="278" t="n">
        <f aca="false">S153*T153</f>
        <v>0</v>
      </c>
      <c r="W153" s="269" t="n">
        <f aca="false">W152+V153-U153</f>
        <v>-14125</v>
      </c>
      <c r="AA153" s="274"/>
      <c r="AB153" s="278" t="n">
        <f aca="false">Z153*AA153</f>
        <v>0</v>
      </c>
      <c r="AD153" s="269" t="n">
        <f aca="false">AD152+AC153-AB153</f>
        <v>-9810</v>
      </c>
      <c r="AI153" s="278" t="n">
        <f aca="false">AG153*AH153</f>
        <v>0</v>
      </c>
      <c r="AK153" s="269" t="n">
        <f aca="false">AK152+AJ153-AI153</f>
        <v>-19465</v>
      </c>
      <c r="AP153" s="269" t="n">
        <f aca="false">AN153*AO153</f>
        <v>0</v>
      </c>
      <c r="AR153" s="269" t="n">
        <f aca="false">AR152+AQ153-AP153</f>
        <v>0</v>
      </c>
      <c r="AS153" s="269"/>
      <c r="AT153" s="269"/>
      <c r="AU153" s="269"/>
      <c r="AV153" s="269"/>
      <c r="AW153" s="269"/>
      <c r="AX153" s="269"/>
      <c r="AY153" s="269"/>
    </row>
    <row r="154" customFormat="false" ht="15" hidden="false" customHeight="false" outlineLevel="0" collapsed="false">
      <c r="D154" s="271"/>
      <c r="E154" s="271"/>
      <c r="F154" s="274"/>
      <c r="G154" s="351" t="n">
        <f aca="false">E154*F154</f>
        <v>0</v>
      </c>
      <c r="H154" s="271"/>
      <c r="I154" s="348" t="n">
        <f aca="false">I153+H154-G154</f>
        <v>-21743</v>
      </c>
      <c r="N154" s="278" t="n">
        <f aca="false">L154*M154</f>
        <v>0</v>
      </c>
      <c r="P154" s="348" t="n">
        <f aca="false">P153+O154-N154</f>
        <v>-11050</v>
      </c>
      <c r="T154" s="274"/>
      <c r="U154" s="278" t="n">
        <f aca="false">S154*T154</f>
        <v>0</v>
      </c>
      <c r="W154" s="269" t="n">
        <f aca="false">W153+V154-U154</f>
        <v>-14125</v>
      </c>
      <c r="AA154" s="274"/>
      <c r="AB154" s="278" t="n">
        <f aca="false">Z154*AA154</f>
        <v>0</v>
      </c>
      <c r="AD154" s="269" t="n">
        <f aca="false">AD153+AC154-AB154</f>
        <v>-9810</v>
      </c>
      <c r="AI154" s="278" t="n">
        <f aca="false">AG154*AH154</f>
        <v>0</v>
      </c>
      <c r="AK154" s="269" t="n">
        <f aca="false">AK153+AJ154-AI154</f>
        <v>-19465</v>
      </c>
      <c r="AP154" s="269" t="n">
        <f aca="false">AN154*AO154</f>
        <v>0</v>
      </c>
      <c r="AR154" s="269" t="n">
        <f aca="false">AR153+AQ154-AP154</f>
        <v>0</v>
      </c>
      <c r="AS154" s="269"/>
      <c r="AT154" s="269"/>
      <c r="AU154" s="269"/>
      <c r="AV154" s="269"/>
      <c r="AW154" s="269"/>
      <c r="AX154" s="269"/>
      <c r="AY154" s="269"/>
    </row>
    <row r="155" customFormat="false" ht="15" hidden="false" customHeight="false" outlineLevel="0" collapsed="false">
      <c r="D155" s="271"/>
      <c r="E155" s="271"/>
      <c r="F155" s="274"/>
      <c r="G155" s="351" t="n">
        <f aca="false">E155*F155</f>
        <v>0</v>
      </c>
      <c r="H155" s="271"/>
      <c r="I155" s="348" t="n">
        <f aca="false">I154+H155-G155</f>
        <v>-21743</v>
      </c>
      <c r="N155" s="278" t="n">
        <f aca="false">L155*M155</f>
        <v>0</v>
      </c>
      <c r="P155" s="348" t="n">
        <f aca="false">P154+O155-N155</f>
        <v>-11050</v>
      </c>
      <c r="T155" s="274"/>
      <c r="U155" s="278" t="n">
        <f aca="false">S155*T155</f>
        <v>0</v>
      </c>
      <c r="W155" s="269" t="n">
        <f aca="false">W154+V155-U155</f>
        <v>-14125</v>
      </c>
      <c r="AA155" s="274"/>
      <c r="AB155" s="278" t="n">
        <f aca="false">Z155*AA155</f>
        <v>0</v>
      </c>
      <c r="AD155" s="269" t="n">
        <f aca="false">AD154+AC155-AB155</f>
        <v>-9810</v>
      </c>
      <c r="AI155" s="278" t="n">
        <f aca="false">AG155*AH155</f>
        <v>0</v>
      </c>
      <c r="AK155" s="269" t="n">
        <f aca="false">AK154+AJ155-AI155</f>
        <v>-19465</v>
      </c>
      <c r="AP155" s="269" t="n">
        <f aca="false">AN155*AO155</f>
        <v>0</v>
      </c>
      <c r="AR155" s="269" t="n">
        <f aca="false">AR154+AQ155-AP155</f>
        <v>0</v>
      </c>
      <c r="AS155" s="269"/>
      <c r="AT155" s="269"/>
      <c r="AU155" s="269"/>
      <c r="AV155" s="269"/>
      <c r="AW155" s="269"/>
      <c r="AX155" s="269"/>
      <c r="AY155" s="269"/>
    </row>
    <row r="156" customFormat="false" ht="15" hidden="false" customHeight="false" outlineLevel="0" collapsed="false">
      <c r="D156" s="271"/>
      <c r="E156" s="271"/>
      <c r="F156" s="274"/>
      <c r="G156" s="351" t="n">
        <f aca="false">E156*F156</f>
        <v>0</v>
      </c>
      <c r="H156" s="271"/>
      <c r="I156" s="348" t="n">
        <f aca="false">I155+H156-G156</f>
        <v>-21743</v>
      </c>
      <c r="N156" s="278" t="n">
        <f aca="false">L156*M156</f>
        <v>0</v>
      </c>
      <c r="P156" s="348" t="n">
        <f aca="false">P155+O156-N156</f>
        <v>-11050</v>
      </c>
      <c r="T156" s="274"/>
      <c r="U156" s="278" t="n">
        <f aca="false">S156*T156</f>
        <v>0</v>
      </c>
      <c r="W156" s="269" t="n">
        <f aca="false">W155+V156-U156</f>
        <v>-14125</v>
      </c>
      <c r="AA156" s="274"/>
      <c r="AB156" s="278" t="n">
        <f aca="false">Z156*AA156</f>
        <v>0</v>
      </c>
      <c r="AD156" s="269" t="n">
        <f aca="false">AD155+AC156-AB156</f>
        <v>-9810</v>
      </c>
      <c r="AI156" s="278" t="n">
        <f aca="false">AG156*AH156</f>
        <v>0</v>
      </c>
      <c r="AK156" s="269" t="n">
        <f aca="false">AK155+AJ156-AI156</f>
        <v>-19465</v>
      </c>
      <c r="AP156" s="269" t="n">
        <f aca="false">AN156*AO156</f>
        <v>0</v>
      </c>
      <c r="AR156" s="269" t="n">
        <f aca="false">AR155+AQ156-AP156</f>
        <v>0</v>
      </c>
      <c r="AS156" s="269"/>
      <c r="AT156" s="269"/>
      <c r="AU156" s="269"/>
      <c r="AV156" s="269"/>
      <c r="AW156" s="269"/>
      <c r="AX156" s="269"/>
      <c r="AY156" s="269"/>
    </row>
    <row r="157" customFormat="false" ht="15" hidden="false" customHeight="false" outlineLevel="0" collapsed="false">
      <c r="D157" s="271"/>
      <c r="E157" s="271"/>
      <c r="F157" s="274"/>
      <c r="G157" s="351" t="n">
        <f aca="false">E157*F157</f>
        <v>0</v>
      </c>
      <c r="H157" s="271"/>
      <c r="I157" s="348" t="n">
        <f aca="false">I156+H157-G157</f>
        <v>-21743</v>
      </c>
      <c r="N157" s="351" t="n">
        <f aca="false">L157*M157</f>
        <v>0</v>
      </c>
      <c r="P157" s="348" t="n">
        <f aca="false">P156+O157-N157</f>
        <v>-11050</v>
      </c>
      <c r="T157" s="274"/>
      <c r="U157" s="278" t="n">
        <f aca="false">S157*T157</f>
        <v>0</v>
      </c>
      <c r="W157" s="269" t="n">
        <f aca="false">W156+V157-U157</f>
        <v>-14125</v>
      </c>
      <c r="AA157" s="274"/>
      <c r="AB157" s="278" t="n">
        <f aca="false">Z157*AA157</f>
        <v>0</v>
      </c>
      <c r="AD157" s="269" t="n">
        <f aca="false">AD156+AC157-AB157</f>
        <v>-9810</v>
      </c>
      <c r="AI157" s="278" t="n">
        <f aca="false">AG157*AH157</f>
        <v>0</v>
      </c>
      <c r="AK157" s="269" t="n">
        <f aca="false">AK156+AJ157-AI157</f>
        <v>-19465</v>
      </c>
      <c r="AP157" s="269" t="n">
        <f aca="false">AN157*AO157</f>
        <v>0</v>
      </c>
      <c r="AR157" s="269" t="n">
        <f aca="false">AR156+AQ157-AP157</f>
        <v>0</v>
      </c>
      <c r="AS157" s="269"/>
      <c r="AT157" s="269"/>
      <c r="AU157" s="269"/>
      <c r="AV157" s="269"/>
      <c r="AW157" s="269"/>
      <c r="AX157" s="269"/>
      <c r="AY157" s="269"/>
    </row>
    <row r="158" customFormat="false" ht="15" hidden="false" customHeight="false" outlineLevel="0" collapsed="false">
      <c r="D158" s="271"/>
      <c r="E158" s="271"/>
      <c r="F158" s="274"/>
      <c r="G158" s="351" t="n">
        <f aca="false">E158*F158</f>
        <v>0</v>
      </c>
      <c r="H158" s="271"/>
      <c r="I158" s="348" t="n">
        <f aca="false">I157+H158-G158</f>
        <v>-21743</v>
      </c>
      <c r="N158" s="351" t="n">
        <f aca="false">L158*M158</f>
        <v>0</v>
      </c>
      <c r="P158" s="348" t="n">
        <f aca="false">P157+O158-N158</f>
        <v>-11050</v>
      </c>
      <c r="T158" s="274"/>
      <c r="U158" s="278" t="n">
        <f aca="false">S158*T158</f>
        <v>0</v>
      </c>
      <c r="W158" s="269" t="n">
        <f aca="false">W157+V158-U158</f>
        <v>-14125</v>
      </c>
      <c r="AA158" s="274"/>
      <c r="AB158" s="278" t="n">
        <f aca="false">Z158*AA158</f>
        <v>0</v>
      </c>
      <c r="AD158" s="269" t="n">
        <f aca="false">AD157+AC158-AB158</f>
        <v>-9810</v>
      </c>
      <c r="AI158" s="278" t="n">
        <f aca="false">AG158*AH158</f>
        <v>0</v>
      </c>
      <c r="AK158" s="269" t="n">
        <f aca="false">AK157+AJ158-AI158</f>
        <v>-19465</v>
      </c>
      <c r="AP158" s="269" t="n">
        <f aca="false">AN158*AO158</f>
        <v>0</v>
      </c>
      <c r="AR158" s="269" t="n">
        <f aca="false">AR157+AQ158-AP158</f>
        <v>0</v>
      </c>
      <c r="AS158" s="269"/>
      <c r="AT158" s="269"/>
      <c r="AU158" s="269"/>
      <c r="AV158" s="269"/>
      <c r="AW158" s="269"/>
      <c r="AX158" s="269"/>
      <c r="AY158" s="269"/>
    </row>
    <row r="159" customFormat="false" ht="15" hidden="false" customHeight="false" outlineLevel="0" collapsed="false">
      <c r="D159" s="271"/>
      <c r="E159" s="271"/>
      <c r="F159" s="274"/>
      <c r="G159" s="351" t="n">
        <f aca="false">E159*F159</f>
        <v>0</v>
      </c>
      <c r="H159" s="271"/>
      <c r="I159" s="348" t="n">
        <f aca="false">I158+H159-G159</f>
        <v>-21743</v>
      </c>
      <c r="N159" s="351" t="n">
        <f aca="false">L159*M159</f>
        <v>0</v>
      </c>
      <c r="P159" s="348" t="n">
        <f aca="false">P158+O159-N159</f>
        <v>-11050</v>
      </c>
      <c r="T159" s="274"/>
      <c r="U159" s="278" t="n">
        <f aca="false">S159*T159</f>
        <v>0</v>
      </c>
      <c r="W159" s="269" t="n">
        <f aca="false">W158+V159-U159</f>
        <v>-14125</v>
      </c>
      <c r="AA159" s="274"/>
      <c r="AB159" s="278" t="n">
        <f aca="false">Z159*AA159</f>
        <v>0</v>
      </c>
      <c r="AD159" s="269" t="n">
        <f aca="false">AD158+AC159-AB159</f>
        <v>-9810</v>
      </c>
      <c r="AI159" s="278" t="n">
        <f aca="false">AG159*AH159</f>
        <v>0</v>
      </c>
      <c r="AK159" s="269" t="n">
        <f aca="false">AK158+AJ159-AI159</f>
        <v>-19465</v>
      </c>
      <c r="AP159" s="269" t="n">
        <f aca="false">AN159*AO159</f>
        <v>0</v>
      </c>
      <c r="AR159" s="269" t="n">
        <f aca="false">AR158+AQ159-AP159</f>
        <v>0</v>
      </c>
      <c r="AS159" s="269"/>
      <c r="AT159" s="269"/>
      <c r="AU159" s="269"/>
      <c r="AV159" s="269"/>
      <c r="AW159" s="269"/>
      <c r="AX159" s="269"/>
      <c r="AY159" s="269"/>
    </row>
    <row r="160" customFormat="false" ht="15" hidden="false" customHeight="false" outlineLevel="0" collapsed="false">
      <c r="D160" s="271"/>
      <c r="E160" s="271"/>
      <c r="F160" s="274"/>
      <c r="G160" s="351" t="n">
        <f aca="false">E160*F160</f>
        <v>0</v>
      </c>
      <c r="H160" s="271"/>
      <c r="I160" s="348" t="n">
        <f aca="false">I159+H160-G160</f>
        <v>-21743</v>
      </c>
      <c r="N160" s="351" t="n">
        <f aca="false">L160*M160</f>
        <v>0</v>
      </c>
      <c r="P160" s="348" t="n">
        <f aca="false">P159+O160-N160</f>
        <v>-11050</v>
      </c>
      <c r="T160" s="274"/>
      <c r="U160" s="278" t="n">
        <f aca="false">S160*T160</f>
        <v>0</v>
      </c>
      <c r="W160" s="269" t="n">
        <f aca="false">W159+V160-U160</f>
        <v>-14125</v>
      </c>
      <c r="AA160" s="274"/>
      <c r="AB160" s="278" t="n">
        <f aca="false">Z160*AA160</f>
        <v>0</v>
      </c>
      <c r="AD160" s="269" t="n">
        <f aca="false">AD159+AC160-AB160</f>
        <v>-9810</v>
      </c>
      <c r="AI160" s="278" t="n">
        <f aca="false">AG160*AH160</f>
        <v>0</v>
      </c>
      <c r="AK160" s="269" t="n">
        <f aca="false">AK159+AJ160-AI160</f>
        <v>-19465</v>
      </c>
      <c r="AP160" s="269" t="n">
        <f aca="false">AN160*AO160</f>
        <v>0</v>
      </c>
      <c r="AR160" s="269" t="n">
        <f aca="false">AR159+AQ160-AP160</f>
        <v>0</v>
      </c>
      <c r="AS160" s="269"/>
      <c r="AT160" s="269"/>
      <c r="AU160" s="269"/>
      <c r="AV160" s="269"/>
      <c r="AW160" s="269"/>
      <c r="AX160" s="269"/>
      <c r="AY160" s="269"/>
    </row>
    <row r="161" customFormat="false" ht="15" hidden="false" customHeight="false" outlineLevel="0" collapsed="false">
      <c r="D161" s="271"/>
      <c r="E161" s="271"/>
      <c r="F161" s="274"/>
      <c r="G161" s="351" t="n">
        <f aca="false">E161*F161</f>
        <v>0</v>
      </c>
      <c r="H161" s="271"/>
      <c r="I161" s="348" t="n">
        <f aca="false">I160+H161-G161</f>
        <v>-21743</v>
      </c>
      <c r="N161" s="351" t="n">
        <f aca="false">L161*M161</f>
        <v>0</v>
      </c>
      <c r="P161" s="348" t="n">
        <f aca="false">P160+O161-N161</f>
        <v>-11050</v>
      </c>
      <c r="T161" s="274"/>
      <c r="U161" s="278" t="n">
        <f aca="false">S161*T161</f>
        <v>0</v>
      </c>
      <c r="W161" s="269" t="n">
        <f aca="false">W160+V161-U161</f>
        <v>-14125</v>
      </c>
      <c r="AA161" s="274"/>
      <c r="AB161" s="278" t="n">
        <f aca="false">Z161*AA161</f>
        <v>0</v>
      </c>
      <c r="AD161" s="269" t="n">
        <f aca="false">AD160+AC161-AB161</f>
        <v>-9810</v>
      </c>
      <c r="AI161" s="278" t="n">
        <f aca="false">AG161*AH161</f>
        <v>0</v>
      </c>
      <c r="AK161" s="269" t="n">
        <f aca="false">AK160+AJ161-AI161</f>
        <v>-19465</v>
      </c>
      <c r="AP161" s="269" t="n">
        <f aca="false">AN161*AO161</f>
        <v>0</v>
      </c>
      <c r="AR161" s="269" t="n">
        <f aca="false">AR160+AQ161-AP161</f>
        <v>0</v>
      </c>
      <c r="AS161" s="269"/>
      <c r="AT161" s="269"/>
      <c r="AU161" s="269"/>
      <c r="AV161" s="269"/>
      <c r="AW161" s="269"/>
      <c r="AX161" s="269"/>
      <c r="AY161" s="269"/>
    </row>
    <row r="162" customFormat="false" ht="15" hidden="false" customHeight="false" outlineLevel="0" collapsed="false">
      <c r="D162" s="271"/>
      <c r="E162" s="271"/>
      <c r="F162" s="274"/>
      <c r="G162" s="351" t="n">
        <f aca="false">E162*F162</f>
        <v>0</v>
      </c>
      <c r="H162" s="271"/>
      <c r="I162" s="348" t="n">
        <f aca="false">I161+H162-G162</f>
        <v>-21743</v>
      </c>
      <c r="N162" s="351" t="n">
        <f aca="false">L162*M162</f>
        <v>0</v>
      </c>
      <c r="P162" s="348" t="n">
        <f aca="false">P161+O162-N162</f>
        <v>-11050</v>
      </c>
      <c r="T162" s="274"/>
      <c r="U162" s="278" t="n">
        <f aca="false">S162*T162</f>
        <v>0</v>
      </c>
      <c r="W162" s="269" t="n">
        <f aca="false">W161+V162-U162</f>
        <v>-14125</v>
      </c>
      <c r="AA162" s="274"/>
      <c r="AB162" s="278" t="n">
        <f aca="false">Z162*AA162</f>
        <v>0</v>
      </c>
      <c r="AD162" s="269" t="n">
        <f aca="false">AD161+AC162-AB162</f>
        <v>-9810</v>
      </c>
      <c r="AI162" s="278" t="n">
        <f aca="false">AG162*AH162</f>
        <v>0</v>
      </c>
      <c r="AK162" s="269" t="n">
        <f aca="false">AK161+AJ162-AI162</f>
        <v>-19465</v>
      </c>
      <c r="AP162" s="269" t="n">
        <f aca="false">AN162*AO162</f>
        <v>0</v>
      </c>
      <c r="AR162" s="269" t="n">
        <f aca="false">AR161+AQ162-AP162</f>
        <v>0</v>
      </c>
      <c r="AS162" s="269"/>
      <c r="AT162" s="269"/>
      <c r="AU162" s="269"/>
      <c r="AV162" s="269"/>
      <c r="AW162" s="269"/>
      <c r="AX162" s="269"/>
      <c r="AY162" s="269"/>
    </row>
    <row r="163" customFormat="false" ht="15" hidden="false" customHeight="false" outlineLevel="0" collapsed="false">
      <c r="D163" s="271"/>
      <c r="E163" s="271"/>
      <c r="F163" s="274"/>
      <c r="G163" s="351" t="n">
        <f aca="false">E163*F163</f>
        <v>0</v>
      </c>
      <c r="H163" s="271"/>
      <c r="I163" s="348" t="n">
        <f aca="false">I162+H163-G163</f>
        <v>-21743</v>
      </c>
      <c r="N163" s="351" t="n">
        <f aca="false">L163*M163</f>
        <v>0</v>
      </c>
      <c r="P163" s="348" t="n">
        <f aca="false">P162+O163-N163</f>
        <v>-11050</v>
      </c>
      <c r="T163" s="274"/>
      <c r="U163" s="278" t="n">
        <f aca="false">S163*T163</f>
        <v>0</v>
      </c>
      <c r="W163" s="269" t="n">
        <f aca="false">W162+V163-U163</f>
        <v>-14125</v>
      </c>
      <c r="AA163" s="274"/>
      <c r="AB163" s="278" t="n">
        <f aca="false">Z163*AA163</f>
        <v>0</v>
      </c>
      <c r="AD163" s="269" t="n">
        <f aca="false">AD162+AC163-AB163</f>
        <v>-9810</v>
      </c>
      <c r="AI163" s="278" t="n">
        <f aca="false">AG163*AH163</f>
        <v>0</v>
      </c>
      <c r="AK163" s="269" t="n">
        <f aca="false">AK162+AJ163-AI163</f>
        <v>-19465</v>
      </c>
      <c r="AP163" s="269" t="n">
        <f aca="false">AN163*AO163</f>
        <v>0</v>
      </c>
      <c r="AR163" s="269" t="n">
        <f aca="false">AR162+AQ163-AP163</f>
        <v>0</v>
      </c>
      <c r="AS163" s="269"/>
      <c r="AT163" s="269"/>
      <c r="AU163" s="269"/>
      <c r="AV163" s="269"/>
      <c r="AW163" s="269"/>
      <c r="AX163" s="269"/>
      <c r="AY163" s="269"/>
    </row>
    <row r="164" customFormat="false" ht="15" hidden="false" customHeight="false" outlineLevel="0" collapsed="false">
      <c r="D164" s="271"/>
      <c r="E164" s="271"/>
      <c r="F164" s="274"/>
      <c r="G164" s="351" t="n">
        <f aca="false">E164*F164</f>
        <v>0</v>
      </c>
      <c r="H164" s="271"/>
      <c r="I164" s="348" t="n">
        <f aca="false">I163+H164-G164</f>
        <v>-21743</v>
      </c>
      <c r="N164" s="351" t="n">
        <f aca="false">L164*M164</f>
        <v>0</v>
      </c>
      <c r="P164" s="348" t="n">
        <f aca="false">P163+O164-N164</f>
        <v>-11050</v>
      </c>
      <c r="T164" s="274"/>
      <c r="U164" s="278" t="n">
        <f aca="false">S164*T164</f>
        <v>0</v>
      </c>
      <c r="W164" s="269" t="n">
        <f aca="false">W163+V164-U164</f>
        <v>-14125</v>
      </c>
      <c r="AA164" s="274"/>
      <c r="AB164" s="278" t="n">
        <f aca="false">Z164*AA164</f>
        <v>0</v>
      </c>
      <c r="AD164" s="269" t="n">
        <f aca="false">AD163+AC164-AB164</f>
        <v>-9810</v>
      </c>
      <c r="AI164" s="278" t="n">
        <f aca="false">AG164*AH164</f>
        <v>0</v>
      </c>
      <c r="AK164" s="269" t="n">
        <f aca="false">AK163+AJ164-AI164</f>
        <v>-19465</v>
      </c>
      <c r="AP164" s="269" t="n">
        <f aca="false">AN164*AO164</f>
        <v>0</v>
      </c>
      <c r="AR164" s="269" t="n">
        <f aca="false">AR163+AQ164-AP164</f>
        <v>0</v>
      </c>
      <c r="AS164" s="269"/>
      <c r="AT164" s="269"/>
      <c r="AU164" s="269"/>
      <c r="AV164" s="269"/>
      <c r="AW164" s="269"/>
      <c r="AX164" s="269"/>
      <c r="AY164" s="269"/>
    </row>
    <row r="165" customFormat="false" ht="15" hidden="false" customHeight="false" outlineLevel="0" collapsed="false">
      <c r="D165" s="271"/>
      <c r="E165" s="271"/>
      <c r="F165" s="274"/>
      <c r="G165" s="351" t="n">
        <f aca="false">E165*F165</f>
        <v>0</v>
      </c>
      <c r="H165" s="271"/>
      <c r="I165" s="348" t="n">
        <f aca="false">I164+H165-G165</f>
        <v>-21743</v>
      </c>
      <c r="N165" s="351" t="n">
        <f aca="false">L165*M165</f>
        <v>0</v>
      </c>
      <c r="P165" s="348" t="n">
        <f aca="false">P164+O165-N165</f>
        <v>-11050</v>
      </c>
      <c r="T165" s="274"/>
      <c r="U165" s="278" t="n">
        <f aca="false">S165*T165</f>
        <v>0</v>
      </c>
      <c r="W165" s="269" t="n">
        <f aca="false">W164+V165-U165</f>
        <v>-14125</v>
      </c>
      <c r="AA165" s="274"/>
      <c r="AB165" s="278" t="n">
        <f aca="false">Z165*AA165</f>
        <v>0</v>
      </c>
      <c r="AD165" s="269" t="n">
        <f aca="false">AD164+AC165-AB165</f>
        <v>-9810</v>
      </c>
      <c r="AI165" s="278" t="n">
        <f aca="false">AG165*AH165</f>
        <v>0</v>
      </c>
      <c r="AK165" s="269" t="n">
        <f aca="false">AK164+AJ165-AI165</f>
        <v>-19465</v>
      </c>
      <c r="AP165" s="269" t="n">
        <f aca="false">AN165*AO165</f>
        <v>0</v>
      </c>
      <c r="AR165" s="269" t="n">
        <f aca="false">AR164+AQ165-AP165</f>
        <v>0</v>
      </c>
      <c r="AS165" s="269"/>
      <c r="AT165" s="269"/>
      <c r="AU165" s="269"/>
      <c r="AV165" s="269"/>
      <c r="AW165" s="269"/>
      <c r="AX165" s="269"/>
      <c r="AY165" s="269"/>
    </row>
    <row r="166" customFormat="false" ht="15" hidden="false" customHeight="false" outlineLevel="0" collapsed="false">
      <c r="D166" s="271"/>
      <c r="E166" s="271"/>
      <c r="F166" s="274"/>
      <c r="G166" s="351" t="n">
        <f aca="false">E166*F166</f>
        <v>0</v>
      </c>
      <c r="H166" s="271"/>
      <c r="I166" s="348" t="n">
        <f aca="false">I165+H166-G166</f>
        <v>-21743</v>
      </c>
      <c r="N166" s="351" t="n">
        <f aca="false">L166*M166</f>
        <v>0</v>
      </c>
      <c r="P166" s="348" t="n">
        <f aca="false">P165+O166-N166</f>
        <v>-11050</v>
      </c>
      <c r="T166" s="274"/>
      <c r="U166" s="278" t="n">
        <f aca="false">S166*T166</f>
        <v>0</v>
      </c>
      <c r="W166" s="269" t="n">
        <f aca="false">W165+V166-U166</f>
        <v>-14125</v>
      </c>
      <c r="AA166" s="274"/>
      <c r="AB166" s="278" t="n">
        <f aca="false">Z166*AA166</f>
        <v>0</v>
      </c>
      <c r="AD166" s="269" t="n">
        <f aca="false">AD165+AC166-AB166</f>
        <v>-9810</v>
      </c>
      <c r="AI166" s="278" t="n">
        <f aca="false">AG166*AH166</f>
        <v>0</v>
      </c>
      <c r="AK166" s="269" t="n">
        <f aca="false">AK165+AJ166-AI166</f>
        <v>-19465</v>
      </c>
      <c r="AP166" s="269" t="n">
        <f aca="false">AN166*AO166</f>
        <v>0</v>
      </c>
      <c r="AR166" s="269" t="n">
        <f aca="false">AR165+AQ166-AP166</f>
        <v>0</v>
      </c>
      <c r="AS166" s="269"/>
      <c r="AT166" s="269"/>
      <c r="AU166" s="269"/>
      <c r="AV166" s="269"/>
      <c r="AW166" s="269"/>
      <c r="AX166" s="269"/>
      <c r="AY166" s="269"/>
    </row>
    <row r="167" customFormat="false" ht="15" hidden="false" customHeight="false" outlineLevel="0" collapsed="false">
      <c r="D167" s="271"/>
      <c r="E167" s="271"/>
      <c r="F167" s="274"/>
      <c r="G167" s="351" t="n">
        <f aca="false">E167*F167</f>
        <v>0</v>
      </c>
      <c r="H167" s="271"/>
      <c r="I167" s="348" t="n">
        <f aca="false">I166+H167-G167</f>
        <v>-21743</v>
      </c>
      <c r="N167" s="351" t="n">
        <f aca="false">L167*M167</f>
        <v>0</v>
      </c>
      <c r="P167" s="348" t="n">
        <f aca="false">P166+O167-N167</f>
        <v>-11050</v>
      </c>
      <c r="T167" s="274"/>
      <c r="U167" s="278" t="n">
        <f aca="false">S167*T167</f>
        <v>0</v>
      </c>
      <c r="W167" s="269" t="n">
        <f aca="false">W166+V167-U167</f>
        <v>-14125</v>
      </c>
      <c r="AA167" s="274"/>
      <c r="AB167" s="278" t="n">
        <f aca="false">Z167*AA167</f>
        <v>0</v>
      </c>
      <c r="AD167" s="269" t="n">
        <f aca="false">AD166+AC167-AB167</f>
        <v>-9810</v>
      </c>
      <c r="AI167" s="278" t="n">
        <f aca="false">AG167*AH167</f>
        <v>0</v>
      </c>
      <c r="AK167" s="269" t="n">
        <f aca="false">AK166+AJ167-AI167</f>
        <v>-19465</v>
      </c>
      <c r="AP167" s="269" t="n">
        <f aca="false">AN167*AO167</f>
        <v>0</v>
      </c>
      <c r="AR167" s="269" t="n">
        <f aca="false">AR166+AQ167-AP167</f>
        <v>0</v>
      </c>
      <c r="AS167" s="269"/>
      <c r="AT167" s="269"/>
      <c r="AU167" s="269"/>
      <c r="AV167" s="269"/>
      <c r="AW167" s="269"/>
      <c r="AX167" s="269"/>
      <c r="AY167" s="269"/>
    </row>
    <row r="168" customFormat="false" ht="15" hidden="false" customHeight="false" outlineLevel="0" collapsed="false">
      <c r="D168" s="271"/>
      <c r="E168" s="271"/>
      <c r="F168" s="274"/>
      <c r="G168" s="351" t="n">
        <f aca="false">E168*F168</f>
        <v>0</v>
      </c>
      <c r="H168" s="271"/>
      <c r="I168" s="348" t="n">
        <f aca="false">I167+H168-G168</f>
        <v>-21743</v>
      </c>
      <c r="N168" s="351" t="n">
        <f aca="false">L168*M168</f>
        <v>0</v>
      </c>
      <c r="P168" s="348" t="n">
        <f aca="false">P167+O168-N168</f>
        <v>-11050</v>
      </c>
      <c r="T168" s="274"/>
      <c r="U168" s="278" t="n">
        <f aca="false">S168*T168</f>
        <v>0</v>
      </c>
      <c r="W168" s="269" t="n">
        <f aca="false">W167+V168-U168</f>
        <v>-14125</v>
      </c>
      <c r="AA168" s="274"/>
      <c r="AB168" s="278" t="n">
        <f aca="false">Z168*AA168</f>
        <v>0</v>
      </c>
      <c r="AD168" s="269" t="n">
        <f aca="false">AD167+AC168-AB168</f>
        <v>-9810</v>
      </c>
      <c r="AI168" s="278" t="n">
        <f aca="false">AG168*AH168</f>
        <v>0</v>
      </c>
      <c r="AK168" s="269" t="n">
        <f aca="false">AK167+AJ168-AI168</f>
        <v>-19465</v>
      </c>
      <c r="AP168" s="269" t="n">
        <f aca="false">AN168*AO168</f>
        <v>0</v>
      </c>
      <c r="AR168" s="269" t="n">
        <f aca="false">AR167+AQ168-AP168</f>
        <v>0</v>
      </c>
      <c r="AS168" s="269"/>
      <c r="AT168" s="269"/>
      <c r="AU168" s="269"/>
      <c r="AV168" s="269"/>
      <c r="AW168" s="269"/>
      <c r="AX168" s="269"/>
      <c r="AY168" s="269"/>
    </row>
    <row r="169" customFormat="false" ht="15" hidden="false" customHeight="false" outlineLevel="0" collapsed="false">
      <c r="D169" s="271"/>
      <c r="E169" s="271"/>
      <c r="F169" s="274"/>
      <c r="G169" s="351" t="n">
        <f aca="false">E169*F169</f>
        <v>0</v>
      </c>
      <c r="H169" s="271"/>
      <c r="I169" s="348" t="n">
        <f aca="false">I168+H169-G169</f>
        <v>-21743</v>
      </c>
      <c r="N169" s="351" t="n">
        <f aca="false">L169*M169</f>
        <v>0</v>
      </c>
      <c r="P169" s="348" t="n">
        <f aca="false">P168+O169-N169</f>
        <v>-11050</v>
      </c>
      <c r="T169" s="274"/>
      <c r="U169" s="278" t="n">
        <f aca="false">S169*T169</f>
        <v>0</v>
      </c>
      <c r="W169" s="269" t="n">
        <f aca="false">W168+V169-U169</f>
        <v>-14125</v>
      </c>
      <c r="AA169" s="274"/>
      <c r="AB169" s="278" t="n">
        <f aca="false">Z169*AA169</f>
        <v>0</v>
      </c>
      <c r="AD169" s="269" t="n">
        <f aca="false">AD168+AC169-AB169</f>
        <v>-9810</v>
      </c>
      <c r="AI169" s="278" t="n">
        <f aca="false">AG169*AH169</f>
        <v>0</v>
      </c>
      <c r="AK169" s="269" t="n">
        <f aca="false">AK168+AJ169-AI169</f>
        <v>-19465</v>
      </c>
      <c r="AP169" s="269" t="n">
        <f aca="false">AN169*AO169</f>
        <v>0</v>
      </c>
      <c r="AR169" s="269" t="n">
        <f aca="false">AR168+AQ169-AP169</f>
        <v>0</v>
      </c>
      <c r="AS169" s="269"/>
      <c r="AT169" s="269"/>
      <c r="AU169" s="269"/>
      <c r="AV169" s="269"/>
      <c r="AW169" s="269"/>
      <c r="AX169" s="269"/>
      <c r="AY169" s="269"/>
    </row>
    <row r="170" customFormat="false" ht="15" hidden="false" customHeight="false" outlineLevel="0" collapsed="false">
      <c r="D170" s="271"/>
      <c r="E170" s="271"/>
      <c r="F170" s="274"/>
      <c r="G170" s="351" t="n">
        <f aca="false">E170*F170</f>
        <v>0</v>
      </c>
      <c r="H170" s="271"/>
      <c r="I170" s="348" t="n">
        <f aca="false">I169+H170-G170</f>
        <v>-21743</v>
      </c>
      <c r="N170" s="351" t="n">
        <f aca="false">L170*M170</f>
        <v>0</v>
      </c>
      <c r="P170" s="348" t="n">
        <f aca="false">P169+O170-N170</f>
        <v>-11050</v>
      </c>
      <c r="T170" s="274"/>
      <c r="U170" s="278" t="n">
        <f aca="false">S170*T170</f>
        <v>0</v>
      </c>
      <c r="W170" s="269" t="n">
        <f aca="false">W169+V170-U170</f>
        <v>-14125</v>
      </c>
      <c r="AA170" s="274"/>
      <c r="AB170" s="278" t="n">
        <f aca="false">Z170*AA170</f>
        <v>0</v>
      </c>
      <c r="AD170" s="269" t="n">
        <f aca="false">AD169+AC170-AB170</f>
        <v>-9810</v>
      </c>
      <c r="AI170" s="278" t="n">
        <f aca="false">AG170*AH170</f>
        <v>0</v>
      </c>
      <c r="AK170" s="269" t="n">
        <f aca="false">AK169+AJ170-AI170</f>
        <v>-19465</v>
      </c>
      <c r="AP170" s="269" t="n">
        <f aca="false">AN170*AO170</f>
        <v>0</v>
      </c>
      <c r="AR170" s="269" t="n">
        <f aca="false">AR169+AQ170-AP170</f>
        <v>0</v>
      </c>
      <c r="AS170" s="269"/>
      <c r="AT170" s="269"/>
      <c r="AU170" s="269"/>
      <c r="AV170" s="269"/>
      <c r="AW170" s="269"/>
      <c r="AX170" s="269"/>
      <c r="AY170" s="269"/>
    </row>
    <row r="171" customFormat="false" ht="15" hidden="false" customHeight="false" outlineLevel="0" collapsed="false">
      <c r="D171" s="271"/>
      <c r="E171" s="271"/>
      <c r="F171" s="274"/>
      <c r="G171" s="351" t="n">
        <f aca="false">E171*F171</f>
        <v>0</v>
      </c>
      <c r="H171" s="271"/>
      <c r="I171" s="348" t="n">
        <f aca="false">I170+H171-G171</f>
        <v>-21743</v>
      </c>
      <c r="N171" s="351" t="n">
        <f aca="false">L171*M171</f>
        <v>0</v>
      </c>
      <c r="P171" s="348" t="n">
        <f aca="false">P170+O171-N171</f>
        <v>-11050</v>
      </c>
      <c r="T171" s="274"/>
      <c r="U171" s="278" t="n">
        <f aca="false">S171*T171</f>
        <v>0</v>
      </c>
      <c r="W171" s="269" t="n">
        <f aca="false">W170+V171-U171</f>
        <v>-14125</v>
      </c>
      <c r="AA171" s="274"/>
      <c r="AB171" s="278" t="n">
        <f aca="false">Z171*AA171</f>
        <v>0</v>
      </c>
      <c r="AD171" s="269" t="n">
        <f aca="false">AD170+AC171-AB171</f>
        <v>-9810</v>
      </c>
      <c r="AI171" s="278" t="n">
        <f aca="false">AG171*AH171</f>
        <v>0</v>
      </c>
      <c r="AK171" s="269" t="n">
        <f aca="false">AK170+AJ171-AI171</f>
        <v>-19465</v>
      </c>
      <c r="AP171" s="269" t="n">
        <f aca="false">AN171*AO171</f>
        <v>0</v>
      </c>
      <c r="AR171" s="269" t="n">
        <f aca="false">AR170+AQ171-AP171</f>
        <v>0</v>
      </c>
      <c r="AS171" s="269"/>
      <c r="AT171" s="269"/>
      <c r="AU171" s="269"/>
      <c r="AV171" s="269"/>
      <c r="AW171" s="269"/>
      <c r="AX171" s="269"/>
      <c r="AY171" s="269"/>
    </row>
    <row r="172" customFormat="false" ht="15" hidden="false" customHeight="false" outlineLevel="0" collapsed="false">
      <c r="D172" s="271"/>
      <c r="E172" s="271"/>
      <c r="F172" s="274"/>
      <c r="G172" s="351" t="n">
        <f aca="false">E172*F172</f>
        <v>0</v>
      </c>
      <c r="H172" s="271"/>
      <c r="I172" s="348" t="n">
        <f aca="false">I171+H172-G172</f>
        <v>-21743</v>
      </c>
      <c r="N172" s="351" t="n">
        <f aca="false">L172*M172</f>
        <v>0</v>
      </c>
      <c r="P172" s="348" t="n">
        <f aca="false">P171+O172-N172</f>
        <v>-11050</v>
      </c>
      <c r="T172" s="274"/>
      <c r="U172" s="278" t="n">
        <f aca="false">S172*T172</f>
        <v>0</v>
      </c>
      <c r="W172" s="269" t="n">
        <f aca="false">W171+V172-U172</f>
        <v>-14125</v>
      </c>
      <c r="AA172" s="274"/>
      <c r="AB172" s="278" t="n">
        <f aca="false">Z172*AA172</f>
        <v>0</v>
      </c>
      <c r="AD172" s="269" t="n">
        <f aca="false">AD171+AC172-AB172</f>
        <v>-9810</v>
      </c>
      <c r="AI172" s="278" t="n">
        <f aca="false">AG172*AH172</f>
        <v>0</v>
      </c>
      <c r="AK172" s="269" t="n">
        <f aca="false">AK171+AJ172-AI172</f>
        <v>-19465</v>
      </c>
      <c r="AP172" s="269" t="n">
        <f aca="false">AN172*AO172</f>
        <v>0</v>
      </c>
      <c r="AR172" s="269" t="n">
        <f aca="false">AR171+AQ172-AP172</f>
        <v>0</v>
      </c>
      <c r="AS172" s="269"/>
      <c r="AT172" s="269"/>
      <c r="AU172" s="269"/>
      <c r="AV172" s="269"/>
      <c r="AW172" s="269"/>
      <c r="AX172" s="269"/>
      <c r="AY172" s="269"/>
    </row>
    <row r="173" customFormat="false" ht="15" hidden="false" customHeight="false" outlineLevel="0" collapsed="false">
      <c r="D173" s="271"/>
      <c r="E173" s="271"/>
      <c r="F173" s="274"/>
      <c r="G173" s="351" t="n">
        <f aca="false">E173*F173</f>
        <v>0</v>
      </c>
      <c r="H173" s="271"/>
      <c r="I173" s="348" t="n">
        <f aca="false">I172+H173-G173</f>
        <v>-21743</v>
      </c>
      <c r="N173" s="351" t="n">
        <f aca="false">L173*M173</f>
        <v>0</v>
      </c>
      <c r="P173" s="348" t="n">
        <f aca="false">P172+O173-N173</f>
        <v>-11050</v>
      </c>
      <c r="T173" s="274"/>
      <c r="U173" s="278" t="n">
        <f aca="false">S173*T173</f>
        <v>0</v>
      </c>
      <c r="W173" s="269" t="n">
        <f aca="false">W172+V173-U173</f>
        <v>-14125</v>
      </c>
      <c r="AA173" s="274"/>
      <c r="AB173" s="278" t="n">
        <f aca="false">Z173*AA173</f>
        <v>0</v>
      </c>
      <c r="AD173" s="269" t="n">
        <f aca="false">AD172+AC173-AB173</f>
        <v>-9810</v>
      </c>
      <c r="AI173" s="278" t="n">
        <f aca="false">AG173*AH173</f>
        <v>0</v>
      </c>
      <c r="AK173" s="269" t="n">
        <f aca="false">AK172+AJ173-AI173</f>
        <v>-19465</v>
      </c>
      <c r="AP173" s="269" t="n">
        <f aca="false">AN173*AO173</f>
        <v>0</v>
      </c>
      <c r="AR173" s="269" t="n">
        <f aca="false">AR172+AQ173-AP173</f>
        <v>0</v>
      </c>
      <c r="AS173" s="269"/>
      <c r="AT173" s="269"/>
      <c r="AU173" s="269"/>
      <c r="AV173" s="269"/>
      <c r="AW173" s="269"/>
      <c r="AX173" s="269"/>
      <c r="AY173" s="269"/>
    </row>
    <row r="174" customFormat="false" ht="15" hidden="false" customHeight="false" outlineLevel="0" collapsed="false">
      <c r="D174" s="271"/>
      <c r="E174" s="271"/>
      <c r="F174" s="274"/>
      <c r="G174" s="351" t="n">
        <f aca="false">E174*F174</f>
        <v>0</v>
      </c>
      <c r="H174" s="271"/>
      <c r="I174" s="348" t="n">
        <f aca="false">I173+H174-G174</f>
        <v>-21743</v>
      </c>
      <c r="N174" s="351" t="n">
        <f aca="false">L174*M174</f>
        <v>0</v>
      </c>
      <c r="P174" s="348" t="n">
        <f aca="false">P173+O174-N174</f>
        <v>-11050</v>
      </c>
      <c r="T174" s="274"/>
      <c r="U174" s="278" t="n">
        <f aca="false">S174*T174</f>
        <v>0</v>
      </c>
      <c r="W174" s="269" t="n">
        <f aca="false">W173+V174-U174</f>
        <v>-14125</v>
      </c>
      <c r="AA174" s="274"/>
      <c r="AB174" s="278" t="n">
        <f aca="false">Z174*AA174</f>
        <v>0</v>
      </c>
      <c r="AD174" s="269" t="n">
        <f aca="false">AD173+AC174-AB174</f>
        <v>-9810</v>
      </c>
      <c r="AI174" s="278" t="n">
        <f aca="false">AG174*AH174</f>
        <v>0</v>
      </c>
      <c r="AK174" s="269" t="n">
        <f aca="false">AK173+AJ174-AI174</f>
        <v>-19465</v>
      </c>
      <c r="AP174" s="269" t="n">
        <f aca="false">AN174*AO174</f>
        <v>0</v>
      </c>
      <c r="AR174" s="269" t="n">
        <f aca="false">AR173+AQ174-AP174</f>
        <v>0</v>
      </c>
      <c r="AS174" s="269"/>
      <c r="AT174" s="269"/>
      <c r="AU174" s="269"/>
      <c r="AV174" s="269"/>
      <c r="AW174" s="269"/>
      <c r="AX174" s="269"/>
      <c r="AY174" s="269"/>
    </row>
    <row r="175" customFormat="false" ht="15" hidden="false" customHeight="false" outlineLevel="0" collapsed="false">
      <c r="D175" s="271"/>
      <c r="E175" s="271"/>
      <c r="F175" s="274"/>
      <c r="G175" s="351" t="n">
        <f aca="false">E175*F175</f>
        <v>0</v>
      </c>
      <c r="H175" s="271"/>
      <c r="I175" s="348" t="n">
        <f aca="false">I174+H175-G175</f>
        <v>-21743</v>
      </c>
      <c r="N175" s="351" t="n">
        <f aca="false">L175*M175</f>
        <v>0</v>
      </c>
      <c r="P175" s="348" t="n">
        <f aca="false">P174+O175-N175</f>
        <v>-11050</v>
      </c>
      <c r="T175" s="274"/>
      <c r="U175" s="278" t="n">
        <f aca="false">S175*T175</f>
        <v>0</v>
      </c>
      <c r="W175" s="269" t="n">
        <f aca="false">W174+V175-U175</f>
        <v>-14125</v>
      </c>
      <c r="AA175" s="274"/>
      <c r="AB175" s="278" t="n">
        <f aca="false">Z175*AA175</f>
        <v>0</v>
      </c>
      <c r="AD175" s="269" t="n">
        <f aca="false">AD174+AC175-AB175</f>
        <v>-9810</v>
      </c>
      <c r="AI175" s="278" t="n">
        <f aca="false">AG175*AH175</f>
        <v>0</v>
      </c>
      <c r="AK175" s="269" t="n">
        <f aca="false">AK174+AJ175-AI175</f>
        <v>-19465</v>
      </c>
      <c r="AP175" s="269" t="n">
        <f aca="false">AN175*AO175</f>
        <v>0</v>
      </c>
      <c r="AR175" s="269" t="n">
        <f aca="false">AR174+AQ175-AP175</f>
        <v>0</v>
      </c>
      <c r="AS175" s="269"/>
      <c r="AT175" s="269"/>
      <c r="AU175" s="269"/>
      <c r="AV175" s="269"/>
      <c r="AW175" s="269"/>
      <c r="AX175" s="269"/>
      <c r="AY175" s="269"/>
    </row>
    <row r="176" customFormat="false" ht="15" hidden="false" customHeight="false" outlineLevel="0" collapsed="false">
      <c r="D176" s="271"/>
      <c r="E176" s="271"/>
      <c r="F176" s="274"/>
      <c r="G176" s="351" t="n">
        <f aca="false">E176*F176</f>
        <v>0</v>
      </c>
      <c r="H176" s="271"/>
      <c r="I176" s="348" t="n">
        <f aca="false">I175+H176-G176</f>
        <v>-21743</v>
      </c>
      <c r="N176" s="351" t="n">
        <f aca="false">L176*M176</f>
        <v>0</v>
      </c>
      <c r="P176" s="348" t="n">
        <f aca="false">P175+O176-N176</f>
        <v>-11050</v>
      </c>
      <c r="T176" s="274"/>
      <c r="U176" s="278" t="n">
        <f aca="false">S176*T176</f>
        <v>0</v>
      </c>
      <c r="W176" s="269" t="n">
        <f aca="false">W175+V176-U176</f>
        <v>-14125</v>
      </c>
      <c r="AA176" s="274"/>
      <c r="AB176" s="278" t="n">
        <f aca="false">Z176*AA176</f>
        <v>0</v>
      </c>
      <c r="AD176" s="269" t="n">
        <f aca="false">AD175+AC176-AB176</f>
        <v>-9810</v>
      </c>
      <c r="AI176" s="278" t="n">
        <f aca="false">AG176*AH176</f>
        <v>0</v>
      </c>
      <c r="AK176" s="269" t="n">
        <f aca="false">AK175+AJ176-AI176</f>
        <v>-19465</v>
      </c>
      <c r="AP176" s="269" t="n">
        <f aca="false">AN176*AO176</f>
        <v>0</v>
      </c>
      <c r="AR176" s="269" t="n">
        <f aca="false">AR175+AQ176-AP176</f>
        <v>0</v>
      </c>
      <c r="AS176" s="269"/>
      <c r="AT176" s="269"/>
      <c r="AU176" s="269"/>
      <c r="AV176" s="269"/>
      <c r="AW176" s="269"/>
      <c r="AX176" s="269"/>
      <c r="AY176" s="269"/>
    </row>
    <row r="177" customFormat="false" ht="15" hidden="false" customHeight="false" outlineLevel="0" collapsed="false">
      <c r="D177" s="271"/>
      <c r="E177" s="271"/>
      <c r="F177" s="274"/>
      <c r="G177" s="351" t="n">
        <f aca="false">E177*F177</f>
        <v>0</v>
      </c>
      <c r="H177" s="271"/>
      <c r="I177" s="348" t="n">
        <f aca="false">I176+H177-G177</f>
        <v>-21743</v>
      </c>
      <c r="N177" s="351" t="n">
        <f aca="false">L177*M177</f>
        <v>0</v>
      </c>
      <c r="P177" s="348" t="n">
        <f aca="false">P176+O177-N177</f>
        <v>-11050</v>
      </c>
      <c r="T177" s="274"/>
      <c r="U177" s="278" t="n">
        <f aca="false">S177*T177</f>
        <v>0</v>
      </c>
      <c r="W177" s="269" t="n">
        <f aca="false">W176+V177-U177</f>
        <v>-14125</v>
      </c>
      <c r="AA177" s="274"/>
      <c r="AB177" s="278" t="n">
        <f aca="false">Z177*AA177</f>
        <v>0</v>
      </c>
      <c r="AD177" s="269" t="n">
        <f aca="false">AD176+AC177-AB177</f>
        <v>-9810</v>
      </c>
      <c r="AI177" s="278" t="n">
        <f aca="false">AG177*AH177</f>
        <v>0</v>
      </c>
      <c r="AK177" s="269" t="n">
        <f aca="false">AK176+AJ177-AI177</f>
        <v>-19465</v>
      </c>
      <c r="AP177" s="269" t="n">
        <f aca="false">AN177*AO177</f>
        <v>0</v>
      </c>
      <c r="AR177" s="269" t="n">
        <f aca="false">AR176+AQ177-AP177</f>
        <v>0</v>
      </c>
      <c r="AS177" s="269"/>
      <c r="AT177" s="269"/>
      <c r="AU177" s="269"/>
      <c r="AV177" s="269"/>
      <c r="AW177" s="269"/>
      <c r="AX177" s="269"/>
      <c r="AY177" s="269"/>
    </row>
    <row r="178" customFormat="false" ht="15" hidden="false" customHeight="false" outlineLevel="0" collapsed="false">
      <c r="D178" s="271"/>
      <c r="E178" s="271"/>
      <c r="F178" s="274"/>
      <c r="G178" s="351" t="n">
        <f aca="false">E178*F178</f>
        <v>0</v>
      </c>
      <c r="H178" s="271"/>
      <c r="I178" s="348" t="n">
        <f aca="false">I177+H178-G178</f>
        <v>-21743</v>
      </c>
      <c r="N178" s="351" t="n">
        <f aca="false">L178*M178</f>
        <v>0</v>
      </c>
      <c r="P178" s="348" t="n">
        <f aca="false">P177+O178-N178</f>
        <v>-11050</v>
      </c>
      <c r="T178" s="274"/>
      <c r="U178" s="278" t="n">
        <f aca="false">S178*T178</f>
        <v>0</v>
      </c>
      <c r="W178" s="269" t="n">
        <f aca="false">W177+V178-U178</f>
        <v>-14125</v>
      </c>
      <c r="AA178" s="274"/>
      <c r="AB178" s="278" t="n">
        <f aca="false">Z178*AA178</f>
        <v>0</v>
      </c>
      <c r="AD178" s="269" t="n">
        <f aca="false">AD177+AC178-AB178</f>
        <v>-9810</v>
      </c>
      <c r="AI178" s="278" t="n">
        <f aca="false">AG178*AH178</f>
        <v>0</v>
      </c>
      <c r="AK178" s="269" t="n">
        <f aca="false">AK177+AJ178-AI178</f>
        <v>-19465</v>
      </c>
      <c r="AP178" s="269" t="n">
        <f aca="false">AN178*AO178</f>
        <v>0</v>
      </c>
      <c r="AR178" s="269" t="n">
        <f aca="false">AR177+AQ178-AP178</f>
        <v>0</v>
      </c>
      <c r="AS178" s="269"/>
      <c r="AT178" s="269"/>
      <c r="AU178" s="269"/>
      <c r="AV178" s="269"/>
      <c r="AW178" s="269"/>
      <c r="AX178" s="269"/>
      <c r="AY178" s="269"/>
    </row>
    <row r="179" customFormat="false" ht="15" hidden="false" customHeight="false" outlineLevel="0" collapsed="false">
      <c r="D179" s="271"/>
      <c r="E179" s="271"/>
      <c r="F179" s="274"/>
      <c r="G179" s="351" t="n">
        <f aca="false">E179*F179</f>
        <v>0</v>
      </c>
      <c r="H179" s="271"/>
      <c r="I179" s="348" t="n">
        <f aca="false">I178+H179-G179</f>
        <v>-21743</v>
      </c>
      <c r="N179" s="351" t="n">
        <f aca="false">L179*M179</f>
        <v>0</v>
      </c>
      <c r="P179" s="348" t="n">
        <f aca="false">P178+O179-N179</f>
        <v>-11050</v>
      </c>
      <c r="T179" s="274"/>
      <c r="U179" s="278" t="n">
        <f aca="false">S179*T179</f>
        <v>0</v>
      </c>
      <c r="W179" s="269" t="n">
        <f aca="false">W178+V179-U179</f>
        <v>-14125</v>
      </c>
      <c r="AA179" s="274"/>
      <c r="AB179" s="278" t="n">
        <f aca="false">Z179*AA179</f>
        <v>0</v>
      </c>
      <c r="AD179" s="269" t="n">
        <f aca="false">AD178+AC179-AB179</f>
        <v>-9810</v>
      </c>
      <c r="AI179" s="278" t="n">
        <f aca="false">AG179*AH179</f>
        <v>0</v>
      </c>
      <c r="AK179" s="269" t="n">
        <f aca="false">AK178+AJ179-AI179</f>
        <v>-19465</v>
      </c>
      <c r="AP179" s="269" t="n">
        <f aca="false">AN179*AO179</f>
        <v>0</v>
      </c>
      <c r="AR179" s="269" t="n">
        <f aca="false">AR178+AQ179-AP179</f>
        <v>0</v>
      </c>
      <c r="AS179" s="269"/>
      <c r="AT179" s="269"/>
      <c r="AU179" s="269"/>
      <c r="AV179" s="269"/>
      <c r="AW179" s="269"/>
      <c r="AX179" s="269"/>
      <c r="AY179" s="269"/>
    </row>
    <row r="180" customFormat="false" ht="15" hidden="false" customHeight="false" outlineLevel="0" collapsed="false">
      <c r="D180" s="271"/>
      <c r="E180" s="271"/>
      <c r="F180" s="274"/>
      <c r="G180" s="351" t="n">
        <f aca="false">E180*F180</f>
        <v>0</v>
      </c>
      <c r="H180" s="271"/>
      <c r="I180" s="348" t="n">
        <f aca="false">I179+H180-G180</f>
        <v>-21743</v>
      </c>
      <c r="N180" s="351" t="n">
        <f aca="false">L180*M180</f>
        <v>0</v>
      </c>
      <c r="P180" s="348" t="n">
        <f aca="false">P179+O180-N180</f>
        <v>-11050</v>
      </c>
      <c r="T180" s="274"/>
      <c r="U180" s="278" t="n">
        <f aca="false">S180*T180</f>
        <v>0</v>
      </c>
      <c r="W180" s="269" t="n">
        <f aca="false">W179+V180-U180</f>
        <v>-14125</v>
      </c>
      <c r="AA180" s="274"/>
      <c r="AB180" s="278" t="n">
        <f aca="false">Z180*AA180</f>
        <v>0</v>
      </c>
      <c r="AD180" s="269" t="n">
        <f aca="false">AD179+AC180-AB180</f>
        <v>-9810</v>
      </c>
      <c r="AI180" s="278" t="n">
        <f aca="false">AG180*AH180</f>
        <v>0</v>
      </c>
      <c r="AK180" s="269" t="n">
        <f aca="false">AK179+AJ180-AI180</f>
        <v>-19465</v>
      </c>
      <c r="AP180" s="269" t="n">
        <f aca="false">AN180*AO180</f>
        <v>0</v>
      </c>
      <c r="AR180" s="269" t="n">
        <f aca="false">AR179+AQ180-AP180</f>
        <v>0</v>
      </c>
      <c r="AS180" s="269"/>
      <c r="AT180" s="269"/>
      <c r="AU180" s="269"/>
      <c r="AV180" s="269"/>
      <c r="AW180" s="269"/>
      <c r="AX180" s="269"/>
      <c r="AY180" s="269"/>
    </row>
    <row r="181" customFormat="false" ht="15" hidden="false" customHeight="false" outlineLevel="0" collapsed="false">
      <c r="D181" s="271"/>
      <c r="E181" s="271"/>
      <c r="F181" s="274"/>
      <c r="G181" s="351" t="n">
        <f aca="false">E181*F181</f>
        <v>0</v>
      </c>
      <c r="H181" s="271"/>
      <c r="I181" s="348" t="n">
        <f aca="false">I180+H181-G181</f>
        <v>-21743</v>
      </c>
      <c r="N181" s="351" t="n">
        <f aca="false">L181*M181</f>
        <v>0</v>
      </c>
      <c r="P181" s="348" t="n">
        <f aca="false">P180+O181-N181</f>
        <v>-11050</v>
      </c>
      <c r="T181" s="274"/>
      <c r="U181" s="278" t="n">
        <f aca="false">S181*T181</f>
        <v>0</v>
      </c>
      <c r="W181" s="269" t="n">
        <f aca="false">W180+V181-U181</f>
        <v>-14125</v>
      </c>
      <c r="AA181" s="274"/>
      <c r="AB181" s="278" t="n">
        <f aca="false">Z181*AA181</f>
        <v>0</v>
      </c>
      <c r="AD181" s="269" t="n">
        <f aca="false">AD180+AC181-AB181</f>
        <v>-9810</v>
      </c>
      <c r="AI181" s="278" t="n">
        <f aca="false">AG181*AH181</f>
        <v>0</v>
      </c>
      <c r="AK181" s="269" t="n">
        <f aca="false">AK180+AJ181-AI181</f>
        <v>-19465</v>
      </c>
      <c r="AP181" s="269" t="n">
        <f aca="false">AN181*AO181</f>
        <v>0</v>
      </c>
      <c r="AR181" s="269" t="n">
        <f aca="false">AR180+AQ181-AP181</f>
        <v>0</v>
      </c>
      <c r="AS181" s="269"/>
      <c r="AT181" s="269"/>
      <c r="AU181" s="269"/>
      <c r="AV181" s="269"/>
      <c r="AW181" s="269"/>
      <c r="AX181" s="269"/>
      <c r="AY181" s="269"/>
    </row>
    <row r="182" customFormat="false" ht="15" hidden="false" customHeight="false" outlineLevel="0" collapsed="false">
      <c r="D182" s="271"/>
      <c r="E182" s="271"/>
      <c r="F182" s="274"/>
      <c r="G182" s="351" t="n">
        <f aca="false">E182*F182</f>
        <v>0</v>
      </c>
      <c r="H182" s="271"/>
      <c r="I182" s="348" t="n">
        <f aca="false">I181+H182-G182</f>
        <v>-21743</v>
      </c>
      <c r="N182" s="351" t="n">
        <f aca="false">L182*M182</f>
        <v>0</v>
      </c>
      <c r="P182" s="348" t="n">
        <f aca="false">P181+O182-N182</f>
        <v>-11050</v>
      </c>
      <c r="T182" s="274"/>
      <c r="U182" s="278" t="n">
        <f aca="false">S182*T182</f>
        <v>0</v>
      </c>
      <c r="W182" s="269" t="n">
        <f aca="false">W181+V182-U182</f>
        <v>-14125</v>
      </c>
      <c r="AA182" s="274"/>
      <c r="AB182" s="278" t="n">
        <f aca="false">Z182*AA182</f>
        <v>0</v>
      </c>
      <c r="AD182" s="269" t="n">
        <f aca="false">AD181+AC182-AB182</f>
        <v>-9810</v>
      </c>
      <c r="AI182" s="278" t="n">
        <f aca="false">AG182*AH182</f>
        <v>0</v>
      </c>
      <c r="AK182" s="269" t="n">
        <f aca="false">AK181+AJ182-AI182</f>
        <v>-19465</v>
      </c>
      <c r="AP182" s="269" t="n">
        <f aca="false">AN182*AO182</f>
        <v>0</v>
      </c>
      <c r="AR182" s="269" t="n">
        <f aca="false">AR181+AQ182-AP182</f>
        <v>0</v>
      </c>
      <c r="AS182" s="269"/>
      <c r="AT182" s="269"/>
      <c r="AU182" s="269"/>
      <c r="AV182" s="269"/>
      <c r="AW182" s="269"/>
      <c r="AX182" s="269"/>
      <c r="AY182" s="269"/>
    </row>
    <row r="183" customFormat="false" ht="15" hidden="false" customHeight="false" outlineLevel="0" collapsed="false">
      <c r="D183" s="271"/>
      <c r="E183" s="271"/>
      <c r="F183" s="274"/>
      <c r="G183" s="351" t="n">
        <f aca="false">E183*F183</f>
        <v>0</v>
      </c>
      <c r="H183" s="271"/>
      <c r="I183" s="348" t="n">
        <f aca="false">I182+H183-G183</f>
        <v>-21743</v>
      </c>
      <c r="N183" s="351" t="n">
        <f aca="false">L183*M183</f>
        <v>0</v>
      </c>
      <c r="P183" s="348" t="n">
        <f aca="false">P182+O183-N183</f>
        <v>-11050</v>
      </c>
      <c r="T183" s="274"/>
      <c r="U183" s="278" t="n">
        <f aca="false">S183*T183</f>
        <v>0</v>
      </c>
      <c r="W183" s="269" t="n">
        <f aca="false">W182+V183-U183</f>
        <v>-14125</v>
      </c>
      <c r="AA183" s="274"/>
      <c r="AB183" s="278" t="n">
        <f aca="false">Z183*AA183</f>
        <v>0</v>
      </c>
      <c r="AD183" s="269" t="n">
        <f aca="false">AD182+AC183-AB183</f>
        <v>-9810</v>
      </c>
      <c r="AI183" s="278" t="n">
        <f aca="false">AG183*AH183</f>
        <v>0</v>
      </c>
      <c r="AK183" s="269" t="n">
        <f aca="false">AK182+AJ183-AI183</f>
        <v>-19465</v>
      </c>
      <c r="AP183" s="269" t="n">
        <f aca="false">AN183*AO183</f>
        <v>0</v>
      </c>
      <c r="AR183" s="269" t="n">
        <f aca="false">AR182+AQ183-AP183</f>
        <v>0</v>
      </c>
      <c r="AS183" s="269"/>
      <c r="AT183" s="269"/>
      <c r="AU183" s="269"/>
      <c r="AV183" s="269"/>
      <c r="AW183" s="269"/>
      <c r="AX183" s="269"/>
      <c r="AY183" s="269"/>
    </row>
    <row r="184" customFormat="false" ht="15" hidden="false" customHeight="false" outlineLevel="0" collapsed="false">
      <c r="D184" s="271"/>
      <c r="E184" s="271"/>
      <c r="F184" s="274"/>
      <c r="G184" s="351" t="n">
        <f aca="false">E184*F184</f>
        <v>0</v>
      </c>
      <c r="H184" s="271"/>
      <c r="I184" s="348" t="n">
        <f aca="false">I183+H184-G184</f>
        <v>-21743</v>
      </c>
      <c r="N184" s="351" t="n">
        <f aca="false">L184*M184</f>
        <v>0</v>
      </c>
      <c r="P184" s="348" t="n">
        <f aca="false">P183+O184-N184</f>
        <v>-11050</v>
      </c>
      <c r="T184" s="274"/>
      <c r="U184" s="278" t="n">
        <f aca="false">S184*T184</f>
        <v>0</v>
      </c>
      <c r="W184" s="269" t="n">
        <f aca="false">W183+V184-U184</f>
        <v>-14125</v>
      </c>
      <c r="AA184" s="274"/>
      <c r="AB184" s="278" t="n">
        <f aca="false">Z184*AA184</f>
        <v>0</v>
      </c>
      <c r="AD184" s="269" t="n">
        <f aca="false">AD183+AC184-AB184</f>
        <v>-9810</v>
      </c>
      <c r="AI184" s="278" t="n">
        <f aca="false">AG184*AH184</f>
        <v>0</v>
      </c>
      <c r="AK184" s="269" t="n">
        <f aca="false">AK183+AJ184-AI184</f>
        <v>-19465</v>
      </c>
      <c r="AP184" s="269" t="n">
        <f aca="false">AN184*AO184</f>
        <v>0</v>
      </c>
      <c r="AR184" s="269" t="n">
        <f aca="false">AR183+AQ184-AP184</f>
        <v>0</v>
      </c>
      <c r="AS184" s="269"/>
      <c r="AT184" s="269"/>
      <c r="AU184" s="269"/>
      <c r="AV184" s="269"/>
      <c r="AW184" s="269"/>
      <c r="AX184" s="269"/>
      <c r="AY184" s="269"/>
    </row>
    <row r="185" customFormat="false" ht="15" hidden="false" customHeight="false" outlineLevel="0" collapsed="false">
      <c r="D185" s="271"/>
      <c r="E185" s="271"/>
      <c r="F185" s="274"/>
      <c r="G185" s="351" t="n">
        <f aca="false">E185*F185</f>
        <v>0</v>
      </c>
      <c r="H185" s="271"/>
      <c r="I185" s="348" t="n">
        <f aca="false">I184+H185-G185</f>
        <v>-21743</v>
      </c>
      <c r="N185" s="351" t="n">
        <f aca="false">L185*M185</f>
        <v>0</v>
      </c>
      <c r="P185" s="348" t="n">
        <f aca="false">P184+O185-N185</f>
        <v>-11050</v>
      </c>
      <c r="T185" s="274"/>
      <c r="U185" s="278" t="n">
        <f aca="false">S185*T185</f>
        <v>0</v>
      </c>
      <c r="W185" s="269" t="n">
        <f aca="false">W184+V185-U185</f>
        <v>-14125</v>
      </c>
      <c r="AA185" s="274"/>
      <c r="AB185" s="278" t="n">
        <f aca="false">Z185*AA185</f>
        <v>0</v>
      </c>
      <c r="AD185" s="269" t="n">
        <f aca="false">AD184+AC185-AB185</f>
        <v>-9810</v>
      </c>
      <c r="AI185" s="278" t="n">
        <f aca="false">AG185*AH185</f>
        <v>0</v>
      </c>
      <c r="AK185" s="269" t="n">
        <f aca="false">AK184+AJ185-AI185</f>
        <v>-19465</v>
      </c>
      <c r="AP185" s="269" t="n">
        <f aca="false">AN185*AO185</f>
        <v>0</v>
      </c>
      <c r="AR185" s="269" t="n">
        <f aca="false">AR184+AQ185-AP185</f>
        <v>0</v>
      </c>
      <c r="AS185" s="269"/>
      <c r="AT185" s="269"/>
      <c r="AU185" s="269"/>
      <c r="AV185" s="269"/>
      <c r="AW185" s="269"/>
      <c r="AX185" s="269"/>
      <c r="AY185" s="269"/>
    </row>
    <row r="186" customFormat="false" ht="15" hidden="false" customHeight="false" outlineLevel="0" collapsed="false">
      <c r="D186" s="271"/>
      <c r="E186" s="271"/>
      <c r="F186" s="274"/>
      <c r="G186" s="351" t="n">
        <f aca="false">E186*F186</f>
        <v>0</v>
      </c>
      <c r="H186" s="271"/>
      <c r="I186" s="348" t="n">
        <f aca="false">I185+H186-G186</f>
        <v>-21743</v>
      </c>
      <c r="N186" s="351" t="n">
        <f aca="false">L186*M186</f>
        <v>0</v>
      </c>
      <c r="P186" s="348" t="n">
        <f aca="false">P185+O186-N186</f>
        <v>-11050</v>
      </c>
      <c r="T186" s="274"/>
      <c r="U186" s="278" t="n">
        <f aca="false">S186*T186</f>
        <v>0</v>
      </c>
      <c r="W186" s="269" t="n">
        <f aca="false">W185+V186-U186</f>
        <v>-14125</v>
      </c>
      <c r="AA186" s="274"/>
      <c r="AB186" s="278" t="n">
        <f aca="false">Z186*AA186</f>
        <v>0</v>
      </c>
      <c r="AD186" s="269" t="n">
        <f aca="false">AD185+AC186-AB186</f>
        <v>-9810</v>
      </c>
      <c r="AI186" s="278" t="n">
        <f aca="false">AG186*AH186</f>
        <v>0</v>
      </c>
      <c r="AK186" s="269" t="n">
        <f aca="false">AK185+AJ186-AI186</f>
        <v>-19465</v>
      </c>
      <c r="AP186" s="269" t="n">
        <f aca="false">AN186*AO186</f>
        <v>0</v>
      </c>
      <c r="AR186" s="269" t="n">
        <f aca="false">AR185+AQ186-AP186</f>
        <v>0</v>
      </c>
      <c r="AS186" s="269"/>
      <c r="AT186" s="269"/>
      <c r="AU186" s="269"/>
      <c r="AV186" s="269"/>
      <c r="AW186" s="269"/>
      <c r="AX186" s="269"/>
      <c r="AY186" s="269"/>
    </row>
    <row r="187" customFormat="false" ht="15" hidden="false" customHeight="false" outlineLevel="0" collapsed="false">
      <c r="D187" s="271"/>
      <c r="E187" s="271"/>
      <c r="F187" s="274"/>
      <c r="G187" s="351" t="n">
        <f aca="false">E187*F187</f>
        <v>0</v>
      </c>
      <c r="H187" s="271"/>
      <c r="I187" s="348" t="n">
        <f aca="false">I186+H187-G187</f>
        <v>-21743</v>
      </c>
      <c r="N187" s="351" t="n">
        <f aca="false">L187*M187</f>
        <v>0</v>
      </c>
      <c r="P187" s="348" t="n">
        <f aca="false">P186+O187-N187</f>
        <v>-11050</v>
      </c>
      <c r="T187" s="274"/>
      <c r="U187" s="278" t="n">
        <f aca="false">S187*T187</f>
        <v>0</v>
      </c>
      <c r="W187" s="269" t="n">
        <f aca="false">W186+V187-U187</f>
        <v>-14125</v>
      </c>
      <c r="AA187" s="274"/>
      <c r="AB187" s="278" t="n">
        <f aca="false">Z187*AA187</f>
        <v>0</v>
      </c>
      <c r="AD187" s="269" t="n">
        <f aca="false">AD186+AC187-AB187</f>
        <v>-9810</v>
      </c>
      <c r="AI187" s="278" t="n">
        <f aca="false">AG187*AH187</f>
        <v>0</v>
      </c>
      <c r="AK187" s="269" t="n">
        <f aca="false">AK186+AJ187-AI187</f>
        <v>-19465</v>
      </c>
      <c r="AP187" s="269" t="n">
        <f aca="false">AN187*AO187</f>
        <v>0</v>
      </c>
      <c r="AR187" s="269" t="n">
        <f aca="false">AR186+AQ187-AP187</f>
        <v>0</v>
      </c>
      <c r="AS187" s="269"/>
      <c r="AT187" s="269"/>
      <c r="AU187" s="269"/>
      <c r="AV187" s="269"/>
      <c r="AW187" s="269"/>
      <c r="AX187" s="269"/>
      <c r="AY187" s="269"/>
    </row>
    <row r="188" customFormat="false" ht="15" hidden="false" customHeight="false" outlineLevel="0" collapsed="false">
      <c r="D188" s="271"/>
      <c r="E188" s="271"/>
      <c r="F188" s="274"/>
      <c r="G188" s="269" t="n">
        <f aca="false">E188*F188</f>
        <v>0</v>
      </c>
      <c r="H188" s="271"/>
      <c r="I188" s="348" t="n">
        <f aca="false">I187+H188-G188</f>
        <v>-21743</v>
      </c>
      <c r="N188" s="351" t="n">
        <f aca="false">L188*M188</f>
        <v>0</v>
      </c>
      <c r="P188" s="348" t="n">
        <f aca="false">P187+O188-N188</f>
        <v>-11050</v>
      </c>
      <c r="T188" s="274"/>
      <c r="U188" s="278" t="n">
        <f aca="false">S188*T188</f>
        <v>0</v>
      </c>
      <c r="W188" s="269" t="n">
        <f aca="false">W187+V188-U188</f>
        <v>-14125</v>
      </c>
      <c r="AA188" s="274"/>
      <c r="AB188" s="278" t="n">
        <f aca="false">Z188*AA188</f>
        <v>0</v>
      </c>
      <c r="AD188" s="269" t="n">
        <f aca="false">AD187+AC188-AB188</f>
        <v>-9810</v>
      </c>
      <c r="AI188" s="278" t="n">
        <f aca="false">AG188*AH188</f>
        <v>0</v>
      </c>
      <c r="AK188" s="269" t="n">
        <f aca="false">AK187+AJ188-AI188</f>
        <v>-19465</v>
      </c>
      <c r="AP188" s="269" t="n">
        <f aca="false">AN188*AO188</f>
        <v>0</v>
      </c>
      <c r="AR188" s="269" t="n">
        <f aca="false">AR187+AQ188-AP188</f>
        <v>0</v>
      </c>
      <c r="AS188" s="269"/>
      <c r="AT188" s="269"/>
      <c r="AU188" s="269"/>
      <c r="AV188" s="269"/>
      <c r="AW188" s="269"/>
      <c r="AX188" s="269"/>
      <c r="AY188" s="269"/>
    </row>
    <row r="189" customFormat="false" ht="15" hidden="false" customHeight="false" outlineLevel="0" collapsed="false">
      <c r="D189" s="271"/>
      <c r="E189" s="271"/>
      <c r="F189" s="274"/>
      <c r="G189" s="269" t="n">
        <f aca="false">E189*F189</f>
        <v>0</v>
      </c>
      <c r="H189" s="271"/>
      <c r="I189" s="348" t="n">
        <f aca="false">I188+H189-G189</f>
        <v>-21743</v>
      </c>
      <c r="N189" s="351" t="n">
        <f aca="false">L189*M189</f>
        <v>0</v>
      </c>
      <c r="P189" s="348" t="n">
        <f aca="false">P188+O189-N189</f>
        <v>-11050</v>
      </c>
      <c r="T189" s="274"/>
      <c r="U189" s="278" t="n">
        <f aca="false">S189*T189</f>
        <v>0</v>
      </c>
      <c r="W189" s="269" t="n">
        <f aca="false">W188+V189-U189</f>
        <v>-14125</v>
      </c>
      <c r="AA189" s="274"/>
      <c r="AB189" s="278" t="n">
        <f aca="false">Z189*AA189</f>
        <v>0</v>
      </c>
      <c r="AD189" s="269" t="n">
        <f aca="false">AD188+AC189-AB189</f>
        <v>-9810</v>
      </c>
      <c r="AI189" s="278" t="n">
        <f aca="false">AG189*AH189</f>
        <v>0</v>
      </c>
      <c r="AK189" s="269" t="n">
        <f aca="false">AK188+AJ189-AI189</f>
        <v>-19465</v>
      </c>
      <c r="AP189" s="269" t="n">
        <f aca="false">AN189*AO189</f>
        <v>0</v>
      </c>
      <c r="AR189" s="269" t="n">
        <f aca="false">AR188+AQ189-AP189</f>
        <v>0</v>
      </c>
      <c r="AS189" s="269"/>
      <c r="AT189" s="269"/>
      <c r="AU189" s="269"/>
      <c r="AV189" s="269"/>
      <c r="AW189" s="269"/>
      <c r="AX189" s="269"/>
      <c r="AY189" s="269"/>
    </row>
    <row r="190" customFormat="false" ht="15" hidden="false" customHeight="false" outlineLevel="0" collapsed="false">
      <c r="D190" s="271"/>
      <c r="E190" s="271"/>
      <c r="F190" s="274"/>
      <c r="G190" s="269" t="n">
        <f aca="false">E190*F190</f>
        <v>0</v>
      </c>
      <c r="H190" s="271"/>
      <c r="I190" s="348" t="n">
        <f aca="false">I189+H190-G190</f>
        <v>-21743</v>
      </c>
      <c r="N190" s="351" t="n">
        <f aca="false">L190*M190</f>
        <v>0</v>
      </c>
      <c r="P190" s="348" t="n">
        <f aca="false">P189+O190-N190</f>
        <v>-11050</v>
      </c>
      <c r="T190" s="274"/>
      <c r="U190" s="278" t="n">
        <f aca="false">S190*T190</f>
        <v>0</v>
      </c>
      <c r="W190" s="269" t="n">
        <f aca="false">W189+V190-U190</f>
        <v>-14125</v>
      </c>
      <c r="AA190" s="274"/>
      <c r="AB190" s="278" t="n">
        <f aca="false">Z190*AA190</f>
        <v>0</v>
      </c>
      <c r="AD190" s="269" t="n">
        <f aca="false">AD189+AC190-AB190</f>
        <v>-9810</v>
      </c>
      <c r="AI190" s="278" t="n">
        <f aca="false">AG190*AH190</f>
        <v>0</v>
      </c>
      <c r="AK190" s="269" t="n">
        <f aca="false">AK189+AJ190-AI190</f>
        <v>-19465</v>
      </c>
      <c r="AP190" s="269" t="n">
        <f aca="false">AN190*AO190</f>
        <v>0</v>
      </c>
      <c r="AR190" s="269" t="n">
        <f aca="false">AR189+AQ190-AP190</f>
        <v>0</v>
      </c>
      <c r="AS190" s="269"/>
      <c r="AT190" s="269"/>
      <c r="AU190" s="269"/>
      <c r="AV190" s="269"/>
      <c r="AW190" s="269"/>
      <c r="AX190" s="269"/>
      <c r="AY190" s="269"/>
    </row>
    <row r="191" customFormat="false" ht="15" hidden="false" customHeight="false" outlineLevel="0" collapsed="false">
      <c r="D191" s="271"/>
      <c r="E191" s="271"/>
      <c r="F191" s="274"/>
      <c r="G191" s="269" t="n">
        <f aca="false">E191*F191</f>
        <v>0</v>
      </c>
      <c r="H191" s="271"/>
      <c r="I191" s="348" t="n">
        <f aca="false">I190+H191-G191</f>
        <v>-21743</v>
      </c>
      <c r="N191" s="351" t="n">
        <f aca="false">L191*M191</f>
        <v>0</v>
      </c>
      <c r="P191" s="348" t="n">
        <f aca="false">P190+O191-N191</f>
        <v>-11050</v>
      </c>
      <c r="T191" s="274"/>
      <c r="U191" s="278" t="n">
        <f aca="false">S191*T191</f>
        <v>0</v>
      </c>
      <c r="W191" s="269" t="n">
        <f aca="false">W190+V191-U191</f>
        <v>-14125</v>
      </c>
      <c r="AA191" s="274"/>
      <c r="AB191" s="278" t="n">
        <f aca="false">Z191*AA191</f>
        <v>0</v>
      </c>
      <c r="AD191" s="269" t="n">
        <f aca="false">AD190+AC191-AB191</f>
        <v>-9810</v>
      </c>
      <c r="AI191" s="278" t="n">
        <f aca="false">AG191*AH191</f>
        <v>0</v>
      </c>
      <c r="AK191" s="269" t="n">
        <f aca="false">AK190+AJ191-AI191</f>
        <v>-19465</v>
      </c>
      <c r="AP191" s="269" t="n">
        <f aca="false">AN191*AO191</f>
        <v>0</v>
      </c>
      <c r="AR191" s="269" t="n">
        <f aca="false">AR190+AQ191-AP191</f>
        <v>0</v>
      </c>
      <c r="AS191" s="269"/>
      <c r="AT191" s="269"/>
      <c r="AU191" s="269"/>
      <c r="AV191" s="269"/>
      <c r="AW191" s="269"/>
      <c r="AX191" s="269"/>
      <c r="AY191" s="269"/>
    </row>
    <row r="192" customFormat="false" ht="15" hidden="false" customHeight="false" outlineLevel="0" collapsed="false">
      <c r="D192" s="271"/>
      <c r="E192" s="271"/>
      <c r="F192" s="274"/>
      <c r="G192" s="269" t="n">
        <f aca="false">E192*F192</f>
        <v>0</v>
      </c>
      <c r="H192" s="271"/>
      <c r="I192" s="348" t="n">
        <f aca="false">I191+H192-G192</f>
        <v>-21743</v>
      </c>
      <c r="N192" s="351" t="n">
        <f aca="false">L192*M192</f>
        <v>0</v>
      </c>
      <c r="P192" s="348" t="n">
        <f aca="false">P191+O192-N192</f>
        <v>-11050</v>
      </c>
      <c r="T192" s="274"/>
      <c r="U192" s="278" t="n">
        <f aca="false">S192*T192</f>
        <v>0</v>
      </c>
      <c r="W192" s="269" t="n">
        <f aca="false">W191+V192-U192</f>
        <v>-14125</v>
      </c>
      <c r="AA192" s="274"/>
      <c r="AB192" s="278" t="n">
        <f aca="false">Z192*AA192</f>
        <v>0</v>
      </c>
      <c r="AD192" s="269" t="n">
        <f aca="false">AD191+AC192-AB192</f>
        <v>-9810</v>
      </c>
      <c r="AI192" s="278" t="n">
        <f aca="false">AG192*AH192</f>
        <v>0</v>
      </c>
      <c r="AK192" s="269" t="n">
        <f aca="false">AK191+AJ192-AI192</f>
        <v>-19465</v>
      </c>
      <c r="AP192" s="269" t="n">
        <f aca="false">AN192*AO192</f>
        <v>0</v>
      </c>
      <c r="AR192" s="269" t="n">
        <f aca="false">AR191+AQ192-AP192</f>
        <v>0</v>
      </c>
      <c r="AS192" s="269"/>
      <c r="AT192" s="269"/>
      <c r="AU192" s="269"/>
      <c r="AV192" s="269"/>
      <c r="AW192" s="269"/>
      <c r="AX192" s="269"/>
      <c r="AY192" s="269"/>
    </row>
    <row r="193" customFormat="false" ht="15" hidden="false" customHeight="false" outlineLevel="0" collapsed="false">
      <c r="D193" s="271"/>
      <c r="E193" s="271"/>
      <c r="F193" s="274"/>
      <c r="G193" s="269" t="n">
        <f aca="false">E193*F193</f>
        <v>0</v>
      </c>
      <c r="H193" s="271"/>
      <c r="I193" s="348" t="n">
        <f aca="false">I192+H193-G193</f>
        <v>-21743</v>
      </c>
      <c r="N193" s="351" t="n">
        <f aca="false">L193*M193</f>
        <v>0</v>
      </c>
      <c r="P193" s="348" t="n">
        <f aca="false">P192+O193-N193</f>
        <v>-11050</v>
      </c>
      <c r="T193" s="274"/>
      <c r="U193" s="278" t="n">
        <f aca="false">S193*T193</f>
        <v>0</v>
      </c>
      <c r="W193" s="269" t="n">
        <f aca="false">W192+V193-U193</f>
        <v>-14125</v>
      </c>
      <c r="AA193" s="274"/>
      <c r="AB193" s="278" t="n">
        <f aca="false">Z193*AA193</f>
        <v>0</v>
      </c>
      <c r="AD193" s="269" t="n">
        <f aca="false">AD192+AC193-AB193</f>
        <v>-9810</v>
      </c>
      <c r="AI193" s="278" t="n">
        <f aca="false">AG193*AH193</f>
        <v>0</v>
      </c>
      <c r="AK193" s="269" t="n">
        <f aca="false">AK192+AJ193-AI193</f>
        <v>-19465</v>
      </c>
      <c r="AP193" s="269" t="n">
        <f aca="false">AN193*AO193</f>
        <v>0</v>
      </c>
      <c r="AR193" s="269" t="n">
        <f aca="false">AR192+AQ193-AP193</f>
        <v>0</v>
      </c>
      <c r="AS193" s="269"/>
      <c r="AT193" s="269"/>
      <c r="AU193" s="269"/>
      <c r="AV193" s="269"/>
      <c r="AW193" s="269"/>
      <c r="AX193" s="269"/>
      <c r="AY193" s="269"/>
    </row>
    <row r="194" customFormat="false" ht="15" hidden="false" customHeight="false" outlineLevel="0" collapsed="false">
      <c r="D194" s="271"/>
      <c r="E194" s="271"/>
      <c r="F194" s="274"/>
      <c r="G194" s="269" t="n">
        <f aca="false">E194*F194</f>
        <v>0</v>
      </c>
      <c r="H194" s="271"/>
      <c r="I194" s="348" t="n">
        <f aca="false">I193+H194-G194</f>
        <v>-21743</v>
      </c>
      <c r="N194" s="351" t="n">
        <f aca="false">L194*M194</f>
        <v>0</v>
      </c>
      <c r="P194" s="348" t="n">
        <f aca="false">P193+O194-N194</f>
        <v>-11050</v>
      </c>
      <c r="T194" s="274"/>
      <c r="U194" s="278" t="n">
        <f aca="false">S194*T194</f>
        <v>0</v>
      </c>
      <c r="W194" s="269" t="n">
        <f aca="false">W193+V194-U194</f>
        <v>-14125</v>
      </c>
      <c r="AA194" s="274"/>
      <c r="AB194" s="278" t="n">
        <f aca="false">Z194*AA194</f>
        <v>0</v>
      </c>
      <c r="AD194" s="269" t="n">
        <f aca="false">AD193+AC194-AB194</f>
        <v>-9810</v>
      </c>
      <c r="AI194" s="278" t="n">
        <f aca="false">AG194*AH194</f>
        <v>0</v>
      </c>
      <c r="AK194" s="269" t="n">
        <f aca="false">AK193+AJ194-AI194</f>
        <v>-19465</v>
      </c>
      <c r="AP194" s="269" t="n">
        <f aca="false">AN194*AO194</f>
        <v>0</v>
      </c>
      <c r="AR194" s="269" t="n">
        <f aca="false">AR193+AQ194-AP194</f>
        <v>0</v>
      </c>
      <c r="AS194" s="269"/>
      <c r="AT194" s="269"/>
      <c r="AU194" s="269"/>
      <c r="AV194" s="269"/>
      <c r="AW194" s="269"/>
      <c r="AX194" s="269"/>
      <c r="AY194" s="269"/>
    </row>
    <row r="195" customFormat="false" ht="15" hidden="false" customHeight="false" outlineLevel="0" collapsed="false">
      <c r="D195" s="271"/>
      <c r="E195" s="271"/>
      <c r="F195" s="274"/>
      <c r="G195" s="269" t="n">
        <f aca="false">E195*F195</f>
        <v>0</v>
      </c>
      <c r="H195" s="271"/>
      <c r="I195" s="348" t="n">
        <f aca="false">I194+H195-G195</f>
        <v>-21743</v>
      </c>
      <c r="N195" s="351" t="n">
        <f aca="false">L195*M195</f>
        <v>0</v>
      </c>
      <c r="P195" s="348" t="n">
        <f aca="false">P194+O195-N195</f>
        <v>-11050</v>
      </c>
      <c r="T195" s="274"/>
      <c r="U195" s="278" t="n">
        <f aca="false">S195*T195</f>
        <v>0</v>
      </c>
      <c r="W195" s="269" t="n">
        <f aca="false">W194+V195-U195</f>
        <v>-14125</v>
      </c>
      <c r="AA195" s="274"/>
      <c r="AB195" s="278" t="n">
        <f aca="false">Z195*AA195</f>
        <v>0</v>
      </c>
      <c r="AD195" s="269" t="n">
        <f aca="false">AD194+AC195-AB195</f>
        <v>-9810</v>
      </c>
      <c r="AI195" s="278" t="n">
        <f aca="false">AG195*AH195</f>
        <v>0</v>
      </c>
      <c r="AK195" s="269" t="n">
        <f aca="false">AK194+AJ195-AI195</f>
        <v>-19465</v>
      </c>
      <c r="AP195" s="269" t="n">
        <f aca="false">AN195*AO195</f>
        <v>0</v>
      </c>
      <c r="AR195" s="269" t="n">
        <f aca="false">AR194+AQ195-AP195</f>
        <v>0</v>
      </c>
      <c r="AS195" s="269"/>
      <c r="AT195" s="269"/>
      <c r="AU195" s="269"/>
      <c r="AV195" s="269"/>
      <c r="AW195" s="269"/>
      <c r="AX195" s="269"/>
      <c r="AY195" s="269"/>
    </row>
    <row r="196" customFormat="false" ht="15" hidden="false" customHeight="false" outlineLevel="0" collapsed="false">
      <c r="D196" s="271"/>
      <c r="E196" s="271"/>
      <c r="F196" s="274"/>
      <c r="G196" s="269" t="n">
        <f aca="false">E196*F196</f>
        <v>0</v>
      </c>
      <c r="H196" s="271"/>
      <c r="I196" s="348" t="n">
        <f aca="false">I195+H196-G196</f>
        <v>-21743</v>
      </c>
      <c r="N196" s="351" t="n">
        <f aca="false">L196*M196</f>
        <v>0</v>
      </c>
      <c r="P196" s="348" t="n">
        <f aca="false">P195+O196-N196</f>
        <v>-11050</v>
      </c>
      <c r="T196" s="274"/>
      <c r="U196" s="278" t="n">
        <f aca="false">S196*T196</f>
        <v>0</v>
      </c>
      <c r="W196" s="269" t="n">
        <f aca="false">W195+V196-U196</f>
        <v>-14125</v>
      </c>
      <c r="AA196" s="274"/>
      <c r="AB196" s="278" t="n">
        <f aca="false">Z196*AA196</f>
        <v>0</v>
      </c>
      <c r="AD196" s="269" t="n">
        <f aca="false">AD195+AC196-AB196</f>
        <v>-9810</v>
      </c>
      <c r="AI196" s="278" t="n">
        <f aca="false">AG196*AH196</f>
        <v>0</v>
      </c>
      <c r="AK196" s="269" t="n">
        <f aca="false">AK195+AJ196-AI196</f>
        <v>-19465</v>
      </c>
      <c r="AP196" s="269" t="n">
        <f aca="false">AN196*AO196</f>
        <v>0</v>
      </c>
      <c r="AR196" s="269" t="n">
        <f aca="false">AR195+AQ196-AP196</f>
        <v>0</v>
      </c>
      <c r="AS196" s="269"/>
      <c r="AT196" s="269"/>
      <c r="AU196" s="269"/>
      <c r="AV196" s="269"/>
      <c r="AW196" s="269"/>
      <c r="AX196" s="269"/>
      <c r="AY196" s="269"/>
    </row>
    <row r="197" customFormat="false" ht="15" hidden="false" customHeight="false" outlineLevel="0" collapsed="false">
      <c r="D197" s="271"/>
      <c r="E197" s="271"/>
      <c r="F197" s="274"/>
      <c r="G197" s="269" t="n">
        <f aca="false">E197*F197</f>
        <v>0</v>
      </c>
      <c r="H197" s="271"/>
      <c r="I197" s="348" t="n">
        <f aca="false">I196+H197-G197</f>
        <v>-21743</v>
      </c>
      <c r="N197" s="351" t="n">
        <f aca="false">L197*M197</f>
        <v>0</v>
      </c>
      <c r="P197" s="348" t="n">
        <f aca="false">P196+O197-N197</f>
        <v>-11050</v>
      </c>
      <c r="T197" s="274"/>
      <c r="U197" s="278" t="n">
        <f aca="false">S197*T197</f>
        <v>0</v>
      </c>
      <c r="W197" s="269" t="n">
        <f aca="false">W196+V197-U197</f>
        <v>-14125</v>
      </c>
      <c r="AA197" s="274"/>
      <c r="AB197" s="278" t="n">
        <f aca="false">Z197*AA197</f>
        <v>0</v>
      </c>
      <c r="AD197" s="269" t="n">
        <f aca="false">AD196+AC197-AB197</f>
        <v>-9810</v>
      </c>
      <c r="AI197" s="278" t="n">
        <f aca="false">AG197*AH197</f>
        <v>0</v>
      </c>
      <c r="AK197" s="269" t="n">
        <f aca="false">AK196+AJ197-AI197</f>
        <v>-19465</v>
      </c>
      <c r="AP197" s="269" t="n">
        <f aca="false">AN197*AO197</f>
        <v>0</v>
      </c>
      <c r="AR197" s="269" t="n">
        <f aca="false">AR196+AQ197-AP197</f>
        <v>0</v>
      </c>
      <c r="AS197" s="269"/>
      <c r="AT197" s="269"/>
      <c r="AU197" s="269"/>
      <c r="AV197" s="269"/>
      <c r="AW197" s="269"/>
      <c r="AX197" s="269"/>
      <c r="AY197" s="269"/>
    </row>
    <row r="198" customFormat="false" ht="15" hidden="false" customHeight="false" outlineLevel="0" collapsed="false">
      <c r="D198" s="271"/>
      <c r="E198" s="271"/>
      <c r="F198" s="274"/>
      <c r="G198" s="269" t="n">
        <f aca="false">E198*F198</f>
        <v>0</v>
      </c>
      <c r="H198" s="271"/>
      <c r="I198" s="348" t="n">
        <f aca="false">I197+H198-G198</f>
        <v>-21743</v>
      </c>
      <c r="N198" s="351" t="n">
        <f aca="false">L198*M198</f>
        <v>0</v>
      </c>
      <c r="P198" s="348" t="n">
        <f aca="false">P197+O198-N198</f>
        <v>-11050</v>
      </c>
      <c r="T198" s="274"/>
      <c r="U198" s="278" t="n">
        <f aca="false">S198*T198</f>
        <v>0</v>
      </c>
      <c r="W198" s="269" t="n">
        <f aca="false">W197+V198-U198</f>
        <v>-14125</v>
      </c>
      <c r="AA198" s="274"/>
      <c r="AB198" s="278" t="n">
        <f aca="false">Z198*AA198</f>
        <v>0</v>
      </c>
      <c r="AD198" s="269" t="n">
        <f aca="false">AD197+AC198-AB198</f>
        <v>-9810</v>
      </c>
      <c r="AI198" s="278" t="n">
        <f aca="false">AG198*AH198</f>
        <v>0</v>
      </c>
      <c r="AK198" s="269" t="n">
        <f aca="false">AK197+AJ198-AI198</f>
        <v>-19465</v>
      </c>
      <c r="AP198" s="269" t="n">
        <f aca="false">AN198*AO198</f>
        <v>0</v>
      </c>
      <c r="AR198" s="269" t="n">
        <f aca="false">AR197+AQ198-AP198</f>
        <v>0</v>
      </c>
      <c r="AS198" s="269"/>
      <c r="AT198" s="269"/>
      <c r="AU198" s="269"/>
      <c r="AV198" s="269"/>
      <c r="AW198" s="269"/>
      <c r="AX198" s="269"/>
      <c r="AY198" s="269"/>
    </row>
    <row r="199" customFormat="false" ht="15" hidden="false" customHeight="false" outlineLevel="0" collapsed="false">
      <c r="D199" s="271"/>
      <c r="E199" s="271"/>
      <c r="F199" s="274"/>
      <c r="G199" s="269" t="n">
        <f aca="false">E199*F199</f>
        <v>0</v>
      </c>
      <c r="H199" s="271"/>
      <c r="I199" s="348" t="n">
        <f aca="false">I198+H199-G199</f>
        <v>-21743</v>
      </c>
      <c r="N199" s="351" t="n">
        <f aca="false">L199*M199</f>
        <v>0</v>
      </c>
      <c r="P199" s="348" t="n">
        <f aca="false">P198+O199-N199</f>
        <v>-11050</v>
      </c>
      <c r="T199" s="274"/>
      <c r="U199" s="278" t="n">
        <f aca="false">S199*T199</f>
        <v>0</v>
      </c>
      <c r="W199" s="269" t="n">
        <f aca="false">W198+V199-U199</f>
        <v>-14125</v>
      </c>
      <c r="AA199" s="274"/>
      <c r="AB199" s="278" t="n">
        <f aca="false">Z199*AA199</f>
        <v>0</v>
      </c>
      <c r="AD199" s="269" t="n">
        <f aca="false">AD198+AC199-AB199</f>
        <v>-9810</v>
      </c>
      <c r="AI199" s="278" t="n">
        <f aca="false">AG199*AH199</f>
        <v>0</v>
      </c>
      <c r="AK199" s="269" t="n">
        <f aca="false">AK198+AJ199-AI199</f>
        <v>-19465</v>
      </c>
      <c r="AP199" s="269" t="n">
        <f aca="false">AN199*AO199</f>
        <v>0</v>
      </c>
      <c r="AR199" s="269" t="n">
        <f aca="false">AR198+AQ199-AP199</f>
        <v>0</v>
      </c>
      <c r="AS199" s="269"/>
      <c r="AT199" s="269"/>
      <c r="AU199" s="269"/>
      <c r="AV199" s="269"/>
      <c r="AW199" s="269"/>
      <c r="AX199" s="269"/>
      <c r="AY199" s="269"/>
    </row>
    <row r="200" customFormat="false" ht="15" hidden="false" customHeight="false" outlineLevel="0" collapsed="false">
      <c r="D200" s="271"/>
      <c r="E200" s="271"/>
      <c r="F200" s="274"/>
      <c r="G200" s="269" t="n">
        <f aca="false">E200*F200</f>
        <v>0</v>
      </c>
      <c r="H200" s="271"/>
      <c r="I200" s="348" t="n">
        <f aca="false">I199+H200-G200</f>
        <v>-21743</v>
      </c>
      <c r="N200" s="351" t="n">
        <f aca="false">L200*M200</f>
        <v>0</v>
      </c>
      <c r="P200" s="348" t="n">
        <f aca="false">P199+O200-N200</f>
        <v>-11050</v>
      </c>
      <c r="T200" s="274"/>
      <c r="U200" s="278" t="n">
        <f aca="false">S200*T200</f>
        <v>0</v>
      </c>
      <c r="W200" s="269" t="n">
        <f aca="false">W199+V200-U200</f>
        <v>-14125</v>
      </c>
      <c r="AA200" s="274"/>
      <c r="AB200" s="278" t="n">
        <f aca="false">Z200*AA200</f>
        <v>0</v>
      </c>
      <c r="AD200" s="269" t="n">
        <f aca="false">AD199+AC200-AB200</f>
        <v>-9810</v>
      </c>
      <c r="AI200" s="278" t="n">
        <f aca="false">AG200*AH200</f>
        <v>0</v>
      </c>
      <c r="AK200" s="269" t="n">
        <f aca="false">AK199+AJ200-AI200</f>
        <v>-19465</v>
      </c>
      <c r="AP200" s="269" t="n">
        <f aca="false">AN200*AO200</f>
        <v>0</v>
      </c>
      <c r="AR200" s="269" t="n">
        <f aca="false">AR199+AQ200-AP200</f>
        <v>0</v>
      </c>
      <c r="AS200" s="269"/>
      <c r="AT200" s="269"/>
      <c r="AU200" s="269"/>
      <c r="AV200" s="269"/>
      <c r="AW200" s="269"/>
      <c r="AX200" s="269"/>
      <c r="AY200" s="269"/>
    </row>
    <row r="201" customFormat="false" ht="15" hidden="false" customHeight="false" outlineLevel="0" collapsed="false">
      <c r="D201" s="271"/>
      <c r="E201" s="271"/>
      <c r="F201" s="274"/>
      <c r="G201" s="269" t="n">
        <f aca="false">E201*F201</f>
        <v>0</v>
      </c>
      <c r="H201" s="271"/>
      <c r="I201" s="348" t="n">
        <f aca="false">I200+H201-G201</f>
        <v>-21743</v>
      </c>
      <c r="N201" s="351" t="n">
        <f aca="false">L201*M201</f>
        <v>0</v>
      </c>
      <c r="P201" s="348" t="n">
        <f aca="false">P200+O201-N201</f>
        <v>-11050</v>
      </c>
      <c r="T201" s="274"/>
      <c r="U201" s="278" t="n">
        <f aca="false">S201*T201</f>
        <v>0</v>
      </c>
      <c r="W201" s="269" t="n">
        <f aca="false">W200+V201-U201</f>
        <v>-14125</v>
      </c>
      <c r="AA201" s="274"/>
      <c r="AB201" s="278" t="n">
        <f aca="false">Z201*AA201</f>
        <v>0</v>
      </c>
      <c r="AD201" s="269" t="n">
        <f aca="false">AD200+AC201-AB201</f>
        <v>-9810</v>
      </c>
      <c r="AI201" s="278" t="n">
        <f aca="false">AG201*AH201</f>
        <v>0</v>
      </c>
      <c r="AK201" s="269" t="n">
        <f aca="false">AK200+AJ201-AI201</f>
        <v>-19465</v>
      </c>
      <c r="AP201" s="269" t="n">
        <f aca="false">AN201*AO201</f>
        <v>0</v>
      </c>
      <c r="AR201" s="269" t="n">
        <f aca="false">AR200+AQ201-AP201</f>
        <v>0</v>
      </c>
      <c r="AS201" s="269"/>
      <c r="AT201" s="269"/>
      <c r="AU201" s="269"/>
      <c r="AV201" s="269"/>
      <c r="AW201" s="269"/>
      <c r="AX201" s="269"/>
      <c r="AY201" s="269"/>
    </row>
    <row r="202" customFormat="false" ht="15" hidden="false" customHeight="false" outlineLevel="0" collapsed="false">
      <c r="D202" s="271"/>
      <c r="E202" s="271"/>
      <c r="F202" s="274"/>
      <c r="G202" s="269" t="n">
        <f aca="false">E202*F202</f>
        <v>0</v>
      </c>
      <c r="H202" s="271"/>
      <c r="I202" s="348" t="n">
        <f aca="false">I201+H202-G202</f>
        <v>-21743</v>
      </c>
      <c r="N202" s="351" t="n">
        <f aca="false">L202*M202</f>
        <v>0</v>
      </c>
      <c r="P202" s="348" t="n">
        <f aca="false">P201+O202-N202</f>
        <v>-11050</v>
      </c>
      <c r="T202" s="274"/>
      <c r="U202" s="278" t="n">
        <f aca="false">S202*T202</f>
        <v>0</v>
      </c>
      <c r="W202" s="269" t="n">
        <f aca="false">W201+V202-U202</f>
        <v>-14125</v>
      </c>
      <c r="AA202" s="274"/>
      <c r="AB202" s="278" t="n">
        <f aca="false">Z202*AA202</f>
        <v>0</v>
      </c>
      <c r="AD202" s="269" t="n">
        <f aca="false">AD201+AC202-AB202</f>
        <v>-9810</v>
      </c>
      <c r="AI202" s="278" t="n">
        <f aca="false">AG202*AH202</f>
        <v>0</v>
      </c>
      <c r="AK202" s="269" t="n">
        <f aca="false">AK201+AJ202-AI202</f>
        <v>-19465</v>
      </c>
      <c r="AP202" s="269" t="n">
        <f aca="false">AN202*AO202</f>
        <v>0</v>
      </c>
      <c r="AR202" s="269" t="n">
        <f aca="false">AR201+AQ202-AP202</f>
        <v>0</v>
      </c>
      <c r="AS202" s="269"/>
      <c r="AT202" s="269"/>
      <c r="AU202" s="269"/>
      <c r="AV202" s="269"/>
      <c r="AW202" s="269"/>
      <c r="AX202" s="269"/>
      <c r="AY202" s="269"/>
    </row>
    <row r="203" customFormat="false" ht="15" hidden="false" customHeight="false" outlineLevel="0" collapsed="false">
      <c r="D203" s="271"/>
      <c r="E203" s="271"/>
      <c r="F203" s="274"/>
      <c r="G203" s="269" t="n">
        <f aca="false">E203*F203</f>
        <v>0</v>
      </c>
      <c r="H203" s="271"/>
      <c r="I203" s="348" t="n">
        <f aca="false">I202+H203-G203</f>
        <v>-21743</v>
      </c>
      <c r="N203" s="351" t="n">
        <f aca="false">L203*M203</f>
        <v>0</v>
      </c>
      <c r="P203" s="348" t="n">
        <f aca="false">P202+O203-N203</f>
        <v>-11050</v>
      </c>
      <c r="T203" s="274"/>
      <c r="U203" s="278" t="n">
        <f aca="false">S203*T203</f>
        <v>0</v>
      </c>
      <c r="W203" s="269" t="n">
        <f aca="false">W202+V203-U203</f>
        <v>-14125</v>
      </c>
      <c r="AA203" s="274"/>
      <c r="AB203" s="278" t="n">
        <f aca="false">Z203*AA203</f>
        <v>0</v>
      </c>
      <c r="AD203" s="269" t="n">
        <f aca="false">AD202+AC203-AB203</f>
        <v>-9810</v>
      </c>
      <c r="AI203" s="278" t="n">
        <f aca="false">AG203*AH203</f>
        <v>0</v>
      </c>
      <c r="AK203" s="269" t="n">
        <f aca="false">AK202+AJ203-AI203</f>
        <v>-19465</v>
      </c>
      <c r="AP203" s="269" t="n">
        <f aca="false">AN203*AO203</f>
        <v>0</v>
      </c>
      <c r="AR203" s="269" t="n">
        <f aca="false">AR202+AQ203-AP203</f>
        <v>0</v>
      </c>
      <c r="AS203" s="269"/>
      <c r="AT203" s="269"/>
      <c r="AU203" s="269"/>
      <c r="AV203" s="269"/>
      <c r="AW203" s="269"/>
      <c r="AX203" s="269"/>
      <c r="AY203" s="269"/>
    </row>
    <row r="204" customFormat="false" ht="15" hidden="false" customHeight="false" outlineLevel="0" collapsed="false">
      <c r="D204" s="271"/>
      <c r="E204" s="271"/>
      <c r="F204" s="274"/>
      <c r="G204" s="269" t="n">
        <f aca="false">E204*F204</f>
        <v>0</v>
      </c>
      <c r="H204" s="271"/>
      <c r="I204" s="348" t="n">
        <f aca="false">I203+H204-G204</f>
        <v>-21743</v>
      </c>
      <c r="N204" s="351" t="n">
        <f aca="false">L204*M204</f>
        <v>0</v>
      </c>
      <c r="P204" s="348" t="n">
        <f aca="false">P203+O204-N204</f>
        <v>-11050</v>
      </c>
      <c r="T204" s="274"/>
      <c r="U204" s="278" t="n">
        <f aca="false">S204*T204</f>
        <v>0</v>
      </c>
      <c r="W204" s="269" t="n">
        <f aca="false">W203+V204-U204</f>
        <v>-14125</v>
      </c>
      <c r="AA204" s="274"/>
      <c r="AB204" s="278" t="n">
        <f aca="false">Z204*AA204</f>
        <v>0</v>
      </c>
      <c r="AD204" s="269" t="n">
        <f aca="false">AD203+AC204-AB204</f>
        <v>-9810</v>
      </c>
      <c r="AI204" s="278" t="n">
        <f aca="false">AG204*AH204</f>
        <v>0</v>
      </c>
      <c r="AK204" s="269" t="n">
        <f aca="false">AK203+AJ204-AI204</f>
        <v>-19465</v>
      </c>
      <c r="AP204" s="269" t="n">
        <f aca="false">AN204*AO204</f>
        <v>0</v>
      </c>
      <c r="AR204" s="269" t="n">
        <f aca="false">AR203+AQ204-AP204</f>
        <v>0</v>
      </c>
      <c r="AS204" s="269"/>
      <c r="AT204" s="269"/>
      <c r="AU204" s="269"/>
      <c r="AV204" s="269"/>
      <c r="AW204" s="269"/>
      <c r="AX204" s="269"/>
      <c r="AY204" s="269"/>
    </row>
    <row r="205" customFormat="false" ht="15" hidden="false" customHeight="false" outlineLevel="0" collapsed="false">
      <c r="D205" s="271"/>
      <c r="E205" s="271"/>
      <c r="F205" s="274"/>
      <c r="G205" s="269" t="n">
        <f aca="false">E205*F205</f>
        <v>0</v>
      </c>
      <c r="H205" s="271"/>
      <c r="I205" s="348" t="n">
        <f aca="false">I204+H205-G205</f>
        <v>-21743</v>
      </c>
      <c r="N205" s="351" t="n">
        <f aca="false">L205*M205</f>
        <v>0</v>
      </c>
      <c r="P205" s="348" t="n">
        <f aca="false">P204+O205-N205</f>
        <v>-11050</v>
      </c>
      <c r="T205" s="274"/>
      <c r="U205" s="278" t="n">
        <f aca="false">S205*T205</f>
        <v>0</v>
      </c>
      <c r="W205" s="269" t="n">
        <f aca="false">W204+V205-U205</f>
        <v>-14125</v>
      </c>
      <c r="AA205" s="274"/>
      <c r="AB205" s="278" t="n">
        <f aca="false">Z205*AA205</f>
        <v>0</v>
      </c>
      <c r="AD205" s="269" t="n">
        <f aca="false">AD204+AC205-AB205</f>
        <v>-9810</v>
      </c>
      <c r="AI205" s="278" t="n">
        <f aca="false">AG205*AH205</f>
        <v>0</v>
      </c>
      <c r="AK205" s="269" t="n">
        <f aca="false">AK204+AJ205-AI205</f>
        <v>-19465</v>
      </c>
      <c r="AP205" s="269" t="n">
        <f aca="false">AN205*AO205</f>
        <v>0</v>
      </c>
      <c r="AR205" s="269" t="n">
        <f aca="false">AR204+AQ205-AP205</f>
        <v>0</v>
      </c>
      <c r="AS205" s="269"/>
      <c r="AT205" s="269"/>
      <c r="AU205" s="269"/>
      <c r="AV205" s="269"/>
      <c r="AW205" s="269"/>
      <c r="AX205" s="269"/>
      <c r="AY205" s="269"/>
    </row>
    <row r="206" customFormat="false" ht="15" hidden="false" customHeight="false" outlineLevel="0" collapsed="false">
      <c r="D206" s="271"/>
      <c r="E206" s="271"/>
      <c r="F206" s="274"/>
      <c r="G206" s="269" t="n">
        <f aca="false">E206*F206</f>
        <v>0</v>
      </c>
      <c r="H206" s="271"/>
      <c r="I206" s="348" t="n">
        <f aca="false">I205+H206-G206</f>
        <v>-21743</v>
      </c>
      <c r="N206" s="351" t="n">
        <f aca="false">L206*M206</f>
        <v>0</v>
      </c>
      <c r="P206" s="348" t="n">
        <f aca="false">P205+O206-N206</f>
        <v>-11050</v>
      </c>
      <c r="T206" s="274"/>
      <c r="U206" s="278" t="n">
        <f aca="false">S206*T206</f>
        <v>0</v>
      </c>
      <c r="W206" s="269" t="n">
        <f aca="false">W205+V206-U206</f>
        <v>-14125</v>
      </c>
      <c r="AA206" s="274"/>
      <c r="AB206" s="278" t="n">
        <f aca="false">Z206*AA206</f>
        <v>0</v>
      </c>
      <c r="AD206" s="269" t="n">
        <f aca="false">AD205+AC206-AB206</f>
        <v>-9810</v>
      </c>
      <c r="AI206" s="278" t="n">
        <f aca="false">AG206*AH206</f>
        <v>0</v>
      </c>
      <c r="AK206" s="269" t="n">
        <f aca="false">AK205+AJ206-AI206</f>
        <v>-19465</v>
      </c>
      <c r="AP206" s="269" t="n">
        <f aca="false">AN206*AO206</f>
        <v>0</v>
      </c>
      <c r="AR206" s="269" t="n">
        <f aca="false">AR205+AQ206-AP206</f>
        <v>0</v>
      </c>
      <c r="AS206" s="269"/>
      <c r="AT206" s="269"/>
      <c r="AU206" s="269"/>
      <c r="AV206" s="269"/>
      <c r="AW206" s="269"/>
      <c r="AX206" s="269"/>
      <c r="AY206" s="269"/>
    </row>
    <row r="207" customFormat="false" ht="15" hidden="false" customHeight="false" outlineLevel="0" collapsed="false">
      <c r="D207" s="271"/>
      <c r="E207" s="271"/>
      <c r="F207" s="274"/>
      <c r="G207" s="269" t="n">
        <f aca="false">E207*F207</f>
        <v>0</v>
      </c>
      <c r="H207" s="271"/>
      <c r="I207" s="348" t="n">
        <f aca="false">I206+H207-G207</f>
        <v>-21743</v>
      </c>
      <c r="N207" s="351" t="n">
        <f aca="false">L207*M207</f>
        <v>0</v>
      </c>
      <c r="P207" s="348" t="n">
        <f aca="false">P206+O207-N207</f>
        <v>-11050</v>
      </c>
      <c r="U207" s="278" t="n">
        <f aca="false">S207*T207</f>
        <v>0</v>
      </c>
      <c r="W207" s="269" t="n">
        <f aca="false">W206+V207-U207</f>
        <v>-14125</v>
      </c>
      <c r="AA207" s="274"/>
      <c r="AB207" s="278" t="n">
        <f aca="false">Z207*AA207</f>
        <v>0</v>
      </c>
      <c r="AD207" s="269" t="n">
        <f aca="false">AD206+AC207-AB207</f>
        <v>-9810</v>
      </c>
      <c r="AI207" s="278" t="n">
        <f aca="false">AG207*AH207</f>
        <v>0</v>
      </c>
      <c r="AK207" s="269" t="n">
        <f aca="false">AK206+AJ207-AI207</f>
        <v>-19465</v>
      </c>
      <c r="AP207" s="269" t="n">
        <f aca="false">AN207*AO207</f>
        <v>0</v>
      </c>
      <c r="AR207" s="269" t="n">
        <f aca="false">AR206+AQ207-AP207</f>
        <v>0</v>
      </c>
      <c r="AS207" s="269"/>
      <c r="AT207" s="269"/>
      <c r="AU207" s="269"/>
      <c r="AV207" s="269"/>
      <c r="AW207" s="269"/>
      <c r="AX207" s="269"/>
      <c r="AY207" s="269"/>
    </row>
    <row r="208" customFormat="false" ht="15" hidden="false" customHeight="false" outlineLevel="0" collapsed="false">
      <c r="D208" s="271"/>
      <c r="E208" s="271"/>
      <c r="F208" s="274"/>
      <c r="G208" s="269" t="n">
        <f aca="false">E208*F208</f>
        <v>0</v>
      </c>
      <c r="H208" s="271"/>
      <c r="I208" s="348" t="n">
        <f aca="false">I207+H208-G208</f>
        <v>-21743</v>
      </c>
      <c r="N208" s="351" t="n">
        <f aca="false">L208*M208</f>
        <v>0</v>
      </c>
      <c r="P208" s="348" t="n">
        <f aca="false">P207+O208-N208</f>
        <v>-11050</v>
      </c>
      <c r="U208" s="278" t="n">
        <f aca="false">S208*T208</f>
        <v>0</v>
      </c>
      <c r="W208" s="269" t="n">
        <f aca="false">W207+V208-U208</f>
        <v>-14125</v>
      </c>
      <c r="AA208" s="274"/>
      <c r="AB208" s="278" t="n">
        <f aca="false">Z208*AA208</f>
        <v>0</v>
      </c>
      <c r="AD208" s="269" t="n">
        <f aca="false">AD207+AC208-AB208</f>
        <v>-9810</v>
      </c>
      <c r="AI208" s="278" t="n">
        <f aca="false">AG208*AH208</f>
        <v>0</v>
      </c>
      <c r="AK208" s="269" t="n">
        <f aca="false">AK207+AJ208-AI208</f>
        <v>-19465</v>
      </c>
      <c r="AP208" s="269" t="n">
        <f aca="false">AN208*AO208</f>
        <v>0</v>
      </c>
      <c r="AR208" s="269" t="n">
        <f aca="false">AR207+AQ208-AP208</f>
        <v>0</v>
      </c>
      <c r="AS208" s="269"/>
      <c r="AT208" s="269"/>
      <c r="AU208" s="269"/>
      <c r="AV208" s="269"/>
      <c r="AW208" s="269"/>
      <c r="AX208" s="269"/>
      <c r="AY208" s="269"/>
    </row>
    <row r="209" customFormat="false" ht="15" hidden="false" customHeight="false" outlineLevel="0" collapsed="false">
      <c r="D209" s="271"/>
      <c r="E209" s="271"/>
      <c r="F209" s="274"/>
      <c r="G209" s="269" t="n">
        <f aca="false">E209*F209</f>
        <v>0</v>
      </c>
      <c r="H209" s="271"/>
      <c r="I209" s="348" t="n">
        <f aca="false">I208+H209-G209</f>
        <v>-21743</v>
      </c>
      <c r="N209" s="351" t="n">
        <f aca="false">L209*M209</f>
        <v>0</v>
      </c>
      <c r="P209" s="348" t="n">
        <f aca="false">P208+O209-N209</f>
        <v>-11050</v>
      </c>
      <c r="U209" s="278" t="n">
        <f aca="false">S209*T209</f>
        <v>0</v>
      </c>
      <c r="W209" s="269" t="n">
        <f aca="false">W208+V209-U209</f>
        <v>-14125</v>
      </c>
      <c r="AA209" s="274"/>
      <c r="AB209" s="278" t="n">
        <f aca="false">Z209*AA209</f>
        <v>0</v>
      </c>
      <c r="AD209" s="269" t="n">
        <f aca="false">AD208+AC209-AB209</f>
        <v>-9810</v>
      </c>
      <c r="AI209" s="278" t="n">
        <f aca="false">AG209*AH209</f>
        <v>0</v>
      </c>
      <c r="AK209" s="269" t="n">
        <f aca="false">AK208+AJ209-AI209</f>
        <v>-19465</v>
      </c>
      <c r="AP209" s="269" t="n">
        <f aca="false">AN209*AO209</f>
        <v>0</v>
      </c>
      <c r="AR209" s="269" t="n">
        <f aca="false">AR208+AQ209-AP209</f>
        <v>0</v>
      </c>
      <c r="AS209" s="269"/>
      <c r="AT209" s="269"/>
      <c r="AU209" s="269"/>
      <c r="AV209" s="269"/>
      <c r="AW209" s="269"/>
      <c r="AX209" s="269"/>
      <c r="AY209" s="269"/>
    </row>
    <row r="210" customFormat="false" ht="15" hidden="false" customHeight="false" outlineLevel="0" collapsed="false">
      <c r="D210" s="271"/>
      <c r="E210" s="271"/>
      <c r="F210" s="274"/>
      <c r="G210" s="269" t="n">
        <f aca="false">E210*F210</f>
        <v>0</v>
      </c>
      <c r="H210" s="271"/>
      <c r="I210" s="348" t="n">
        <f aca="false">I209+H210-G210</f>
        <v>-21743</v>
      </c>
      <c r="N210" s="351" t="n">
        <f aca="false">L210*M210</f>
        <v>0</v>
      </c>
      <c r="P210" s="348" t="n">
        <f aca="false">P209+O210-N210</f>
        <v>-11050</v>
      </c>
      <c r="U210" s="278" t="n">
        <f aca="false">S210*T210</f>
        <v>0</v>
      </c>
      <c r="W210" s="269" t="n">
        <f aca="false">W209+V210-U210</f>
        <v>-14125</v>
      </c>
      <c r="AA210" s="274"/>
      <c r="AB210" s="278" t="n">
        <f aca="false">Z210*AA210</f>
        <v>0</v>
      </c>
      <c r="AD210" s="269" t="n">
        <f aca="false">AD209+AC210-AB210</f>
        <v>-9810</v>
      </c>
      <c r="AI210" s="278" t="n">
        <f aca="false">AG210*AH210</f>
        <v>0</v>
      </c>
      <c r="AK210" s="269" t="n">
        <f aca="false">AK209+AJ210-AI210</f>
        <v>-19465</v>
      </c>
      <c r="AP210" s="269" t="n">
        <f aca="false">AN210*AO210</f>
        <v>0</v>
      </c>
      <c r="AR210" s="269" t="n">
        <f aca="false">AR209+AQ210-AP210</f>
        <v>0</v>
      </c>
      <c r="AS210" s="269"/>
      <c r="AT210" s="269"/>
      <c r="AU210" s="269"/>
      <c r="AV210" s="269"/>
      <c r="AW210" s="269"/>
      <c r="AX210" s="269"/>
      <c r="AY210" s="269"/>
    </row>
    <row r="211" customFormat="false" ht="15" hidden="false" customHeight="false" outlineLevel="0" collapsed="false">
      <c r="D211" s="271"/>
      <c r="E211" s="271"/>
      <c r="F211" s="274"/>
      <c r="G211" s="269" t="n">
        <f aca="false">E211*F211</f>
        <v>0</v>
      </c>
      <c r="H211" s="271"/>
      <c r="I211" s="348" t="n">
        <f aca="false">I210+H211-G211</f>
        <v>-21743</v>
      </c>
      <c r="N211" s="351" t="n">
        <f aca="false">L211*M211</f>
        <v>0</v>
      </c>
      <c r="P211" s="348" t="n">
        <f aca="false">P210+O211-N211</f>
        <v>-11050</v>
      </c>
      <c r="U211" s="278" t="n">
        <f aca="false">S211*T211</f>
        <v>0</v>
      </c>
      <c r="W211" s="269" t="n">
        <f aca="false">W210+V211-U211</f>
        <v>-14125</v>
      </c>
      <c r="AA211" s="274"/>
      <c r="AB211" s="278" t="n">
        <f aca="false">Z211*AA211</f>
        <v>0</v>
      </c>
      <c r="AD211" s="269" t="n">
        <f aca="false">AD210+AC211-AB211</f>
        <v>-9810</v>
      </c>
      <c r="AI211" s="278" t="n">
        <f aca="false">AG211*AH211</f>
        <v>0</v>
      </c>
      <c r="AK211" s="269" t="n">
        <f aca="false">AK210+AJ211-AI211</f>
        <v>-19465</v>
      </c>
      <c r="AP211" s="269" t="n">
        <f aca="false">AN211*AO211</f>
        <v>0</v>
      </c>
      <c r="AR211" s="269" t="n">
        <f aca="false">AR210+AQ211-AP211</f>
        <v>0</v>
      </c>
      <c r="AS211" s="269"/>
      <c r="AT211" s="269"/>
      <c r="AU211" s="269"/>
      <c r="AV211" s="269"/>
      <c r="AW211" s="269"/>
      <c r="AX211" s="269"/>
      <c r="AY211" s="269"/>
    </row>
    <row r="212" customFormat="false" ht="15" hidden="false" customHeight="false" outlineLevel="0" collapsed="false">
      <c r="D212" s="271"/>
      <c r="E212" s="271"/>
      <c r="F212" s="274"/>
      <c r="G212" s="269" t="n">
        <f aca="false">E212*F212</f>
        <v>0</v>
      </c>
      <c r="H212" s="271"/>
      <c r="I212" s="348" t="n">
        <f aca="false">I211+H212-G212</f>
        <v>-21743</v>
      </c>
      <c r="N212" s="351" t="n">
        <f aca="false">L212*M212</f>
        <v>0</v>
      </c>
      <c r="P212" s="348" t="n">
        <f aca="false">P211+O212-N212</f>
        <v>-11050</v>
      </c>
      <c r="U212" s="278" t="n">
        <f aca="false">S212*T212</f>
        <v>0</v>
      </c>
      <c r="W212" s="269" t="n">
        <f aca="false">W211+V212-U212</f>
        <v>-14125</v>
      </c>
      <c r="AA212" s="274"/>
      <c r="AB212" s="278" t="n">
        <f aca="false">Z212*AA212</f>
        <v>0</v>
      </c>
      <c r="AD212" s="269" t="n">
        <f aca="false">AD211+AC212-AB212</f>
        <v>-9810</v>
      </c>
      <c r="AI212" s="278" t="n">
        <f aca="false">AG212*AH212</f>
        <v>0</v>
      </c>
      <c r="AK212" s="269" t="n">
        <f aca="false">AK211+AJ212-AI212</f>
        <v>-19465</v>
      </c>
      <c r="AP212" s="269" t="n">
        <f aca="false">AN212*AO212</f>
        <v>0</v>
      </c>
      <c r="AR212" s="269" t="n">
        <f aca="false">AR211+AQ212-AP212</f>
        <v>0</v>
      </c>
      <c r="AS212" s="269"/>
      <c r="AT212" s="269"/>
      <c r="AU212" s="269"/>
      <c r="AV212" s="269"/>
      <c r="AW212" s="269"/>
      <c r="AX212" s="269"/>
      <c r="AY212" s="269"/>
    </row>
    <row r="213" customFormat="false" ht="15" hidden="false" customHeight="false" outlineLevel="0" collapsed="false">
      <c r="D213" s="271"/>
      <c r="E213" s="271"/>
      <c r="F213" s="274"/>
      <c r="G213" s="269" t="n">
        <f aca="false">E213*F213</f>
        <v>0</v>
      </c>
      <c r="H213" s="271"/>
      <c r="I213" s="348" t="n">
        <f aca="false">I212+H213-G213</f>
        <v>-21743</v>
      </c>
      <c r="N213" s="351" t="n">
        <f aca="false">L213*M213</f>
        <v>0</v>
      </c>
      <c r="P213" s="348" t="n">
        <f aca="false">P212+O213-N213</f>
        <v>-11050</v>
      </c>
      <c r="U213" s="278" t="n">
        <f aca="false">S213*T213</f>
        <v>0</v>
      </c>
      <c r="W213" s="269" t="n">
        <f aca="false">W212+V213-U213</f>
        <v>-14125</v>
      </c>
      <c r="AA213" s="274"/>
      <c r="AB213" s="278" t="n">
        <f aca="false">Z213*AA213</f>
        <v>0</v>
      </c>
      <c r="AD213" s="269" t="n">
        <f aca="false">AD212+AC213-AB213</f>
        <v>-9810</v>
      </c>
      <c r="AI213" s="278" t="n">
        <f aca="false">AG213*AH213</f>
        <v>0</v>
      </c>
      <c r="AK213" s="269" t="n">
        <f aca="false">AK212+AJ213-AI213</f>
        <v>-19465</v>
      </c>
      <c r="AP213" s="269" t="n">
        <f aca="false">AN213*AO213</f>
        <v>0</v>
      </c>
      <c r="AR213" s="269" t="n">
        <f aca="false">AR212+AQ213-AP213</f>
        <v>0</v>
      </c>
      <c r="AS213" s="269"/>
      <c r="AT213" s="269"/>
      <c r="AU213" s="269"/>
      <c r="AV213" s="269"/>
      <c r="AW213" s="269"/>
      <c r="AX213" s="269"/>
      <c r="AY213" s="269"/>
    </row>
    <row r="214" customFormat="false" ht="15" hidden="false" customHeight="false" outlineLevel="0" collapsed="false">
      <c r="D214" s="271"/>
      <c r="E214" s="271"/>
      <c r="F214" s="274"/>
      <c r="G214" s="269" t="n">
        <f aca="false">E214*F214</f>
        <v>0</v>
      </c>
      <c r="H214" s="271"/>
      <c r="I214" s="348" t="n">
        <f aca="false">I213+H214-G214</f>
        <v>-21743</v>
      </c>
      <c r="N214" s="351" t="n">
        <f aca="false">L214*M214</f>
        <v>0</v>
      </c>
      <c r="P214" s="348" t="n">
        <f aca="false">P213+O214-N214</f>
        <v>-11050</v>
      </c>
      <c r="U214" s="278" t="n">
        <f aca="false">S214*T214</f>
        <v>0</v>
      </c>
      <c r="W214" s="269" t="n">
        <f aca="false">W213+V214-U214</f>
        <v>-14125</v>
      </c>
      <c r="AA214" s="274"/>
      <c r="AB214" s="278" t="n">
        <f aca="false">Z214*AA214</f>
        <v>0</v>
      </c>
      <c r="AD214" s="269" t="n">
        <f aca="false">AD213+AC214-AB214</f>
        <v>-9810</v>
      </c>
      <c r="AI214" s="278" t="n">
        <f aca="false">AG214*AH214</f>
        <v>0</v>
      </c>
      <c r="AK214" s="269" t="n">
        <f aca="false">AK213+AJ214-AI214</f>
        <v>-19465</v>
      </c>
      <c r="AP214" s="269" t="n">
        <f aca="false">AN214*AO214</f>
        <v>0</v>
      </c>
      <c r="AR214" s="269" t="n">
        <f aca="false">AR213+AQ214-AP214</f>
        <v>0</v>
      </c>
      <c r="AS214" s="269"/>
      <c r="AT214" s="269"/>
      <c r="AU214" s="269"/>
      <c r="AV214" s="269"/>
      <c r="AW214" s="269"/>
      <c r="AX214" s="269"/>
      <c r="AY214" s="269"/>
    </row>
    <row r="215" customFormat="false" ht="15" hidden="false" customHeight="false" outlineLevel="0" collapsed="false">
      <c r="D215" s="271"/>
      <c r="E215" s="271"/>
      <c r="F215" s="274"/>
      <c r="G215" s="269" t="n">
        <f aca="false">E215*F215</f>
        <v>0</v>
      </c>
      <c r="H215" s="271"/>
      <c r="I215" s="348" t="n">
        <f aca="false">I214+H215-G215</f>
        <v>-21743</v>
      </c>
      <c r="N215" s="351" t="n">
        <f aca="false">L215*M215</f>
        <v>0</v>
      </c>
      <c r="P215" s="348" t="n">
        <f aca="false">P214+O215-N215</f>
        <v>-11050</v>
      </c>
      <c r="U215" s="278" t="n">
        <f aca="false">S215*T215</f>
        <v>0</v>
      </c>
      <c r="W215" s="269" t="n">
        <f aca="false">W214+V215-U215</f>
        <v>-14125</v>
      </c>
      <c r="AA215" s="274"/>
      <c r="AB215" s="278" t="n">
        <f aca="false">Z215*AA215</f>
        <v>0</v>
      </c>
      <c r="AD215" s="269" t="n">
        <f aca="false">AD214+AC215-AB215</f>
        <v>-9810</v>
      </c>
      <c r="AI215" s="278" t="n">
        <f aca="false">AG215*AH215</f>
        <v>0</v>
      </c>
      <c r="AK215" s="269" t="n">
        <f aca="false">AK214+AJ215-AI215</f>
        <v>-19465</v>
      </c>
      <c r="AP215" s="269" t="n">
        <f aca="false">AN215*AO215</f>
        <v>0</v>
      </c>
      <c r="AR215" s="269" t="n">
        <f aca="false">AR214+AQ215-AP215</f>
        <v>0</v>
      </c>
      <c r="AS215" s="269"/>
      <c r="AT215" s="269"/>
      <c r="AU215" s="269"/>
      <c r="AV215" s="269"/>
      <c r="AW215" s="269"/>
      <c r="AX215" s="269"/>
      <c r="AY215" s="269"/>
    </row>
    <row r="216" customFormat="false" ht="15" hidden="false" customHeight="false" outlineLevel="0" collapsed="false">
      <c r="D216" s="271"/>
      <c r="E216" s="271"/>
      <c r="F216" s="274"/>
      <c r="G216" s="269" t="n">
        <f aca="false">E216*F216</f>
        <v>0</v>
      </c>
      <c r="H216" s="271"/>
      <c r="I216" s="348" t="n">
        <f aca="false">I215+H216-G216</f>
        <v>-21743</v>
      </c>
      <c r="N216" s="351" t="n">
        <f aca="false">L216*M216</f>
        <v>0</v>
      </c>
      <c r="P216" s="348" t="n">
        <f aca="false">P215+O216-N216</f>
        <v>-11050</v>
      </c>
      <c r="U216" s="278" t="n">
        <f aca="false">S216*T216</f>
        <v>0</v>
      </c>
      <c r="W216" s="269" t="n">
        <f aca="false">W215+V216-U216</f>
        <v>-14125</v>
      </c>
      <c r="AA216" s="274"/>
      <c r="AB216" s="278" t="n">
        <f aca="false">Z216*AA216</f>
        <v>0</v>
      </c>
      <c r="AD216" s="269" t="n">
        <f aca="false">AD215+AC216-AB216</f>
        <v>-9810</v>
      </c>
      <c r="AI216" s="278" t="n">
        <f aca="false">AG216*AH216</f>
        <v>0</v>
      </c>
      <c r="AK216" s="269" t="n">
        <f aca="false">AK215+AJ216-AI216</f>
        <v>-19465</v>
      </c>
      <c r="AP216" s="269" t="n">
        <f aca="false">AN216*AO216</f>
        <v>0</v>
      </c>
      <c r="AR216" s="269" t="n">
        <f aca="false">AR215+AQ216-AP216</f>
        <v>0</v>
      </c>
      <c r="AS216" s="269"/>
      <c r="AT216" s="269"/>
      <c r="AU216" s="269"/>
      <c r="AV216" s="269"/>
      <c r="AW216" s="269"/>
      <c r="AX216" s="269"/>
      <c r="AY216" s="269"/>
    </row>
    <row r="217" customFormat="false" ht="15" hidden="false" customHeight="false" outlineLevel="0" collapsed="false">
      <c r="D217" s="271"/>
      <c r="E217" s="271"/>
      <c r="F217" s="274"/>
      <c r="G217" s="269" t="n">
        <f aca="false">E217*F217</f>
        <v>0</v>
      </c>
      <c r="H217" s="271"/>
      <c r="I217" s="348" t="n">
        <f aca="false">I216+H217-G217</f>
        <v>-21743</v>
      </c>
      <c r="N217" s="351" t="n">
        <f aca="false">L217*M217</f>
        <v>0</v>
      </c>
      <c r="P217" s="348" t="n">
        <f aca="false">P216+O217-N217</f>
        <v>-11050</v>
      </c>
      <c r="U217" s="278" t="n">
        <f aca="false">S217*T217</f>
        <v>0</v>
      </c>
      <c r="W217" s="269" t="n">
        <f aca="false">W216+V217-U217</f>
        <v>-14125</v>
      </c>
      <c r="AA217" s="274"/>
      <c r="AB217" s="278" t="n">
        <f aca="false">Z217*AA217</f>
        <v>0</v>
      </c>
      <c r="AD217" s="269" t="n">
        <f aca="false">AD216+AC217-AB217</f>
        <v>-9810</v>
      </c>
      <c r="AI217" s="278" t="n">
        <f aca="false">AG217*AH217</f>
        <v>0</v>
      </c>
      <c r="AK217" s="269" t="n">
        <f aca="false">AK216+AJ217-AI217</f>
        <v>-19465</v>
      </c>
      <c r="AP217" s="269" t="n">
        <f aca="false">AN217*AO217</f>
        <v>0</v>
      </c>
      <c r="AR217" s="269" t="n">
        <f aca="false">AR216+AQ217-AP217</f>
        <v>0</v>
      </c>
      <c r="AS217" s="269"/>
      <c r="AT217" s="269"/>
      <c r="AU217" s="269"/>
      <c r="AV217" s="269"/>
      <c r="AW217" s="269"/>
      <c r="AX217" s="269"/>
      <c r="AY217" s="269"/>
    </row>
    <row r="218" customFormat="false" ht="15" hidden="false" customHeight="false" outlineLevel="0" collapsed="false">
      <c r="D218" s="271"/>
      <c r="E218" s="271"/>
      <c r="F218" s="274"/>
      <c r="G218" s="269" t="n">
        <f aca="false">E218*F218</f>
        <v>0</v>
      </c>
      <c r="H218" s="271"/>
      <c r="I218" s="348" t="n">
        <f aca="false">I217+H218-G218</f>
        <v>-21743</v>
      </c>
      <c r="N218" s="351" t="n">
        <f aca="false">L218*M218</f>
        <v>0</v>
      </c>
      <c r="P218" s="348" t="n">
        <f aca="false">P217+O218-N218</f>
        <v>-11050</v>
      </c>
      <c r="U218" s="278" t="n">
        <f aca="false">S218*T218</f>
        <v>0</v>
      </c>
      <c r="W218" s="269" t="n">
        <f aca="false">W217+V218-U218</f>
        <v>-14125</v>
      </c>
      <c r="AA218" s="274"/>
      <c r="AB218" s="278" t="n">
        <f aca="false">Z218*AA218</f>
        <v>0</v>
      </c>
      <c r="AD218" s="269" t="n">
        <f aca="false">AD217+AC218-AB218</f>
        <v>-9810</v>
      </c>
      <c r="AI218" s="278" t="n">
        <f aca="false">AG218*AH218</f>
        <v>0</v>
      </c>
      <c r="AK218" s="269" t="n">
        <f aca="false">AK217+AJ218-AI218</f>
        <v>-19465</v>
      </c>
      <c r="AP218" s="269" t="n">
        <f aca="false">AN218*AO218</f>
        <v>0</v>
      </c>
      <c r="AR218" s="269" t="n">
        <f aca="false">AR217+AQ218-AP218</f>
        <v>0</v>
      </c>
      <c r="AS218" s="269"/>
      <c r="AT218" s="269"/>
      <c r="AU218" s="269"/>
      <c r="AV218" s="269"/>
      <c r="AW218" s="269"/>
      <c r="AX218" s="269"/>
      <c r="AY218" s="269"/>
    </row>
    <row r="219" customFormat="false" ht="15" hidden="false" customHeight="false" outlineLevel="0" collapsed="false">
      <c r="D219" s="271"/>
      <c r="E219" s="271"/>
      <c r="F219" s="274"/>
      <c r="G219" s="269" t="n">
        <f aca="false">E219*F219</f>
        <v>0</v>
      </c>
      <c r="H219" s="271"/>
      <c r="I219" s="348" t="n">
        <f aca="false">I218+H219-G219</f>
        <v>-21743</v>
      </c>
      <c r="N219" s="351" t="n">
        <f aca="false">L219*M219</f>
        <v>0</v>
      </c>
      <c r="P219" s="348" t="n">
        <f aca="false">P218+O219-N219</f>
        <v>-11050</v>
      </c>
      <c r="U219" s="278" t="n">
        <f aca="false">S219*T219</f>
        <v>0</v>
      </c>
      <c r="W219" s="269" t="n">
        <f aca="false">W218+V219-U219</f>
        <v>-14125</v>
      </c>
      <c r="AA219" s="274"/>
      <c r="AB219" s="278" t="n">
        <f aca="false">Z219*AA219</f>
        <v>0</v>
      </c>
      <c r="AD219" s="269" t="n">
        <f aca="false">AD218+AC219-AB219</f>
        <v>-9810</v>
      </c>
      <c r="AI219" s="278" t="n">
        <f aca="false">AG219*AH219</f>
        <v>0</v>
      </c>
      <c r="AK219" s="269" t="n">
        <f aca="false">AK218+AJ219-AI219</f>
        <v>-19465</v>
      </c>
      <c r="AP219" s="269" t="n">
        <f aca="false">AN219*AO219</f>
        <v>0</v>
      </c>
      <c r="AR219" s="269" t="n">
        <f aca="false">AR218+AQ219-AP219</f>
        <v>0</v>
      </c>
      <c r="AS219" s="269"/>
      <c r="AT219" s="269"/>
      <c r="AU219" s="269"/>
      <c r="AV219" s="269"/>
      <c r="AW219" s="269"/>
      <c r="AX219" s="269"/>
      <c r="AY219" s="269"/>
    </row>
    <row r="220" customFormat="false" ht="15" hidden="false" customHeight="false" outlineLevel="0" collapsed="false">
      <c r="D220" s="271"/>
      <c r="E220" s="271"/>
      <c r="F220" s="274"/>
      <c r="G220" s="269" t="n">
        <f aca="false">E220*F220</f>
        <v>0</v>
      </c>
      <c r="H220" s="271"/>
      <c r="I220" s="348" t="n">
        <f aca="false">I219+H220-G220</f>
        <v>-21743</v>
      </c>
      <c r="N220" s="351" t="n">
        <f aca="false">L220*M220</f>
        <v>0</v>
      </c>
      <c r="P220" s="348" t="n">
        <f aca="false">P219+O220-N220</f>
        <v>-11050</v>
      </c>
      <c r="U220" s="278" t="n">
        <f aca="false">S220*T220</f>
        <v>0</v>
      </c>
      <c r="W220" s="269" t="n">
        <f aca="false">W219+V220-U220</f>
        <v>-14125</v>
      </c>
      <c r="AA220" s="274"/>
      <c r="AB220" s="278" t="n">
        <f aca="false">Z220*AA220</f>
        <v>0</v>
      </c>
      <c r="AD220" s="269" t="n">
        <f aca="false">AD219+AC220-AB220</f>
        <v>-9810</v>
      </c>
      <c r="AI220" s="278" t="n">
        <f aca="false">AG220*AH220</f>
        <v>0</v>
      </c>
      <c r="AK220" s="269" t="n">
        <f aca="false">AK219+AJ220-AI220</f>
        <v>-19465</v>
      </c>
      <c r="AP220" s="269" t="n">
        <f aca="false">AN220*AO220</f>
        <v>0</v>
      </c>
      <c r="AR220" s="269" t="n">
        <f aca="false">AR219+AQ220-AP220</f>
        <v>0</v>
      </c>
      <c r="AS220" s="269"/>
      <c r="AT220" s="269"/>
      <c r="AU220" s="269"/>
      <c r="AV220" s="269"/>
      <c r="AW220" s="269"/>
      <c r="AX220" s="269"/>
      <c r="AY220" s="269"/>
    </row>
    <row r="221" customFormat="false" ht="15" hidden="false" customHeight="false" outlineLevel="0" collapsed="false">
      <c r="D221" s="271"/>
      <c r="E221" s="271"/>
      <c r="F221" s="271"/>
      <c r="G221" s="269" t="n">
        <f aca="false">E221*F221</f>
        <v>0</v>
      </c>
      <c r="H221" s="271"/>
      <c r="I221" s="348" t="n">
        <f aca="false">I220+H221-G221</f>
        <v>-21743</v>
      </c>
      <c r="N221" s="351" t="n">
        <f aca="false">L221*M221</f>
        <v>0</v>
      </c>
      <c r="P221" s="348" t="n">
        <f aca="false">P220+O221-N221</f>
        <v>-11050</v>
      </c>
      <c r="U221" s="278" t="n">
        <f aca="false">S221*T221</f>
        <v>0</v>
      </c>
      <c r="W221" s="269" t="n">
        <f aca="false">W220+V221-U221</f>
        <v>-14125</v>
      </c>
      <c r="AA221" s="274"/>
      <c r="AB221" s="278" t="n">
        <f aca="false">Z221*AA221</f>
        <v>0</v>
      </c>
      <c r="AD221" s="269" t="n">
        <f aca="false">AD220+AC221-AB221</f>
        <v>-9810</v>
      </c>
      <c r="AI221" s="278" t="n">
        <f aca="false">AG221*AH221</f>
        <v>0</v>
      </c>
      <c r="AK221" s="269" t="n">
        <f aca="false">AK220+AJ221-AI221</f>
        <v>-19465</v>
      </c>
      <c r="AP221" s="269" t="n">
        <f aca="false">AN221*AO221</f>
        <v>0</v>
      </c>
      <c r="AR221" s="269" t="n">
        <f aca="false">AR220+AQ221-AP221</f>
        <v>0</v>
      </c>
      <c r="AS221" s="269"/>
      <c r="AT221" s="269"/>
      <c r="AU221" s="269"/>
      <c r="AV221" s="269"/>
      <c r="AW221" s="269"/>
      <c r="AX221" s="269"/>
      <c r="AY221" s="269"/>
    </row>
    <row r="222" customFormat="false" ht="15" hidden="false" customHeight="false" outlineLevel="0" collapsed="false">
      <c r="D222" s="271"/>
      <c r="E222" s="271"/>
      <c r="F222" s="271"/>
      <c r="G222" s="269" t="n">
        <f aca="false">E222*F222</f>
        <v>0</v>
      </c>
      <c r="H222" s="271"/>
      <c r="I222" s="348" t="n">
        <f aca="false">I221+H222-G222</f>
        <v>-21743</v>
      </c>
      <c r="N222" s="351" t="n">
        <f aca="false">L222*M222</f>
        <v>0</v>
      </c>
      <c r="P222" s="348" t="n">
        <f aca="false">P221+O222-N222</f>
        <v>-11050</v>
      </c>
      <c r="U222" s="278" t="n">
        <f aca="false">S222*T222</f>
        <v>0</v>
      </c>
      <c r="W222" s="269" t="n">
        <f aca="false">W221+V222-U222</f>
        <v>-14125</v>
      </c>
      <c r="AA222" s="274"/>
      <c r="AB222" s="278" t="n">
        <f aca="false">Z222*AA222</f>
        <v>0</v>
      </c>
      <c r="AD222" s="269" t="n">
        <f aca="false">AD221+AC222-AB222</f>
        <v>-9810</v>
      </c>
      <c r="AI222" s="278" t="n">
        <f aca="false">AG222*AH222</f>
        <v>0</v>
      </c>
      <c r="AK222" s="269" t="n">
        <f aca="false">AK221+AJ222-AI222</f>
        <v>-19465</v>
      </c>
      <c r="AP222" s="269" t="n">
        <f aca="false">AN222*AO222</f>
        <v>0</v>
      </c>
      <c r="AR222" s="269" t="n">
        <f aca="false">AR221+AQ222-AP222</f>
        <v>0</v>
      </c>
      <c r="AS222" s="269"/>
      <c r="AT222" s="269"/>
      <c r="AU222" s="269"/>
      <c r="AV222" s="269"/>
      <c r="AW222" s="269"/>
      <c r="AX222" s="269"/>
      <c r="AY222" s="269"/>
    </row>
    <row r="223" customFormat="false" ht="15" hidden="false" customHeight="false" outlineLevel="0" collapsed="false">
      <c r="D223" s="271"/>
      <c r="E223" s="271"/>
      <c r="F223" s="271"/>
      <c r="G223" s="269" t="n">
        <f aca="false">E223*F223</f>
        <v>0</v>
      </c>
      <c r="H223" s="271"/>
      <c r="I223" s="348" t="n">
        <f aca="false">I222+H223-G223</f>
        <v>-21743</v>
      </c>
      <c r="N223" s="351" t="n">
        <f aca="false">L223*M223</f>
        <v>0</v>
      </c>
      <c r="P223" s="348" t="n">
        <f aca="false">P222+O223-N223</f>
        <v>-11050</v>
      </c>
      <c r="U223" s="278" t="n">
        <f aca="false">S223*T223</f>
        <v>0</v>
      </c>
      <c r="W223" s="269" t="n">
        <f aca="false">W222+V223-U223</f>
        <v>-14125</v>
      </c>
      <c r="AA223" s="274"/>
      <c r="AB223" s="278" t="n">
        <f aca="false">Z223*AA223</f>
        <v>0</v>
      </c>
      <c r="AD223" s="269" t="n">
        <f aca="false">AD222+AC223-AB223</f>
        <v>-9810</v>
      </c>
      <c r="AI223" s="278" t="n">
        <f aca="false">AG223*AH223</f>
        <v>0</v>
      </c>
      <c r="AK223" s="269" t="n">
        <f aca="false">AK222+AJ223-AI223</f>
        <v>-19465</v>
      </c>
      <c r="AP223" s="269" t="n">
        <f aca="false">AN223*AO223</f>
        <v>0</v>
      </c>
      <c r="AR223" s="269" t="n">
        <f aca="false">AR222+AQ223-AP223</f>
        <v>0</v>
      </c>
      <c r="AS223" s="269"/>
      <c r="AT223" s="269"/>
      <c r="AU223" s="269"/>
      <c r="AV223" s="269"/>
      <c r="AW223" s="269"/>
      <c r="AX223" s="269"/>
      <c r="AY223" s="269"/>
    </row>
    <row r="224" customFormat="false" ht="15" hidden="false" customHeight="false" outlineLevel="0" collapsed="false">
      <c r="D224" s="271"/>
      <c r="E224" s="271"/>
      <c r="F224" s="271"/>
      <c r="G224" s="269" t="n">
        <f aca="false">E224*F224</f>
        <v>0</v>
      </c>
      <c r="H224" s="271"/>
      <c r="I224" s="348" t="n">
        <f aca="false">I223+H224-G224</f>
        <v>-21743</v>
      </c>
      <c r="N224" s="351" t="n">
        <f aca="false">L224*M224</f>
        <v>0</v>
      </c>
      <c r="P224" s="348" t="n">
        <f aca="false">P223+O224-N224</f>
        <v>-11050</v>
      </c>
      <c r="U224" s="278" t="n">
        <f aca="false">S224*T224</f>
        <v>0</v>
      </c>
      <c r="W224" s="269" t="n">
        <f aca="false">W223+V224-U224</f>
        <v>-14125</v>
      </c>
      <c r="AA224" s="274"/>
      <c r="AB224" s="278" t="n">
        <f aca="false">Z224*AA224</f>
        <v>0</v>
      </c>
      <c r="AD224" s="269" t="n">
        <f aca="false">AD223+AC224-AB224</f>
        <v>-9810</v>
      </c>
      <c r="AI224" s="278" t="n">
        <f aca="false">AG224*AH224</f>
        <v>0</v>
      </c>
      <c r="AK224" s="269" t="n">
        <f aca="false">AK223+AJ224-AI224</f>
        <v>-19465</v>
      </c>
      <c r="AP224" s="269" t="n">
        <f aca="false">AN224*AO224</f>
        <v>0</v>
      </c>
      <c r="AR224" s="269" t="n">
        <f aca="false">AR223+AQ224-AP224</f>
        <v>0</v>
      </c>
      <c r="AS224" s="269"/>
      <c r="AT224" s="269"/>
      <c r="AU224" s="269"/>
      <c r="AV224" s="269"/>
      <c r="AW224" s="269"/>
      <c r="AX224" s="269"/>
      <c r="AY224" s="269"/>
    </row>
    <row r="225" customFormat="false" ht="15" hidden="false" customHeight="false" outlineLevel="0" collapsed="false">
      <c r="D225" s="271"/>
      <c r="E225" s="271"/>
      <c r="F225" s="271"/>
      <c r="G225" s="269" t="n">
        <f aca="false">E225*F225</f>
        <v>0</v>
      </c>
      <c r="H225" s="271"/>
      <c r="I225" s="348" t="n">
        <f aca="false">I224+H225-G225</f>
        <v>-21743</v>
      </c>
      <c r="N225" s="351" t="n">
        <f aca="false">L225*M225</f>
        <v>0</v>
      </c>
      <c r="P225" s="348" t="n">
        <f aca="false">P224+O225-N225</f>
        <v>-11050</v>
      </c>
      <c r="U225" s="278" t="n">
        <f aca="false">S225*T225</f>
        <v>0</v>
      </c>
      <c r="W225" s="269" t="n">
        <f aca="false">W224+V225-U225</f>
        <v>-14125</v>
      </c>
      <c r="AA225" s="274"/>
      <c r="AB225" s="278" t="n">
        <f aca="false">Z225*AA225</f>
        <v>0</v>
      </c>
      <c r="AD225" s="269" t="n">
        <f aca="false">AD224+AC225-AB225</f>
        <v>-9810</v>
      </c>
      <c r="AI225" s="278" t="n">
        <f aca="false">AG225*AH225</f>
        <v>0</v>
      </c>
      <c r="AK225" s="269" t="n">
        <f aca="false">AK224+AJ225-AI225</f>
        <v>-19465</v>
      </c>
      <c r="AP225" s="269" t="n">
        <f aca="false">AN225*AO225</f>
        <v>0</v>
      </c>
      <c r="AR225" s="269" t="n">
        <f aca="false">AR224+AQ225-AP225</f>
        <v>0</v>
      </c>
      <c r="AS225" s="269"/>
      <c r="AT225" s="269"/>
      <c r="AU225" s="269"/>
      <c r="AV225" s="269"/>
      <c r="AW225" s="269"/>
      <c r="AX225" s="269"/>
      <c r="AY225" s="269"/>
    </row>
    <row r="226" customFormat="false" ht="15" hidden="false" customHeight="false" outlineLevel="0" collapsed="false">
      <c r="D226" s="271"/>
      <c r="E226" s="271"/>
      <c r="F226" s="271"/>
      <c r="G226" s="269" t="n">
        <f aca="false">E226*F226</f>
        <v>0</v>
      </c>
      <c r="H226" s="271"/>
      <c r="I226" s="348" t="n">
        <f aca="false">I225+H226-G226</f>
        <v>-21743</v>
      </c>
      <c r="N226" s="351" t="n">
        <f aca="false">L226*M226</f>
        <v>0</v>
      </c>
      <c r="P226" s="348" t="n">
        <f aca="false">P225+O226-N226</f>
        <v>-11050</v>
      </c>
      <c r="U226" s="278" t="n">
        <f aca="false">S226*T226</f>
        <v>0</v>
      </c>
      <c r="W226" s="269" t="n">
        <f aca="false">W225+V226-U226</f>
        <v>-14125</v>
      </c>
      <c r="AA226" s="274"/>
      <c r="AB226" s="278" t="n">
        <f aca="false">Z226*AA226</f>
        <v>0</v>
      </c>
      <c r="AD226" s="269" t="n">
        <f aca="false">AD225+AC226-AB226</f>
        <v>-9810</v>
      </c>
      <c r="AI226" s="278" t="n">
        <f aca="false">AG226*AH226</f>
        <v>0</v>
      </c>
      <c r="AK226" s="269" t="n">
        <f aca="false">AK225+AJ226-AI226</f>
        <v>-19465</v>
      </c>
      <c r="AP226" s="269" t="n">
        <f aca="false">AN226*AO226</f>
        <v>0</v>
      </c>
      <c r="AR226" s="269" t="n">
        <f aca="false">AR225+AQ226-AP226</f>
        <v>0</v>
      </c>
      <c r="AS226" s="269"/>
      <c r="AT226" s="269"/>
      <c r="AU226" s="269"/>
      <c r="AV226" s="269"/>
      <c r="AW226" s="269"/>
      <c r="AX226" s="269"/>
      <c r="AY226" s="269"/>
    </row>
    <row r="227" customFormat="false" ht="15" hidden="false" customHeight="false" outlineLevel="0" collapsed="false">
      <c r="D227" s="271"/>
      <c r="E227" s="271"/>
      <c r="F227" s="271"/>
      <c r="G227" s="269" t="n">
        <f aca="false">E227*F227</f>
        <v>0</v>
      </c>
      <c r="H227" s="271"/>
      <c r="I227" s="348" t="n">
        <f aca="false">I226+H227-G227</f>
        <v>-21743</v>
      </c>
      <c r="N227" s="351" t="n">
        <f aca="false">L227*M227</f>
        <v>0</v>
      </c>
      <c r="P227" s="348" t="n">
        <f aca="false">P226+O227-N227</f>
        <v>-11050</v>
      </c>
      <c r="U227" s="278" t="n">
        <f aca="false">S227*T227</f>
        <v>0</v>
      </c>
      <c r="W227" s="269" t="n">
        <f aca="false">W226+V227-U227</f>
        <v>-14125</v>
      </c>
      <c r="AA227" s="274"/>
      <c r="AB227" s="278" t="n">
        <f aca="false">Z227*AA227</f>
        <v>0</v>
      </c>
      <c r="AD227" s="269" t="n">
        <f aca="false">AD226+AC227-AB227</f>
        <v>-9810</v>
      </c>
      <c r="AI227" s="278" t="n">
        <f aca="false">AG227*AH227</f>
        <v>0</v>
      </c>
      <c r="AK227" s="269" t="n">
        <f aca="false">AK226+AJ227-AI227</f>
        <v>-19465</v>
      </c>
      <c r="AP227" s="269" t="n">
        <f aca="false">AN227*AO227</f>
        <v>0</v>
      </c>
      <c r="AR227" s="269" t="n">
        <f aca="false">AR226+AQ227-AP227</f>
        <v>0</v>
      </c>
      <c r="AS227" s="269"/>
      <c r="AT227" s="269"/>
      <c r="AU227" s="269"/>
      <c r="AV227" s="269"/>
      <c r="AW227" s="269"/>
      <c r="AX227" s="269"/>
      <c r="AY227" s="269"/>
    </row>
    <row r="228" customFormat="false" ht="15" hidden="false" customHeight="false" outlineLevel="0" collapsed="false">
      <c r="D228" s="271"/>
      <c r="E228" s="271"/>
      <c r="F228" s="271"/>
      <c r="G228" s="269" t="n">
        <f aca="false">E228*F228</f>
        <v>0</v>
      </c>
      <c r="H228" s="271"/>
      <c r="I228" s="348" t="n">
        <f aca="false">I227+H228-G228</f>
        <v>-21743</v>
      </c>
      <c r="N228" s="351" t="n">
        <f aca="false">L228*M228</f>
        <v>0</v>
      </c>
      <c r="P228" s="348" t="n">
        <f aca="false">P227+O228-N228</f>
        <v>-11050</v>
      </c>
      <c r="U228" s="278" t="n">
        <f aca="false">S228*T228</f>
        <v>0</v>
      </c>
      <c r="W228" s="269" t="n">
        <f aca="false">W227+V228-U228</f>
        <v>-14125</v>
      </c>
      <c r="AA228" s="274"/>
      <c r="AB228" s="278" t="n">
        <f aca="false">Z228*AA228</f>
        <v>0</v>
      </c>
      <c r="AD228" s="269" t="n">
        <f aca="false">AD227+AC228-AB228</f>
        <v>-9810</v>
      </c>
      <c r="AI228" s="278" t="n">
        <f aca="false">AG228*AH228</f>
        <v>0</v>
      </c>
      <c r="AK228" s="269" t="n">
        <f aca="false">AK227+AJ228-AI228</f>
        <v>-19465</v>
      </c>
      <c r="AP228" s="269" t="n">
        <f aca="false">AN228*AO228</f>
        <v>0</v>
      </c>
      <c r="AR228" s="269" t="n">
        <f aca="false">AR227+AQ228-AP228</f>
        <v>0</v>
      </c>
      <c r="AS228" s="269"/>
      <c r="AT228" s="269"/>
      <c r="AU228" s="269"/>
      <c r="AV228" s="269"/>
      <c r="AW228" s="269"/>
      <c r="AX228" s="269"/>
      <c r="AY228" s="269"/>
    </row>
    <row r="229" customFormat="false" ht="15" hidden="false" customHeight="false" outlineLevel="0" collapsed="false">
      <c r="D229" s="271"/>
      <c r="E229" s="271"/>
      <c r="F229" s="271"/>
      <c r="G229" s="269" t="n">
        <f aca="false">E229*F229</f>
        <v>0</v>
      </c>
      <c r="H229" s="271"/>
      <c r="I229" s="348" t="n">
        <f aca="false">I228+H229-G229</f>
        <v>-21743</v>
      </c>
      <c r="N229" s="351" t="n">
        <f aca="false">L229*M229</f>
        <v>0</v>
      </c>
      <c r="P229" s="348" t="n">
        <f aca="false">P228+O229-N229</f>
        <v>-11050</v>
      </c>
      <c r="U229" s="278" t="n">
        <f aca="false">S229*T229</f>
        <v>0</v>
      </c>
      <c r="W229" s="269" t="n">
        <f aca="false">W228+V229-U229</f>
        <v>-14125</v>
      </c>
      <c r="AA229" s="274"/>
      <c r="AB229" s="278" t="n">
        <f aca="false">Z229*AA229</f>
        <v>0</v>
      </c>
      <c r="AD229" s="269" t="n">
        <f aca="false">AD228+AC229-AB229</f>
        <v>-9810</v>
      </c>
      <c r="AI229" s="278" t="n">
        <f aca="false">AG229*AH229</f>
        <v>0</v>
      </c>
      <c r="AK229" s="269" t="n">
        <f aca="false">AK228+AJ229-AI229</f>
        <v>-19465</v>
      </c>
      <c r="AP229" s="269" t="n">
        <f aca="false">AN229*AO229</f>
        <v>0</v>
      </c>
      <c r="AR229" s="269" t="n">
        <f aca="false">AR228+AQ229-AP229</f>
        <v>0</v>
      </c>
      <c r="AS229" s="269"/>
      <c r="AT229" s="269"/>
      <c r="AU229" s="269"/>
      <c r="AV229" s="269"/>
      <c r="AW229" s="269"/>
      <c r="AX229" s="269"/>
      <c r="AY229" s="269"/>
    </row>
    <row r="230" customFormat="false" ht="15" hidden="false" customHeight="false" outlineLevel="0" collapsed="false">
      <c r="D230" s="271"/>
      <c r="E230" s="271"/>
      <c r="F230" s="271"/>
      <c r="G230" s="269" t="n">
        <f aca="false">E230*F230</f>
        <v>0</v>
      </c>
      <c r="H230" s="271"/>
      <c r="I230" s="348" t="n">
        <f aca="false">I229+H230-G230</f>
        <v>-21743</v>
      </c>
      <c r="N230" s="351" t="n">
        <f aca="false">L230*M230</f>
        <v>0</v>
      </c>
      <c r="P230" s="348" t="n">
        <f aca="false">P229+O230-N230</f>
        <v>-11050</v>
      </c>
      <c r="U230" s="278" t="n">
        <f aca="false">S230*T230</f>
        <v>0</v>
      </c>
      <c r="W230" s="269" t="n">
        <f aca="false">W229+V230-U230</f>
        <v>-14125</v>
      </c>
      <c r="AA230" s="274"/>
      <c r="AB230" s="278" t="n">
        <f aca="false">Z230*AA230</f>
        <v>0</v>
      </c>
      <c r="AD230" s="269" t="n">
        <f aca="false">AD229+AC230-AB230</f>
        <v>-9810</v>
      </c>
      <c r="AI230" s="278" t="n">
        <f aca="false">AG230*AH230</f>
        <v>0</v>
      </c>
      <c r="AK230" s="269" t="n">
        <f aca="false">AK229+AJ230-AI230</f>
        <v>-19465</v>
      </c>
      <c r="AP230" s="269" t="n">
        <f aca="false">AN230*AO230</f>
        <v>0</v>
      </c>
      <c r="AR230" s="269" t="n">
        <f aca="false">AR229+AQ230-AP230</f>
        <v>0</v>
      </c>
      <c r="AS230" s="269"/>
      <c r="AT230" s="269"/>
      <c r="AU230" s="269"/>
      <c r="AV230" s="269"/>
      <c r="AW230" s="269"/>
      <c r="AX230" s="269"/>
      <c r="AY230" s="269"/>
    </row>
    <row r="231" customFormat="false" ht="15" hidden="false" customHeight="false" outlineLevel="0" collapsed="false">
      <c r="D231" s="271"/>
      <c r="E231" s="271"/>
      <c r="F231" s="271"/>
      <c r="G231" s="269" t="n">
        <f aca="false">E231*F231</f>
        <v>0</v>
      </c>
      <c r="H231" s="271"/>
      <c r="I231" s="348" t="n">
        <f aca="false">I230+H231-G231</f>
        <v>-21743</v>
      </c>
      <c r="N231" s="351" t="n">
        <f aca="false">L231*M231</f>
        <v>0</v>
      </c>
      <c r="P231" s="348" t="n">
        <f aca="false">P230+O231-N231</f>
        <v>-11050</v>
      </c>
      <c r="U231" s="278" t="n">
        <f aca="false">S231*T231</f>
        <v>0</v>
      </c>
      <c r="W231" s="269" t="n">
        <f aca="false">W230+V231-U231</f>
        <v>-14125</v>
      </c>
      <c r="AA231" s="274"/>
      <c r="AB231" s="278" t="n">
        <f aca="false">Z231*AA231</f>
        <v>0</v>
      </c>
      <c r="AD231" s="269" t="n">
        <f aca="false">AD230+AC231-AB231</f>
        <v>-9810</v>
      </c>
      <c r="AI231" s="278" t="n">
        <f aca="false">AG231*AH231</f>
        <v>0</v>
      </c>
      <c r="AK231" s="269" t="n">
        <f aca="false">AK230+AJ231-AI231</f>
        <v>-19465</v>
      </c>
      <c r="AP231" s="269" t="n">
        <f aca="false">AN231*AO231</f>
        <v>0</v>
      </c>
      <c r="AR231" s="269" t="n">
        <f aca="false">AR230+AQ231-AP231</f>
        <v>0</v>
      </c>
      <c r="AS231" s="269"/>
      <c r="AT231" s="269"/>
      <c r="AU231" s="269"/>
      <c r="AV231" s="269"/>
      <c r="AW231" s="269"/>
      <c r="AX231" s="269"/>
      <c r="AY231" s="269"/>
    </row>
    <row r="232" customFormat="false" ht="15" hidden="false" customHeight="false" outlineLevel="0" collapsed="false">
      <c r="D232" s="271"/>
      <c r="E232" s="271"/>
      <c r="F232" s="271"/>
      <c r="G232" s="269" t="n">
        <f aca="false">E232*F232</f>
        <v>0</v>
      </c>
      <c r="H232" s="271"/>
      <c r="I232" s="348" t="n">
        <f aca="false">I231+H232-G232</f>
        <v>-21743</v>
      </c>
      <c r="N232" s="351" t="n">
        <f aca="false">L232*M232</f>
        <v>0</v>
      </c>
      <c r="P232" s="348" t="n">
        <f aca="false">P231+O232-N232</f>
        <v>-11050</v>
      </c>
      <c r="U232" s="278" t="n">
        <f aca="false">S232*T232</f>
        <v>0</v>
      </c>
      <c r="W232" s="269" t="n">
        <f aca="false">W231+V232-U232</f>
        <v>-14125</v>
      </c>
      <c r="AA232" s="274"/>
      <c r="AB232" s="278" t="n">
        <f aca="false">Z232*AA232</f>
        <v>0</v>
      </c>
      <c r="AD232" s="269" t="n">
        <f aca="false">AD231+AC232-AB232</f>
        <v>-9810</v>
      </c>
      <c r="AI232" s="278" t="n">
        <f aca="false">AG232*AH232</f>
        <v>0</v>
      </c>
      <c r="AK232" s="269" t="n">
        <f aca="false">AK231+AJ232-AI232</f>
        <v>-19465</v>
      </c>
      <c r="AP232" s="269" t="n">
        <f aca="false">AN232*AO232</f>
        <v>0</v>
      </c>
      <c r="AR232" s="269" t="n">
        <f aca="false">AR231+AQ232-AP232</f>
        <v>0</v>
      </c>
      <c r="AS232" s="269"/>
      <c r="AT232" s="269"/>
      <c r="AU232" s="269"/>
      <c r="AV232" s="269"/>
      <c r="AW232" s="269"/>
      <c r="AX232" s="269"/>
      <c r="AY232" s="269"/>
    </row>
    <row r="233" customFormat="false" ht="15" hidden="false" customHeight="false" outlineLevel="0" collapsed="false">
      <c r="D233" s="271"/>
      <c r="E233" s="271"/>
      <c r="F233" s="271"/>
      <c r="G233" s="269" t="n">
        <f aca="false">E233*F233</f>
        <v>0</v>
      </c>
      <c r="H233" s="271"/>
      <c r="I233" s="348" t="n">
        <f aca="false">I232+H233-G233</f>
        <v>-21743</v>
      </c>
      <c r="N233" s="351" t="n">
        <f aca="false">L233*M233</f>
        <v>0</v>
      </c>
      <c r="P233" s="348" t="n">
        <f aca="false">P232+O233-N233</f>
        <v>-11050</v>
      </c>
      <c r="U233" s="278" t="n">
        <f aca="false">S233*T233</f>
        <v>0</v>
      </c>
      <c r="W233" s="269" t="n">
        <f aca="false">W232+V233-U233</f>
        <v>-14125</v>
      </c>
      <c r="AA233" s="274"/>
      <c r="AB233" s="278" t="n">
        <f aca="false">Z233*AA233</f>
        <v>0</v>
      </c>
      <c r="AD233" s="269" t="n">
        <f aca="false">AD232+AC233-AB233</f>
        <v>-9810</v>
      </c>
      <c r="AI233" s="278" t="n">
        <f aca="false">AG233*AH233</f>
        <v>0</v>
      </c>
      <c r="AK233" s="269" t="n">
        <f aca="false">AK232+AJ233-AI233</f>
        <v>-19465</v>
      </c>
      <c r="AP233" s="269" t="n">
        <f aca="false">AN233*AO233</f>
        <v>0</v>
      </c>
      <c r="AR233" s="269" t="n">
        <f aca="false">AR232+AQ233-AP233</f>
        <v>0</v>
      </c>
      <c r="AS233" s="269"/>
      <c r="AT233" s="269"/>
      <c r="AU233" s="269"/>
      <c r="AV233" s="269"/>
      <c r="AW233" s="269"/>
      <c r="AX233" s="269"/>
      <c r="AY233" s="269"/>
    </row>
    <row r="234" customFormat="false" ht="15" hidden="false" customHeight="false" outlineLevel="0" collapsed="false">
      <c r="D234" s="271"/>
      <c r="E234" s="271"/>
      <c r="F234" s="271"/>
      <c r="G234" s="269" t="n">
        <f aca="false">E234*F234</f>
        <v>0</v>
      </c>
      <c r="H234" s="271"/>
      <c r="I234" s="348" t="n">
        <f aca="false">I233+H234-G234</f>
        <v>-21743</v>
      </c>
      <c r="N234" s="351" t="n">
        <f aca="false">L234*M234</f>
        <v>0</v>
      </c>
      <c r="P234" s="348" t="n">
        <f aca="false">P233+O234-N234</f>
        <v>-11050</v>
      </c>
      <c r="U234" s="278" t="n">
        <f aca="false">S234*T234</f>
        <v>0</v>
      </c>
      <c r="W234" s="269" t="n">
        <f aca="false">W233+V234-U234</f>
        <v>-14125</v>
      </c>
      <c r="AA234" s="274"/>
      <c r="AB234" s="278" t="n">
        <f aca="false">Z234*AA234</f>
        <v>0</v>
      </c>
      <c r="AD234" s="269" t="n">
        <f aca="false">AD233+AC234-AB234</f>
        <v>-9810</v>
      </c>
      <c r="AI234" s="278" t="n">
        <f aca="false">AG234*AH234</f>
        <v>0</v>
      </c>
      <c r="AK234" s="269" t="n">
        <f aca="false">AK233+AJ234-AI234</f>
        <v>-19465</v>
      </c>
      <c r="AP234" s="269" t="n">
        <f aca="false">AN234*AO234</f>
        <v>0</v>
      </c>
      <c r="AR234" s="269" t="n">
        <f aca="false">AR233+AQ234-AP234</f>
        <v>0</v>
      </c>
      <c r="AS234" s="269"/>
      <c r="AT234" s="269"/>
      <c r="AU234" s="269"/>
      <c r="AV234" s="269"/>
      <c r="AW234" s="269"/>
      <c r="AX234" s="269"/>
      <c r="AY234" s="269"/>
    </row>
    <row r="235" customFormat="false" ht="15" hidden="false" customHeight="false" outlineLevel="0" collapsed="false">
      <c r="D235" s="271"/>
      <c r="E235" s="271"/>
      <c r="F235" s="271"/>
      <c r="G235" s="269" t="n">
        <f aca="false">E235*F235</f>
        <v>0</v>
      </c>
      <c r="H235" s="271"/>
      <c r="I235" s="348" t="n">
        <f aca="false">I234+H235-G235</f>
        <v>-21743</v>
      </c>
      <c r="N235" s="351" t="n">
        <f aca="false">L235*M235</f>
        <v>0</v>
      </c>
      <c r="P235" s="348" t="n">
        <f aca="false">P234+O235-N235</f>
        <v>-11050</v>
      </c>
      <c r="U235" s="278" t="n">
        <f aca="false">S235*T235</f>
        <v>0</v>
      </c>
      <c r="W235" s="269" t="n">
        <f aca="false">W234+V235-U235</f>
        <v>-14125</v>
      </c>
      <c r="AA235" s="274"/>
      <c r="AB235" s="278" t="n">
        <f aca="false">Z235*AA235</f>
        <v>0</v>
      </c>
      <c r="AD235" s="269" t="n">
        <f aca="false">AD234+AC235-AB235</f>
        <v>-9810</v>
      </c>
      <c r="AI235" s="278" t="n">
        <f aca="false">AG235*AH235</f>
        <v>0</v>
      </c>
      <c r="AK235" s="269" t="n">
        <f aca="false">AK234+AJ235-AI235</f>
        <v>-19465</v>
      </c>
      <c r="AP235" s="269" t="n">
        <f aca="false">AN235*AO235</f>
        <v>0</v>
      </c>
      <c r="AR235" s="269" t="n">
        <f aca="false">AR234+AQ235-AP235</f>
        <v>0</v>
      </c>
      <c r="AS235" s="269"/>
      <c r="AT235" s="269"/>
      <c r="AU235" s="269"/>
      <c r="AV235" s="269"/>
      <c r="AW235" s="269"/>
      <c r="AX235" s="269"/>
      <c r="AY235" s="269"/>
    </row>
    <row r="236" customFormat="false" ht="15" hidden="false" customHeight="false" outlineLevel="0" collapsed="false">
      <c r="D236" s="271"/>
      <c r="E236" s="271"/>
      <c r="F236" s="271"/>
      <c r="G236" s="269" t="n">
        <f aca="false">E236*F236</f>
        <v>0</v>
      </c>
      <c r="H236" s="271"/>
      <c r="I236" s="348" t="n">
        <f aca="false">I235+H236-G236</f>
        <v>-21743</v>
      </c>
      <c r="N236" s="351" t="n">
        <f aca="false">L236*M236</f>
        <v>0</v>
      </c>
      <c r="P236" s="348" t="n">
        <f aca="false">P235+O236-N236</f>
        <v>-11050</v>
      </c>
      <c r="U236" s="278" t="n">
        <f aca="false">S236*T236</f>
        <v>0</v>
      </c>
      <c r="W236" s="269" t="n">
        <f aca="false">W235+V236-U236</f>
        <v>-14125</v>
      </c>
      <c r="AA236" s="274"/>
      <c r="AB236" s="278" t="n">
        <f aca="false">Z236*AA236</f>
        <v>0</v>
      </c>
      <c r="AD236" s="269" t="n">
        <f aca="false">AD235+AC236-AB236</f>
        <v>-9810</v>
      </c>
      <c r="AI236" s="278" t="n">
        <f aca="false">AG236*AH236</f>
        <v>0</v>
      </c>
      <c r="AK236" s="269" t="n">
        <f aca="false">AK235+AJ236-AI236</f>
        <v>-19465</v>
      </c>
      <c r="AP236" s="269" t="n">
        <f aca="false">AN236*AO236</f>
        <v>0</v>
      </c>
      <c r="AR236" s="269" t="n">
        <f aca="false">AR235+AQ236-AP236</f>
        <v>0</v>
      </c>
      <c r="AS236" s="269"/>
      <c r="AT236" s="269"/>
      <c r="AU236" s="269"/>
      <c r="AV236" s="269"/>
      <c r="AW236" s="269"/>
      <c r="AX236" s="269"/>
      <c r="AY236" s="269"/>
    </row>
    <row r="237" customFormat="false" ht="15" hidden="false" customHeight="false" outlineLevel="0" collapsed="false">
      <c r="D237" s="271"/>
      <c r="E237" s="271"/>
      <c r="F237" s="271"/>
      <c r="G237" s="269" t="n">
        <f aca="false">E237*F237</f>
        <v>0</v>
      </c>
      <c r="H237" s="271"/>
      <c r="I237" s="348" t="n">
        <f aca="false">I236+H237-G237</f>
        <v>-21743</v>
      </c>
      <c r="N237" s="351" t="n">
        <f aca="false">L237*M237</f>
        <v>0</v>
      </c>
      <c r="P237" s="348" t="n">
        <f aca="false">P236+O237-N237</f>
        <v>-11050</v>
      </c>
      <c r="U237" s="278" t="n">
        <f aca="false">S237*T237</f>
        <v>0</v>
      </c>
      <c r="W237" s="269" t="n">
        <f aca="false">W236+V237-U237</f>
        <v>-14125</v>
      </c>
      <c r="AA237" s="274"/>
      <c r="AB237" s="278" t="n">
        <f aca="false">Z237*AA237</f>
        <v>0</v>
      </c>
      <c r="AD237" s="269" t="n">
        <f aca="false">AD236+AC237-AB237</f>
        <v>-9810</v>
      </c>
      <c r="AI237" s="278" t="n">
        <f aca="false">AG237*AH237</f>
        <v>0</v>
      </c>
      <c r="AK237" s="269" t="n">
        <f aca="false">AK236+AJ237-AI237</f>
        <v>-19465</v>
      </c>
      <c r="AP237" s="269" t="n">
        <f aca="false">AN237*AO237</f>
        <v>0</v>
      </c>
      <c r="AR237" s="269" t="n">
        <f aca="false">AR236+AQ237-AP237</f>
        <v>0</v>
      </c>
      <c r="AS237" s="269"/>
      <c r="AT237" s="269"/>
      <c r="AU237" s="269"/>
      <c r="AV237" s="269"/>
      <c r="AW237" s="269"/>
      <c r="AX237" s="269"/>
      <c r="AY237" s="269"/>
    </row>
    <row r="238" customFormat="false" ht="15" hidden="false" customHeight="false" outlineLevel="0" collapsed="false">
      <c r="D238" s="271"/>
      <c r="E238" s="271"/>
      <c r="F238" s="271"/>
      <c r="G238" s="269" t="n">
        <f aca="false">E238*F238</f>
        <v>0</v>
      </c>
      <c r="H238" s="271"/>
      <c r="I238" s="348" t="n">
        <f aca="false">I237+H238-G238</f>
        <v>-21743</v>
      </c>
      <c r="N238" s="351" t="n">
        <f aca="false">L238*M238</f>
        <v>0</v>
      </c>
      <c r="P238" s="348" t="n">
        <f aca="false">P237+O238-N238</f>
        <v>-11050</v>
      </c>
      <c r="U238" s="278" t="n">
        <f aca="false">S238*T238</f>
        <v>0</v>
      </c>
      <c r="W238" s="269" t="n">
        <f aca="false">W237+V238-U238</f>
        <v>-14125</v>
      </c>
      <c r="AA238" s="274"/>
      <c r="AB238" s="278" t="n">
        <f aca="false">Z238*AA238</f>
        <v>0</v>
      </c>
      <c r="AD238" s="269" t="n">
        <f aca="false">AD237+AC238-AB238</f>
        <v>-9810</v>
      </c>
      <c r="AI238" s="278" t="n">
        <f aca="false">AG238*AH238</f>
        <v>0</v>
      </c>
      <c r="AK238" s="269" t="n">
        <f aca="false">AK237+AJ238-AI238</f>
        <v>-19465</v>
      </c>
      <c r="AP238" s="269" t="n">
        <f aca="false">AN238*AO238</f>
        <v>0</v>
      </c>
      <c r="AR238" s="269" t="n">
        <f aca="false">AR237+AQ238-AP238</f>
        <v>0</v>
      </c>
      <c r="AS238" s="269"/>
      <c r="AT238" s="269"/>
      <c r="AU238" s="269"/>
      <c r="AV238" s="269"/>
      <c r="AW238" s="269"/>
      <c r="AX238" s="269"/>
      <c r="AY238" s="269"/>
    </row>
    <row r="239" customFormat="false" ht="15" hidden="false" customHeight="false" outlineLevel="0" collapsed="false">
      <c r="D239" s="271"/>
      <c r="E239" s="271"/>
      <c r="F239" s="271"/>
      <c r="G239" s="269" t="n">
        <f aca="false">E239*F239</f>
        <v>0</v>
      </c>
      <c r="H239" s="271"/>
      <c r="I239" s="348" t="n">
        <f aca="false">I238+H239-G239</f>
        <v>-21743</v>
      </c>
      <c r="N239" s="351" t="n">
        <f aca="false">L239*M239</f>
        <v>0</v>
      </c>
      <c r="P239" s="348" t="n">
        <f aca="false">P238+O239-N239</f>
        <v>-11050</v>
      </c>
      <c r="U239" s="278" t="n">
        <f aca="false">S239*T239</f>
        <v>0</v>
      </c>
      <c r="W239" s="269" t="n">
        <f aca="false">W238+V239-U239</f>
        <v>-14125</v>
      </c>
      <c r="AA239" s="274"/>
      <c r="AB239" s="278" t="n">
        <f aca="false">Z239*AA239</f>
        <v>0</v>
      </c>
      <c r="AD239" s="269" t="n">
        <f aca="false">AD238+AC239-AB239</f>
        <v>-9810</v>
      </c>
      <c r="AI239" s="278" t="n">
        <f aca="false">AG239*AH239</f>
        <v>0</v>
      </c>
      <c r="AK239" s="269" t="n">
        <f aca="false">AK238+AJ239-AI239</f>
        <v>-19465</v>
      </c>
      <c r="AP239" s="269" t="n">
        <f aca="false">AN239*AO239</f>
        <v>0</v>
      </c>
      <c r="AR239" s="269" t="n">
        <f aca="false">AR238+AQ239-AP239</f>
        <v>0</v>
      </c>
      <c r="AS239" s="269"/>
      <c r="AT239" s="269"/>
      <c r="AU239" s="269"/>
      <c r="AV239" s="269"/>
      <c r="AW239" s="269"/>
      <c r="AX239" s="269"/>
      <c r="AY239" s="269"/>
    </row>
    <row r="240" customFormat="false" ht="15" hidden="false" customHeight="false" outlineLevel="0" collapsed="false">
      <c r="D240" s="271"/>
      <c r="E240" s="271"/>
      <c r="F240" s="271"/>
      <c r="G240" s="269" t="n">
        <f aca="false">E240*F240</f>
        <v>0</v>
      </c>
      <c r="H240" s="271"/>
      <c r="I240" s="348" t="n">
        <f aca="false">I239+H240-G240</f>
        <v>-21743</v>
      </c>
      <c r="N240" s="351" t="n">
        <f aca="false">L240*M240</f>
        <v>0</v>
      </c>
      <c r="P240" s="348" t="n">
        <f aca="false">P239+O240-N240</f>
        <v>-11050</v>
      </c>
      <c r="U240" s="278" t="n">
        <f aca="false">S240*T240</f>
        <v>0</v>
      </c>
      <c r="W240" s="269" t="n">
        <f aca="false">W239+V240-U240</f>
        <v>-14125</v>
      </c>
      <c r="AA240" s="274"/>
      <c r="AB240" s="278" t="n">
        <f aca="false">Z240*AA240</f>
        <v>0</v>
      </c>
      <c r="AD240" s="269" t="n">
        <f aca="false">AD239+AC240-AB240</f>
        <v>-9810</v>
      </c>
      <c r="AI240" s="278" t="n">
        <f aca="false">AG240*AH240</f>
        <v>0</v>
      </c>
      <c r="AK240" s="269" t="n">
        <f aca="false">AK239+AJ240-AI240</f>
        <v>-19465</v>
      </c>
      <c r="AP240" s="269" t="n">
        <f aca="false">AN240*AO240</f>
        <v>0</v>
      </c>
      <c r="AR240" s="269" t="n">
        <f aca="false">AR239+AQ240-AP240</f>
        <v>0</v>
      </c>
      <c r="AS240" s="269"/>
      <c r="AT240" s="269"/>
      <c r="AU240" s="269"/>
      <c r="AV240" s="269"/>
      <c r="AW240" s="269"/>
      <c r="AX240" s="269"/>
      <c r="AY240" s="269"/>
    </row>
    <row r="241" customFormat="false" ht="15" hidden="false" customHeight="false" outlineLevel="0" collapsed="false">
      <c r="D241" s="271"/>
      <c r="E241" s="271"/>
      <c r="F241" s="271"/>
      <c r="G241" s="269" t="n">
        <f aca="false">E241*F241</f>
        <v>0</v>
      </c>
      <c r="H241" s="271"/>
      <c r="I241" s="348" t="n">
        <f aca="false">I240+H241-G241</f>
        <v>-21743</v>
      </c>
      <c r="N241" s="351" t="n">
        <f aca="false">L241*M241</f>
        <v>0</v>
      </c>
      <c r="P241" s="348" t="n">
        <f aca="false">P240+O241-N241</f>
        <v>-11050</v>
      </c>
      <c r="U241" s="278" t="n">
        <f aca="false">S241*T241</f>
        <v>0</v>
      </c>
      <c r="W241" s="269" t="n">
        <f aca="false">W240+V241-U241</f>
        <v>-14125</v>
      </c>
      <c r="AA241" s="274"/>
      <c r="AB241" s="278" t="n">
        <f aca="false">Z241*AA241</f>
        <v>0</v>
      </c>
      <c r="AD241" s="269" t="n">
        <f aca="false">AD240+AC241-AB241</f>
        <v>-9810</v>
      </c>
      <c r="AI241" s="278" t="n">
        <f aca="false">AG241*AH241</f>
        <v>0</v>
      </c>
      <c r="AK241" s="269" t="n">
        <f aca="false">AK240+AJ241-AI241</f>
        <v>-19465</v>
      </c>
      <c r="AP241" s="269" t="n">
        <f aca="false">AN241*AO241</f>
        <v>0</v>
      </c>
      <c r="AR241" s="269" t="n">
        <f aca="false">AR240+AQ241-AP241</f>
        <v>0</v>
      </c>
      <c r="AS241" s="269"/>
      <c r="AT241" s="269"/>
      <c r="AU241" s="269"/>
      <c r="AV241" s="269"/>
      <c r="AW241" s="269"/>
      <c r="AX241" s="269"/>
      <c r="AY241" s="269"/>
    </row>
    <row r="242" customFormat="false" ht="15" hidden="false" customHeight="false" outlineLevel="0" collapsed="false">
      <c r="D242" s="271"/>
      <c r="E242" s="271"/>
      <c r="F242" s="271"/>
      <c r="G242" s="269" t="n">
        <f aca="false">E242*F242</f>
        <v>0</v>
      </c>
      <c r="H242" s="271"/>
      <c r="I242" s="348" t="n">
        <f aca="false">I241+H242-G242</f>
        <v>-21743</v>
      </c>
      <c r="N242" s="351" t="n">
        <f aca="false">L242*M242</f>
        <v>0</v>
      </c>
      <c r="P242" s="348" t="n">
        <f aca="false">P241+O242-N242</f>
        <v>-11050</v>
      </c>
      <c r="U242" s="278" t="n">
        <f aca="false">S242*T242</f>
        <v>0</v>
      </c>
      <c r="W242" s="269" t="n">
        <f aca="false">W241+V242-U242</f>
        <v>-14125</v>
      </c>
      <c r="AA242" s="274"/>
      <c r="AB242" s="278" t="n">
        <f aca="false">Z242*AA242</f>
        <v>0</v>
      </c>
      <c r="AD242" s="269" t="n">
        <f aca="false">AD241+AC242-AB242</f>
        <v>-9810</v>
      </c>
      <c r="AI242" s="278" t="n">
        <f aca="false">AG242*AH242</f>
        <v>0</v>
      </c>
      <c r="AK242" s="269" t="n">
        <f aca="false">AK241+AJ242-AI242</f>
        <v>-19465</v>
      </c>
      <c r="AP242" s="269" t="n">
        <f aca="false">AN242*AO242</f>
        <v>0</v>
      </c>
      <c r="AR242" s="269" t="n">
        <f aca="false">AR241+AQ242-AP242</f>
        <v>0</v>
      </c>
      <c r="AS242" s="269"/>
      <c r="AT242" s="269"/>
      <c r="AU242" s="269"/>
      <c r="AV242" s="269"/>
      <c r="AW242" s="269"/>
      <c r="AX242" s="269"/>
      <c r="AY242" s="269"/>
    </row>
    <row r="243" customFormat="false" ht="15" hidden="false" customHeight="false" outlineLevel="0" collapsed="false">
      <c r="D243" s="271"/>
      <c r="E243" s="271"/>
      <c r="F243" s="271"/>
      <c r="G243" s="269" t="n">
        <f aca="false">E243*F243</f>
        <v>0</v>
      </c>
      <c r="H243" s="271"/>
      <c r="I243" s="348" t="n">
        <f aca="false">I242+H243-G243</f>
        <v>-21743</v>
      </c>
      <c r="N243" s="351" t="n">
        <f aca="false">L243*M243</f>
        <v>0</v>
      </c>
      <c r="P243" s="348" t="n">
        <f aca="false">P242+O243-N243</f>
        <v>-11050</v>
      </c>
      <c r="U243" s="278" t="n">
        <f aca="false">S243*T243</f>
        <v>0</v>
      </c>
      <c r="W243" s="269" t="n">
        <f aca="false">W242+V243-U243</f>
        <v>-14125</v>
      </c>
      <c r="AA243" s="274"/>
      <c r="AB243" s="278" t="n">
        <f aca="false">Z243*AA243</f>
        <v>0</v>
      </c>
      <c r="AD243" s="269" t="n">
        <f aca="false">AD242+AC243-AB243</f>
        <v>-9810</v>
      </c>
      <c r="AI243" s="278" t="n">
        <f aca="false">AG243*AH243</f>
        <v>0</v>
      </c>
      <c r="AK243" s="269" t="n">
        <f aca="false">AK242+AJ243-AI243</f>
        <v>-19465</v>
      </c>
      <c r="AP243" s="269" t="n">
        <f aca="false">AN243*AO243</f>
        <v>0</v>
      </c>
      <c r="AR243" s="269" t="n">
        <f aca="false">AR242+AQ243-AP243</f>
        <v>0</v>
      </c>
      <c r="AS243" s="269"/>
      <c r="AT243" s="269"/>
      <c r="AU243" s="269"/>
      <c r="AV243" s="269"/>
      <c r="AW243" s="269"/>
      <c r="AX243" s="269"/>
      <c r="AY243" s="269"/>
    </row>
    <row r="244" customFormat="false" ht="15" hidden="false" customHeight="false" outlineLevel="0" collapsed="false">
      <c r="D244" s="271"/>
      <c r="E244" s="271"/>
      <c r="F244" s="271"/>
      <c r="G244" s="269" t="n">
        <f aca="false">E244*F244</f>
        <v>0</v>
      </c>
      <c r="H244" s="271"/>
      <c r="I244" s="348" t="n">
        <f aca="false">I243+H244-G244</f>
        <v>-21743</v>
      </c>
      <c r="N244" s="351" t="n">
        <f aca="false">L244*M244</f>
        <v>0</v>
      </c>
      <c r="P244" s="348" t="n">
        <f aca="false">P243+O244-N244</f>
        <v>-11050</v>
      </c>
      <c r="U244" s="278" t="n">
        <f aca="false">S244*T244</f>
        <v>0</v>
      </c>
      <c r="W244" s="269" t="n">
        <f aca="false">W243+V244-U244</f>
        <v>-14125</v>
      </c>
      <c r="AA244" s="274"/>
      <c r="AB244" s="278" t="n">
        <f aca="false">Z244*AA244</f>
        <v>0</v>
      </c>
      <c r="AD244" s="269" t="n">
        <f aca="false">AD243+AC244-AB244</f>
        <v>-9810</v>
      </c>
      <c r="AI244" s="278" t="n">
        <f aca="false">AG244*AH244</f>
        <v>0</v>
      </c>
      <c r="AK244" s="269" t="n">
        <f aca="false">AK243+AJ244-AI244</f>
        <v>-19465</v>
      </c>
      <c r="AP244" s="269" t="n">
        <f aca="false">AN244*AO244</f>
        <v>0</v>
      </c>
      <c r="AR244" s="269" t="n">
        <f aca="false">AR243+AQ244-AP244</f>
        <v>0</v>
      </c>
      <c r="AS244" s="269"/>
      <c r="AT244" s="269"/>
      <c r="AU244" s="269"/>
      <c r="AV244" s="269"/>
      <c r="AW244" s="269"/>
      <c r="AX244" s="269"/>
      <c r="AY244" s="269"/>
    </row>
    <row r="245" customFormat="false" ht="15" hidden="false" customHeight="false" outlineLevel="0" collapsed="false">
      <c r="D245" s="271"/>
      <c r="E245" s="271"/>
      <c r="F245" s="271"/>
      <c r="G245" s="269" t="n">
        <f aca="false">E245*F245</f>
        <v>0</v>
      </c>
      <c r="H245" s="271"/>
      <c r="I245" s="348" t="n">
        <f aca="false">I244+H245-G245</f>
        <v>-21743</v>
      </c>
      <c r="N245" s="351" t="n">
        <f aca="false">L245*M245</f>
        <v>0</v>
      </c>
      <c r="P245" s="348" t="n">
        <f aca="false">P244+O245-N245</f>
        <v>-11050</v>
      </c>
      <c r="U245" s="278" t="n">
        <f aca="false">S245*T245</f>
        <v>0</v>
      </c>
      <c r="W245" s="269" t="n">
        <f aca="false">W244+V245-U245</f>
        <v>-14125</v>
      </c>
      <c r="AA245" s="274"/>
      <c r="AB245" s="278" t="n">
        <f aca="false">Z245*AA245</f>
        <v>0</v>
      </c>
      <c r="AD245" s="269" t="n">
        <f aca="false">AD244+AC245-AB245</f>
        <v>-9810</v>
      </c>
      <c r="AI245" s="278" t="n">
        <f aca="false">AG245*AH245</f>
        <v>0</v>
      </c>
      <c r="AK245" s="269" t="n">
        <f aca="false">AK244+AJ245-AI245</f>
        <v>-19465</v>
      </c>
      <c r="AP245" s="269" t="n">
        <f aca="false">AN245*AO245</f>
        <v>0</v>
      </c>
      <c r="AR245" s="269" t="n">
        <f aca="false">AR244+AQ245-AP245</f>
        <v>0</v>
      </c>
      <c r="AS245" s="269"/>
      <c r="AT245" s="269"/>
      <c r="AU245" s="269"/>
      <c r="AV245" s="269"/>
      <c r="AW245" s="269"/>
      <c r="AX245" s="269"/>
      <c r="AY245" s="269"/>
    </row>
    <row r="246" customFormat="false" ht="15" hidden="false" customHeight="false" outlineLevel="0" collapsed="false">
      <c r="D246" s="271"/>
      <c r="E246" s="271"/>
      <c r="F246" s="271"/>
      <c r="G246" s="269" t="n">
        <f aca="false">E246*F246</f>
        <v>0</v>
      </c>
      <c r="H246" s="271"/>
      <c r="I246" s="348" t="n">
        <f aca="false">I245+H246-G246</f>
        <v>-21743</v>
      </c>
      <c r="N246" s="351" t="n">
        <f aca="false">L246*M246</f>
        <v>0</v>
      </c>
      <c r="P246" s="348" t="n">
        <f aca="false">P245+O246-N246</f>
        <v>-11050</v>
      </c>
      <c r="U246" s="278" t="n">
        <f aca="false">S246*T246</f>
        <v>0</v>
      </c>
      <c r="W246" s="269" t="n">
        <f aca="false">W245+V246-U246</f>
        <v>-14125</v>
      </c>
      <c r="AA246" s="274"/>
      <c r="AB246" s="278" t="n">
        <f aca="false">Z246*AA246</f>
        <v>0</v>
      </c>
      <c r="AD246" s="269" t="n">
        <f aca="false">AD245+AC246-AB246</f>
        <v>-9810</v>
      </c>
      <c r="AI246" s="278" t="n">
        <f aca="false">AG246*AH246</f>
        <v>0</v>
      </c>
      <c r="AK246" s="269" t="n">
        <f aca="false">AK245+AJ246-AI246</f>
        <v>-19465</v>
      </c>
      <c r="AP246" s="269" t="n">
        <f aca="false">AN246*AO246</f>
        <v>0</v>
      </c>
      <c r="AR246" s="269" t="n">
        <f aca="false">AR245+AQ246-AP246</f>
        <v>0</v>
      </c>
      <c r="AS246" s="269"/>
      <c r="AT246" s="269"/>
      <c r="AU246" s="269"/>
      <c r="AV246" s="269"/>
      <c r="AW246" s="269"/>
      <c r="AX246" s="269"/>
      <c r="AY246" s="269"/>
    </row>
    <row r="247" customFormat="false" ht="15" hidden="false" customHeight="false" outlineLevel="0" collapsed="false">
      <c r="D247" s="271"/>
      <c r="E247" s="271"/>
      <c r="F247" s="271"/>
      <c r="G247" s="269" t="n">
        <f aca="false">E247*F247</f>
        <v>0</v>
      </c>
      <c r="H247" s="271"/>
      <c r="I247" s="348" t="n">
        <f aca="false">I246+H247-G247</f>
        <v>-21743</v>
      </c>
      <c r="N247" s="351" t="n">
        <f aca="false">L247*M247</f>
        <v>0</v>
      </c>
      <c r="P247" s="348" t="n">
        <f aca="false">P246+O247-N247</f>
        <v>-11050</v>
      </c>
      <c r="U247" s="278" t="n">
        <f aca="false">S247*T247</f>
        <v>0</v>
      </c>
      <c r="W247" s="269" t="n">
        <f aca="false">W246+V247-U247</f>
        <v>-14125</v>
      </c>
      <c r="AA247" s="274"/>
      <c r="AB247" s="278" t="n">
        <f aca="false">Z247*AA247</f>
        <v>0</v>
      </c>
      <c r="AD247" s="269" t="n">
        <f aca="false">AD246+AC247-AB247</f>
        <v>-9810</v>
      </c>
      <c r="AI247" s="278" t="n">
        <f aca="false">AG247*AH247</f>
        <v>0</v>
      </c>
      <c r="AK247" s="269" t="n">
        <f aca="false">AK246+AJ247-AI247</f>
        <v>-19465</v>
      </c>
      <c r="AP247" s="269" t="n">
        <f aca="false">AN247*AO247</f>
        <v>0</v>
      </c>
      <c r="AR247" s="269" t="n">
        <f aca="false">AR246+AQ247-AP247</f>
        <v>0</v>
      </c>
      <c r="AS247" s="269"/>
      <c r="AT247" s="269"/>
      <c r="AU247" s="269"/>
      <c r="AV247" s="269"/>
      <c r="AW247" s="269"/>
      <c r="AX247" s="269"/>
      <c r="AY247" s="269"/>
    </row>
    <row r="248" customFormat="false" ht="15" hidden="false" customHeight="false" outlineLevel="0" collapsed="false">
      <c r="D248" s="271"/>
      <c r="E248" s="271"/>
      <c r="F248" s="271"/>
      <c r="G248" s="269" t="n">
        <f aca="false">E248*F248</f>
        <v>0</v>
      </c>
      <c r="H248" s="271"/>
      <c r="I248" s="348" t="n">
        <f aca="false">I247+H248-G248</f>
        <v>-21743</v>
      </c>
      <c r="N248" s="351" t="n">
        <f aca="false">L248*M248</f>
        <v>0</v>
      </c>
      <c r="P248" s="348" t="n">
        <f aca="false">P247+O248-N248</f>
        <v>-11050</v>
      </c>
      <c r="U248" s="278" t="n">
        <f aca="false">S248*T248</f>
        <v>0</v>
      </c>
      <c r="W248" s="269" t="n">
        <f aca="false">W247+V248-U248</f>
        <v>-14125</v>
      </c>
      <c r="AA248" s="274"/>
      <c r="AB248" s="278" t="n">
        <f aca="false">Z248*AA248</f>
        <v>0</v>
      </c>
      <c r="AD248" s="269" t="n">
        <f aca="false">AD247+AC248-AB248</f>
        <v>-9810</v>
      </c>
      <c r="AI248" s="278" t="n">
        <f aca="false">AG248*AH248</f>
        <v>0</v>
      </c>
      <c r="AK248" s="269" t="n">
        <f aca="false">AK247+AJ248-AI248</f>
        <v>-19465</v>
      </c>
      <c r="AP248" s="269" t="n">
        <f aca="false">AN248*AO248</f>
        <v>0</v>
      </c>
      <c r="AR248" s="269" t="n">
        <f aca="false">AR247+AQ248-AP248</f>
        <v>0</v>
      </c>
      <c r="AS248" s="269"/>
      <c r="AT248" s="269"/>
      <c r="AU248" s="269"/>
      <c r="AV248" s="269"/>
      <c r="AW248" s="269"/>
      <c r="AX248" s="269"/>
      <c r="AY248" s="269"/>
    </row>
    <row r="249" customFormat="false" ht="15" hidden="false" customHeight="false" outlineLevel="0" collapsed="false">
      <c r="D249" s="271"/>
      <c r="E249" s="271"/>
      <c r="F249" s="271"/>
      <c r="G249" s="269" t="n">
        <f aca="false">E249*F249</f>
        <v>0</v>
      </c>
      <c r="H249" s="271"/>
      <c r="I249" s="348" t="n">
        <f aca="false">I248+H249-G249</f>
        <v>-21743</v>
      </c>
      <c r="N249" s="351" t="n">
        <f aca="false">L249*M249</f>
        <v>0</v>
      </c>
      <c r="P249" s="348" t="n">
        <f aca="false">P248+O249-N249</f>
        <v>-11050</v>
      </c>
      <c r="U249" s="278" t="n">
        <f aca="false">S249*T249</f>
        <v>0</v>
      </c>
      <c r="W249" s="269" t="n">
        <f aca="false">W248+V249-U249</f>
        <v>-14125</v>
      </c>
      <c r="AA249" s="274"/>
      <c r="AB249" s="278" t="n">
        <f aca="false">Z249*AA249</f>
        <v>0</v>
      </c>
      <c r="AD249" s="269" t="n">
        <f aca="false">AD248+AC249-AB249</f>
        <v>-9810</v>
      </c>
      <c r="AI249" s="278" t="n">
        <f aca="false">AG249*AH249</f>
        <v>0</v>
      </c>
      <c r="AK249" s="269" t="n">
        <f aca="false">AK248+AJ249-AI249</f>
        <v>-19465</v>
      </c>
      <c r="AP249" s="269" t="n">
        <f aca="false">AN249*AO249</f>
        <v>0</v>
      </c>
      <c r="AR249" s="269" t="n">
        <f aca="false">AR248+AQ249-AP249</f>
        <v>0</v>
      </c>
      <c r="AS249" s="269"/>
      <c r="AT249" s="269"/>
      <c r="AU249" s="269"/>
      <c r="AV249" s="269"/>
      <c r="AW249" s="269"/>
      <c r="AX249" s="269"/>
      <c r="AY249" s="269"/>
    </row>
    <row r="250" customFormat="false" ht="15" hidden="false" customHeight="false" outlineLevel="0" collapsed="false">
      <c r="D250" s="271"/>
      <c r="E250" s="271"/>
      <c r="F250" s="271"/>
      <c r="G250" s="269" t="n">
        <f aca="false">E250*F250</f>
        <v>0</v>
      </c>
      <c r="H250" s="271"/>
      <c r="I250" s="348" t="n">
        <f aca="false">I249+H250-G250</f>
        <v>-21743</v>
      </c>
      <c r="N250" s="351" t="n">
        <f aca="false">L250*M250</f>
        <v>0</v>
      </c>
      <c r="P250" s="348" t="n">
        <f aca="false">P249+O250-N250</f>
        <v>-11050</v>
      </c>
      <c r="U250" s="278" t="n">
        <f aca="false">S250*T250</f>
        <v>0</v>
      </c>
      <c r="W250" s="269" t="n">
        <f aca="false">W249+V250-U250</f>
        <v>-14125</v>
      </c>
      <c r="AA250" s="274"/>
      <c r="AB250" s="278" t="n">
        <f aca="false">Z250*AA250</f>
        <v>0</v>
      </c>
      <c r="AD250" s="269" t="n">
        <f aca="false">AD249+AC250-AB250</f>
        <v>-9810</v>
      </c>
      <c r="AI250" s="278" t="n">
        <f aca="false">AG250*AH250</f>
        <v>0</v>
      </c>
      <c r="AK250" s="269" t="n">
        <f aca="false">AK249+AJ250-AI250</f>
        <v>-19465</v>
      </c>
      <c r="AP250" s="269" t="n">
        <f aca="false">AN250*AO250</f>
        <v>0</v>
      </c>
      <c r="AR250" s="269" t="n">
        <f aca="false">AR249+AQ250-AP250</f>
        <v>0</v>
      </c>
      <c r="AS250" s="269"/>
      <c r="AT250" s="269"/>
      <c r="AU250" s="269"/>
      <c r="AV250" s="269"/>
      <c r="AW250" s="269"/>
      <c r="AX250" s="269"/>
      <c r="AY250" s="269"/>
    </row>
    <row r="251" customFormat="false" ht="15" hidden="false" customHeight="false" outlineLevel="0" collapsed="false">
      <c r="D251" s="271"/>
      <c r="E251" s="271"/>
      <c r="F251" s="271"/>
      <c r="G251" s="269" t="n">
        <f aca="false">E251*F251</f>
        <v>0</v>
      </c>
      <c r="H251" s="271"/>
      <c r="I251" s="348" t="n">
        <f aca="false">I250+H251-G251</f>
        <v>-21743</v>
      </c>
      <c r="N251" s="351" t="n">
        <f aca="false">L251*M251</f>
        <v>0</v>
      </c>
      <c r="P251" s="348" t="n">
        <f aca="false">P250+O251-N251</f>
        <v>-11050</v>
      </c>
      <c r="U251" s="278" t="n">
        <f aca="false">S251*T251</f>
        <v>0</v>
      </c>
      <c r="W251" s="269" t="n">
        <f aca="false">W250+V251-U251</f>
        <v>-14125</v>
      </c>
      <c r="AA251" s="274"/>
      <c r="AB251" s="278" t="n">
        <f aca="false">Z251*AA251</f>
        <v>0</v>
      </c>
      <c r="AD251" s="269" t="n">
        <f aca="false">AD250+AC251-AB251</f>
        <v>-9810</v>
      </c>
      <c r="AI251" s="278" t="n">
        <f aca="false">AG251*AH251</f>
        <v>0</v>
      </c>
      <c r="AK251" s="269" t="n">
        <f aca="false">AK250+AJ251-AI251</f>
        <v>-19465</v>
      </c>
      <c r="AP251" s="269" t="n">
        <f aca="false">AN251*AO251</f>
        <v>0</v>
      </c>
      <c r="AR251" s="269" t="n">
        <f aca="false">AR250+AQ251-AP251</f>
        <v>0</v>
      </c>
      <c r="AS251" s="269"/>
      <c r="AT251" s="269"/>
      <c r="AU251" s="269"/>
      <c r="AV251" s="269"/>
      <c r="AW251" s="269"/>
      <c r="AX251" s="269"/>
      <c r="AY251" s="269"/>
    </row>
    <row r="252" customFormat="false" ht="15" hidden="false" customHeight="false" outlineLevel="0" collapsed="false">
      <c r="D252" s="271"/>
      <c r="E252" s="271"/>
      <c r="F252" s="271"/>
      <c r="G252" s="269" t="n">
        <f aca="false">E252*F252</f>
        <v>0</v>
      </c>
      <c r="H252" s="271"/>
      <c r="I252" s="348" t="n">
        <f aca="false">I251+H252-G252</f>
        <v>-21743</v>
      </c>
      <c r="N252" s="351" t="n">
        <f aca="false">L252*M252</f>
        <v>0</v>
      </c>
      <c r="P252" s="348" t="n">
        <f aca="false">P251+O252-N252</f>
        <v>-11050</v>
      </c>
      <c r="U252" s="278" t="n">
        <f aca="false">S252*T252</f>
        <v>0</v>
      </c>
      <c r="W252" s="269" t="n">
        <f aca="false">W251+V252-U252</f>
        <v>-14125</v>
      </c>
      <c r="AA252" s="274"/>
      <c r="AB252" s="278" t="n">
        <f aca="false">Z252*AA252</f>
        <v>0</v>
      </c>
      <c r="AD252" s="269" t="n">
        <f aca="false">AD251+AC252-AB252</f>
        <v>-9810</v>
      </c>
      <c r="AI252" s="278" t="n">
        <f aca="false">AG252*AH252</f>
        <v>0</v>
      </c>
      <c r="AK252" s="269" t="n">
        <f aca="false">AK251+AJ252-AI252</f>
        <v>-19465</v>
      </c>
      <c r="AP252" s="269" t="n">
        <f aca="false">AN252*AO252</f>
        <v>0</v>
      </c>
      <c r="AR252" s="269" t="n">
        <f aca="false">AR251+AQ252-AP252</f>
        <v>0</v>
      </c>
      <c r="AS252" s="269"/>
      <c r="AT252" s="269"/>
      <c r="AU252" s="269"/>
      <c r="AV252" s="269"/>
      <c r="AW252" s="269"/>
      <c r="AX252" s="269"/>
      <c r="AY252" s="269"/>
    </row>
    <row r="253" customFormat="false" ht="15" hidden="false" customHeight="false" outlineLevel="0" collapsed="false">
      <c r="D253" s="271"/>
      <c r="E253" s="271"/>
      <c r="F253" s="271"/>
      <c r="G253" s="269" t="n">
        <f aca="false">E253*F253</f>
        <v>0</v>
      </c>
      <c r="H253" s="271"/>
      <c r="I253" s="348" t="n">
        <f aca="false">I252+H253-G253</f>
        <v>-21743</v>
      </c>
      <c r="N253" s="351" t="n">
        <f aca="false">L253*M253</f>
        <v>0</v>
      </c>
      <c r="P253" s="348" t="n">
        <f aca="false">P252+O253-N253</f>
        <v>-11050</v>
      </c>
      <c r="U253" s="278" t="n">
        <f aca="false">S253*T253</f>
        <v>0</v>
      </c>
      <c r="W253" s="269" t="n">
        <f aca="false">W252+V253-U253</f>
        <v>-14125</v>
      </c>
      <c r="AA253" s="274"/>
      <c r="AB253" s="278" t="n">
        <f aca="false">Z253*AA253</f>
        <v>0</v>
      </c>
      <c r="AD253" s="269" t="n">
        <f aca="false">AD252+AC253-AB253</f>
        <v>-9810</v>
      </c>
      <c r="AI253" s="278" t="n">
        <f aca="false">AG253*AH253</f>
        <v>0</v>
      </c>
      <c r="AK253" s="269" t="n">
        <f aca="false">AK252+AJ253-AI253</f>
        <v>-19465</v>
      </c>
      <c r="AP253" s="269" t="n">
        <f aca="false">AN253*AO253</f>
        <v>0</v>
      </c>
      <c r="AR253" s="269" t="n">
        <f aca="false">AR252+AQ253-AP253</f>
        <v>0</v>
      </c>
      <c r="AS253" s="269"/>
      <c r="AT253" s="269"/>
      <c r="AU253" s="269"/>
      <c r="AV253" s="269"/>
      <c r="AW253" s="269"/>
      <c r="AX253" s="269"/>
      <c r="AY253" s="269"/>
    </row>
    <row r="254" customFormat="false" ht="15" hidden="false" customHeight="false" outlineLevel="0" collapsed="false">
      <c r="D254" s="271"/>
      <c r="E254" s="271"/>
      <c r="F254" s="271"/>
      <c r="G254" s="269" t="n">
        <f aca="false">E254*F254</f>
        <v>0</v>
      </c>
      <c r="H254" s="271"/>
      <c r="I254" s="348" t="n">
        <f aca="false">I253+H254-G254</f>
        <v>-21743</v>
      </c>
      <c r="N254" s="351" t="n">
        <f aca="false">L254*M254</f>
        <v>0</v>
      </c>
      <c r="P254" s="348" t="n">
        <f aca="false">P253+O254-N254</f>
        <v>-11050</v>
      </c>
      <c r="U254" s="278" t="n">
        <f aca="false">S254*T254</f>
        <v>0</v>
      </c>
      <c r="W254" s="269" t="n">
        <f aca="false">W253+V254-U254</f>
        <v>-14125</v>
      </c>
      <c r="AA254" s="274"/>
      <c r="AB254" s="278" t="n">
        <f aca="false">Z254*AA254</f>
        <v>0</v>
      </c>
      <c r="AD254" s="269" t="n">
        <f aca="false">AD253+AC254-AB254</f>
        <v>-9810</v>
      </c>
      <c r="AI254" s="278" t="n">
        <f aca="false">AG254*AH254</f>
        <v>0</v>
      </c>
      <c r="AK254" s="269" t="n">
        <f aca="false">AK253+AJ254-AI254</f>
        <v>-19465</v>
      </c>
      <c r="AP254" s="269" t="n">
        <f aca="false">AN254*AO254</f>
        <v>0</v>
      </c>
      <c r="AR254" s="269" t="n">
        <f aca="false">AR253+AQ254-AP254</f>
        <v>0</v>
      </c>
      <c r="AS254" s="269"/>
      <c r="AT254" s="269"/>
      <c r="AU254" s="269"/>
      <c r="AV254" s="269"/>
      <c r="AW254" s="269"/>
      <c r="AX254" s="269"/>
      <c r="AY254" s="269"/>
    </row>
    <row r="255" customFormat="false" ht="15" hidden="false" customHeight="false" outlineLevel="0" collapsed="false">
      <c r="D255" s="271"/>
      <c r="E255" s="271"/>
      <c r="F255" s="271"/>
      <c r="G255" s="269" t="n">
        <f aca="false">E255*F255</f>
        <v>0</v>
      </c>
      <c r="H255" s="271"/>
      <c r="I255" s="348" t="n">
        <f aca="false">I254+H255-G255</f>
        <v>-21743</v>
      </c>
      <c r="N255" s="351" t="n">
        <f aca="false">L255*M255</f>
        <v>0</v>
      </c>
      <c r="P255" s="348" t="n">
        <f aca="false">P254+O255-N255</f>
        <v>-11050</v>
      </c>
      <c r="U255" s="278" t="n">
        <f aca="false">S255*T255</f>
        <v>0</v>
      </c>
      <c r="W255" s="269" t="n">
        <f aca="false">W254+V255-U255</f>
        <v>-14125</v>
      </c>
      <c r="AA255" s="274"/>
      <c r="AB255" s="278" t="n">
        <f aca="false">Z255*AA255</f>
        <v>0</v>
      </c>
      <c r="AD255" s="269" t="n">
        <f aca="false">AD254+AC255-AB255</f>
        <v>-9810</v>
      </c>
      <c r="AI255" s="278" t="n">
        <f aca="false">AG255*AH255</f>
        <v>0</v>
      </c>
      <c r="AK255" s="269" t="n">
        <f aca="false">AK254+AJ255-AI255</f>
        <v>-19465</v>
      </c>
      <c r="AP255" s="269" t="n">
        <f aca="false">AN255*AO255</f>
        <v>0</v>
      </c>
      <c r="AR255" s="269" t="n">
        <f aca="false">AR254+AQ255-AP255</f>
        <v>0</v>
      </c>
      <c r="AS255" s="269"/>
      <c r="AT255" s="269"/>
      <c r="AU255" s="269"/>
      <c r="AV255" s="269"/>
      <c r="AW255" s="269"/>
      <c r="AX255" s="269"/>
      <c r="AY255" s="269"/>
    </row>
    <row r="256" customFormat="false" ht="15" hidden="false" customHeight="false" outlineLevel="0" collapsed="false">
      <c r="D256" s="271"/>
      <c r="E256" s="271"/>
      <c r="F256" s="271"/>
      <c r="G256" s="269" t="n">
        <f aca="false">E256*F256</f>
        <v>0</v>
      </c>
      <c r="H256" s="271"/>
      <c r="I256" s="348" t="n">
        <f aca="false">I255+H256-G256</f>
        <v>-21743</v>
      </c>
      <c r="N256" s="351" t="n">
        <f aca="false">L256*M256</f>
        <v>0</v>
      </c>
      <c r="P256" s="348" t="n">
        <f aca="false">P255+O256-N256</f>
        <v>-11050</v>
      </c>
      <c r="U256" s="278" t="n">
        <f aca="false">S256*T256</f>
        <v>0</v>
      </c>
      <c r="W256" s="269" t="n">
        <f aca="false">W255+V256-U256</f>
        <v>-14125</v>
      </c>
      <c r="AA256" s="274"/>
      <c r="AB256" s="278" t="n">
        <f aca="false">Z256*AA256</f>
        <v>0</v>
      </c>
      <c r="AD256" s="269" t="n">
        <f aca="false">AD255+AC256-AB256</f>
        <v>-9810</v>
      </c>
      <c r="AI256" s="278" t="n">
        <f aca="false">AG256*AH256</f>
        <v>0</v>
      </c>
      <c r="AK256" s="269" t="n">
        <f aca="false">AK255+AJ256-AI256</f>
        <v>-19465</v>
      </c>
      <c r="AP256" s="269" t="n">
        <f aca="false">AN256*AO256</f>
        <v>0</v>
      </c>
      <c r="AR256" s="269" t="n">
        <f aca="false">AR255+AQ256-AP256</f>
        <v>0</v>
      </c>
      <c r="AS256" s="269"/>
      <c r="AT256" s="269"/>
      <c r="AU256" s="269"/>
      <c r="AV256" s="269"/>
      <c r="AW256" s="269"/>
      <c r="AX256" s="269"/>
      <c r="AY256" s="269"/>
    </row>
    <row r="257" customFormat="false" ht="15" hidden="false" customHeight="false" outlineLevel="0" collapsed="false">
      <c r="D257" s="271"/>
      <c r="E257" s="271"/>
      <c r="F257" s="271"/>
      <c r="G257" s="269" t="n">
        <f aca="false">E257*F257</f>
        <v>0</v>
      </c>
      <c r="H257" s="271"/>
      <c r="I257" s="348" t="n">
        <f aca="false">I256+H257-G257</f>
        <v>-21743</v>
      </c>
      <c r="N257" s="351" t="n">
        <f aca="false">L257*M257</f>
        <v>0</v>
      </c>
      <c r="P257" s="348" t="n">
        <f aca="false">P256+O257-N257</f>
        <v>-11050</v>
      </c>
      <c r="U257" s="278" t="n">
        <f aca="false">S257*T257</f>
        <v>0</v>
      </c>
      <c r="W257" s="269" t="n">
        <f aca="false">W256+V257-U257</f>
        <v>-14125</v>
      </c>
      <c r="AA257" s="274"/>
      <c r="AB257" s="278" t="n">
        <f aca="false">Z257*AA257</f>
        <v>0</v>
      </c>
      <c r="AD257" s="269" t="n">
        <f aca="false">AD256+AC257-AB257</f>
        <v>-9810</v>
      </c>
      <c r="AI257" s="278" t="n">
        <f aca="false">AG257*AH257</f>
        <v>0</v>
      </c>
      <c r="AK257" s="269" t="n">
        <f aca="false">AK256+AJ257-AI257</f>
        <v>-19465</v>
      </c>
      <c r="AP257" s="269" t="n">
        <f aca="false">AN257*AO257</f>
        <v>0</v>
      </c>
      <c r="AR257" s="269" t="n">
        <f aca="false">AR256+AQ257-AP257</f>
        <v>0</v>
      </c>
      <c r="AS257" s="269"/>
      <c r="AT257" s="269"/>
      <c r="AU257" s="269"/>
      <c r="AV257" s="269"/>
      <c r="AW257" s="269"/>
      <c r="AX257" s="269"/>
      <c r="AY257" s="269"/>
    </row>
    <row r="258" customFormat="false" ht="15" hidden="false" customHeight="false" outlineLevel="0" collapsed="false">
      <c r="D258" s="271"/>
      <c r="E258" s="271"/>
      <c r="F258" s="271"/>
      <c r="G258" s="269" t="n">
        <f aca="false">E258*F258</f>
        <v>0</v>
      </c>
      <c r="H258" s="271"/>
      <c r="I258" s="348" t="n">
        <f aca="false">I257+H258-G258</f>
        <v>-21743</v>
      </c>
      <c r="N258" s="351" t="n">
        <f aca="false">L258*M258</f>
        <v>0</v>
      </c>
      <c r="P258" s="348" t="n">
        <f aca="false">P257+O258-N258</f>
        <v>-11050</v>
      </c>
      <c r="U258" s="278" t="n">
        <f aca="false">S258*T258</f>
        <v>0</v>
      </c>
      <c r="W258" s="269" t="n">
        <f aca="false">W257+V258-U258</f>
        <v>-14125</v>
      </c>
      <c r="AA258" s="274"/>
      <c r="AB258" s="278" t="n">
        <f aca="false">Z258*AA258</f>
        <v>0</v>
      </c>
      <c r="AD258" s="269" t="n">
        <f aca="false">AD257+AC258-AB258</f>
        <v>-9810</v>
      </c>
      <c r="AI258" s="278" t="n">
        <f aca="false">AG258*AH258</f>
        <v>0</v>
      </c>
      <c r="AK258" s="269" t="n">
        <f aca="false">AK257+AJ258-AI258</f>
        <v>-19465</v>
      </c>
      <c r="AP258" s="269" t="n">
        <f aca="false">AN258*AO258</f>
        <v>0</v>
      </c>
      <c r="AR258" s="269" t="n">
        <f aca="false">AR257+AQ258-AP258</f>
        <v>0</v>
      </c>
      <c r="AS258" s="269"/>
      <c r="AT258" s="269"/>
      <c r="AU258" s="269"/>
      <c r="AV258" s="269"/>
      <c r="AW258" s="269"/>
      <c r="AX258" s="269"/>
      <c r="AY258" s="269"/>
    </row>
    <row r="259" customFormat="false" ht="15" hidden="false" customHeight="false" outlineLevel="0" collapsed="false">
      <c r="D259" s="271"/>
      <c r="E259" s="271"/>
      <c r="F259" s="271"/>
      <c r="G259" s="269" t="n">
        <f aca="false">E259*F259</f>
        <v>0</v>
      </c>
      <c r="H259" s="271"/>
      <c r="I259" s="348" t="n">
        <f aca="false">I258+H259-G259</f>
        <v>-21743</v>
      </c>
      <c r="N259" s="351" t="n">
        <f aca="false">L259*M259</f>
        <v>0</v>
      </c>
      <c r="P259" s="348" t="n">
        <f aca="false">P258+O259-N259</f>
        <v>-11050</v>
      </c>
      <c r="U259" s="278" t="n">
        <f aca="false">S259*T259</f>
        <v>0</v>
      </c>
      <c r="W259" s="269" t="n">
        <f aca="false">W258+V259-U259</f>
        <v>-14125</v>
      </c>
      <c r="AA259" s="274"/>
      <c r="AB259" s="278" t="n">
        <f aca="false">Z259*AA259</f>
        <v>0</v>
      </c>
      <c r="AD259" s="269" t="n">
        <f aca="false">AD258+AC259-AB259</f>
        <v>-9810</v>
      </c>
      <c r="AI259" s="278" t="n">
        <f aca="false">AG259*AH259</f>
        <v>0</v>
      </c>
      <c r="AK259" s="269" t="n">
        <f aca="false">AK258+AJ259-AI259</f>
        <v>-19465</v>
      </c>
      <c r="AP259" s="269" t="n">
        <f aca="false">AN259*AO259</f>
        <v>0</v>
      </c>
      <c r="AR259" s="269" t="n">
        <f aca="false">AR258+AQ259-AP259</f>
        <v>0</v>
      </c>
      <c r="AS259" s="269"/>
      <c r="AT259" s="269"/>
      <c r="AU259" s="269"/>
      <c r="AV259" s="269"/>
      <c r="AW259" s="269"/>
      <c r="AX259" s="269"/>
      <c r="AY259" s="269"/>
    </row>
    <row r="260" customFormat="false" ht="15" hidden="false" customHeight="false" outlineLevel="0" collapsed="false">
      <c r="D260" s="271"/>
      <c r="E260" s="271"/>
      <c r="F260" s="271"/>
      <c r="G260" s="269" t="n">
        <f aca="false">E260*F260</f>
        <v>0</v>
      </c>
      <c r="H260" s="271"/>
      <c r="I260" s="348" t="n">
        <f aca="false">I259+H260-G260</f>
        <v>-21743</v>
      </c>
      <c r="N260" s="351" t="n">
        <f aca="false">L260*M260</f>
        <v>0</v>
      </c>
      <c r="P260" s="348" t="n">
        <f aca="false">P259+O260-N260</f>
        <v>-11050</v>
      </c>
      <c r="U260" s="278" t="n">
        <f aca="false">S260*T260</f>
        <v>0</v>
      </c>
      <c r="W260" s="269" t="n">
        <f aca="false">W259+V260-U260</f>
        <v>-14125</v>
      </c>
      <c r="AA260" s="274"/>
      <c r="AB260" s="278" t="n">
        <f aca="false">Z260*AA260</f>
        <v>0</v>
      </c>
      <c r="AD260" s="269" t="n">
        <f aca="false">AD259+AC260-AB260</f>
        <v>-9810</v>
      </c>
      <c r="AI260" s="278" t="n">
        <f aca="false">AG260*AH260</f>
        <v>0</v>
      </c>
      <c r="AK260" s="269" t="n">
        <f aca="false">AK259+AJ260-AI260</f>
        <v>-19465</v>
      </c>
      <c r="AP260" s="269" t="n">
        <f aca="false">AN260*AO260</f>
        <v>0</v>
      </c>
      <c r="AR260" s="269" t="n">
        <f aca="false">AR259+AQ260-AP260</f>
        <v>0</v>
      </c>
      <c r="AS260" s="269"/>
      <c r="AT260" s="269"/>
      <c r="AU260" s="269"/>
      <c r="AV260" s="269"/>
      <c r="AW260" s="269"/>
      <c r="AX260" s="269"/>
      <c r="AY260" s="269"/>
    </row>
    <row r="261" customFormat="false" ht="15" hidden="false" customHeight="false" outlineLevel="0" collapsed="false">
      <c r="D261" s="271"/>
      <c r="E261" s="271"/>
      <c r="F261" s="271"/>
      <c r="G261" s="269" t="n">
        <f aca="false">E261*F261</f>
        <v>0</v>
      </c>
      <c r="H261" s="271"/>
      <c r="I261" s="348" t="n">
        <f aca="false">I260+H261-G261</f>
        <v>-21743</v>
      </c>
      <c r="N261" s="351" t="n">
        <f aca="false">L261*M261</f>
        <v>0</v>
      </c>
      <c r="P261" s="348" t="n">
        <f aca="false">P260+O261-N261</f>
        <v>-11050</v>
      </c>
      <c r="U261" s="278" t="n">
        <f aca="false">S261*T261</f>
        <v>0</v>
      </c>
      <c r="W261" s="269" t="n">
        <f aca="false">W260+V261-U261</f>
        <v>-14125</v>
      </c>
      <c r="AA261" s="274"/>
      <c r="AB261" s="278" t="n">
        <f aca="false">Z261*AA261</f>
        <v>0</v>
      </c>
      <c r="AD261" s="269" t="n">
        <f aca="false">AD260+AC261-AB261</f>
        <v>-9810</v>
      </c>
      <c r="AI261" s="278" t="n">
        <f aca="false">AG261*AH261</f>
        <v>0</v>
      </c>
      <c r="AK261" s="269" t="n">
        <f aca="false">AK260+AJ261-AI261</f>
        <v>-19465</v>
      </c>
      <c r="AP261" s="269" t="n">
        <f aca="false">AN261*AO261</f>
        <v>0</v>
      </c>
      <c r="AR261" s="269" t="n">
        <f aca="false">AR260+AQ261-AP261</f>
        <v>0</v>
      </c>
      <c r="AS261" s="269"/>
      <c r="AT261" s="269"/>
      <c r="AU261" s="269"/>
      <c r="AV261" s="269"/>
      <c r="AW261" s="269"/>
      <c r="AX261" s="269"/>
      <c r="AY261" s="269"/>
    </row>
    <row r="262" customFormat="false" ht="15" hidden="false" customHeight="false" outlineLevel="0" collapsed="false">
      <c r="D262" s="271"/>
      <c r="E262" s="271"/>
      <c r="F262" s="271"/>
      <c r="G262" s="269" t="n">
        <f aca="false">E262*F262</f>
        <v>0</v>
      </c>
      <c r="H262" s="271"/>
      <c r="I262" s="348" t="n">
        <f aca="false">I261+H262-G262</f>
        <v>-21743</v>
      </c>
      <c r="N262" s="351" t="n">
        <f aca="false">L262*M262</f>
        <v>0</v>
      </c>
      <c r="P262" s="348" t="n">
        <f aca="false">P261+O262-N262</f>
        <v>-11050</v>
      </c>
      <c r="U262" s="278" t="n">
        <f aca="false">S262*T262</f>
        <v>0</v>
      </c>
      <c r="W262" s="269" t="n">
        <f aca="false">W261+V262-U262</f>
        <v>-14125</v>
      </c>
      <c r="AA262" s="274"/>
      <c r="AB262" s="278" t="n">
        <f aca="false">Z262*AA262</f>
        <v>0</v>
      </c>
      <c r="AD262" s="269" t="n">
        <f aca="false">AD261+AC262-AB262</f>
        <v>-9810</v>
      </c>
      <c r="AI262" s="278" t="n">
        <f aca="false">AG262*AH262</f>
        <v>0</v>
      </c>
      <c r="AK262" s="269" t="n">
        <f aca="false">AK261+AJ262-AI262</f>
        <v>-19465</v>
      </c>
      <c r="AP262" s="269" t="n">
        <f aca="false">AN262*AO262</f>
        <v>0</v>
      </c>
      <c r="AR262" s="269" t="n">
        <f aca="false">AR261+AQ262-AP262</f>
        <v>0</v>
      </c>
      <c r="AS262" s="269"/>
      <c r="AT262" s="269"/>
      <c r="AU262" s="269"/>
      <c r="AV262" s="269"/>
      <c r="AW262" s="269"/>
      <c r="AX262" s="269"/>
      <c r="AY262" s="269"/>
    </row>
    <row r="263" customFormat="false" ht="15" hidden="false" customHeight="false" outlineLevel="0" collapsed="false">
      <c r="D263" s="271"/>
      <c r="E263" s="271"/>
      <c r="F263" s="271"/>
      <c r="G263" s="269" t="n">
        <f aca="false">E263*F263</f>
        <v>0</v>
      </c>
      <c r="H263" s="271"/>
      <c r="I263" s="348" t="n">
        <f aca="false">I262+H263-G263</f>
        <v>-21743</v>
      </c>
      <c r="N263" s="351" t="n">
        <f aca="false">L263*M263</f>
        <v>0</v>
      </c>
      <c r="P263" s="348" t="n">
        <f aca="false">P262+O263-N263</f>
        <v>-11050</v>
      </c>
      <c r="U263" s="278" t="n">
        <f aca="false">S263*T263</f>
        <v>0</v>
      </c>
      <c r="W263" s="269" t="n">
        <f aca="false">W262+V263-U263</f>
        <v>-14125</v>
      </c>
      <c r="AA263" s="274"/>
      <c r="AB263" s="278" t="n">
        <f aca="false">Z263*AA263</f>
        <v>0</v>
      </c>
      <c r="AD263" s="269" t="n">
        <f aca="false">AD262+AC263-AB263</f>
        <v>-9810</v>
      </c>
      <c r="AI263" s="278" t="n">
        <f aca="false">AG263*AH263</f>
        <v>0</v>
      </c>
      <c r="AK263" s="269" t="n">
        <f aca="false">AK262+AJ263-AI263</f>
        <v>-19465</v>
      </c>
      <c r="AP263" s="269" t="n">
        <f aca="false">AN263*AO263</f>
        <v>0</v>
      </c>
      <c r="AR263" s="269" t="n">
        <f aca="false">AR262+AQ263-AP263</f>
        <v>0</v>
      </c>
      <c r="AS263" s="269"/>
      <c r="AT263" s="269"/>
      <c r="AU263" s="269"/>
      <c r="AV263" s="269"/>
      <c r="AW263" s="269"/>
      <c r="AX263" s="269"/>
      <c r="AY263" s="269"/>
    </row>
    <row r="264" customFormat="false" ht="15" hidden="false" customHeight="false" outlineLevel="0" collapsed="false">
      <c r="D264" s="271"/>
      <c r="E264" s="271"/>
      <c r="F264" s="271"/>
      <c r="G264" s="269" t="n">
        <f aca="false">E264*F264</f>
        <v>0</v>
      </c>
      <c r="H264" s="271"/>
      <c r="I264" s="348" t="n">
        <f aca="false">I263+H264-G264</f>
        <v>-21743</v>
      </c>
      <c r="N264" s="351" t="n">
        <f aca="false">L264*M264</f>
        <v>0</v>
      </c>
      <c r="P264" s="348" t="n">
        <f aca="false">P263+O264-N264</f>
        <v>-11050</v>
      </c>
      <c r="U264" s="278" t="n">
        <f aca="false">S264*T264</f>
        <v>0</v>
      </c>
      <c r="W264" s="269" t="n">
        <f aca="false">W263+V264-U264</f>
        <v>-14125</v>
      </c>
      <c r="AA264" s="274"/>
      <c r="AB264" s="278" t="n">
        <f aca="false">Z264*AA264</f>
        <v>0</v>
      </c>
      <c r="AD264" s="269" t="n">
        <f aca="false">AD263+AC264-AB264</f>
        <v>-9810</v>
      </c>
      <c r="AI264" s="278" t="n">
        <f aca="false">AG264*AH264</f>
        <v>0</v>
      </c>
      <c r="AK264" s="269" t="n">
        <f aca="false">AK263+AJ264-AI264</f>
        <v>-19465</v>
      </c>
      <c r="AP264" s="269" t="n">
        <f aca="false">AN264*AO264</f>
        <v>0</v>
      </c>
      <c r="AR264" s="269" t="n">
        <f aca="false">AR263+AQ264-AP264</f>
        <v>0</v>
      </c>
      <c r="AS264" s="269"/>
      <c r="AT264" s="269"/>
      <c r="AU264" s="269"/>
      <c r="AV264" s="269"/>
      <c r="AW264" s="269"/>
      <c r="AX264" s="269"/>
      <c r="AY264" s="269"/>
    </row>
    <row r="265" customFormat="false" ht="15" hidden="false" customHeight="false" outlineLevel="0" collapsed="false">
      <c r="D265" s="271"/>
      <c r="E265" s="271"/>
      <c r="F265" s="271"/>
      <c r="G265" s="269" t="n">
        <f aca="false">E265*F265</f>
        <v>0</v>
      </c>
      <c r="H265" s="271"/>
      <c r="I265" s="348" t="n">
        <f aca="false">I264+H265-G265</f>
        <v>-21743</v>
      </c>
      <c r="N265" s="351" t="n">
        <f aca="false">L265*M265</f>
        <v>0</v>
      </c>
      <c r="P265" s="348" t="n">
        <f aca="false">P264+O265-N265</f>
        <v>-11050</v>
      </c>
      <c r="U265" s="278" t="n">
        <f aca="false">S265*T265</f>
        <v>0</v>
      </c>
      <c r="W265" s="269" t="n">
        <f aca="false">W264+V265-U265</f>
        <v>-14125</v>
      </c>
      <c r="AA265" s="274"/>
      <c r="AB265" s="278" t="n">
        <f aca="false">Z265*AA265</f>
        <v>0</v>
      </c>
      <c r="AD265" s="269" t="n">
        <f aca="false">AD264+AC265-AB265</f>
        <v>-9810</v>
      </c>
      <c r="AI265" s="278" t="n">
        <f aca="false">AG265*AH265</f>
        <v>0</v>
      </c>
      <c r="AK265" s="269" t="n">
        <f aca="false">AK264+AJ265-AI265</f>
        <v>-19465</v>
      </c>
      <c r="AP265" s="269" t="n">
        <f aca="false">AN265*AO265</f>
        <v>0</v>
      </c>
      <c r="AR265" s="269" t="n">
        <f aca="false">AR264+AQ265-AP265</f>
        <v>0</v>
      </c>
      <c r="AS265" s="269"/>
      <c r="AT265" s="269"/>
      <c r="AU265" s="269"/>
      <c r="AV265" s="269"/>
      <c r="AW265" s="269"/>
      <c r="AX265" s="269"/>
      <c r="AY265" s="269"/>
    </row>
    <row r="266" customFormat="false" ht="15" hidden="false" customHeight="false" outlineLevel="0" collapsed="false">
      <c r="D266" s="271"/>
      <c r="E266" s="271"/>
      <c r="F266" s="271"/>
      <c r="G266" s="269" t="n">
        <f aca="false">E266*F266</f>
        <v>0</v>
      </c>
      <c r="H266" s="271"/>
      <c r="I266" s="348" t="n">
        <f aca="false">I265+H266-G266</f>
        <v>-21743</v>
      </c>
      <c r="N266" s="351" t="n">
        <f aca="false">L266*M266</f>
        <v>0</v>
      </c>
      <c r="P266" s="348" t="n">
        <f aca="false">P265+O266-N266</f>
        <v>-11050</v>
      </c>
      <c r="U266" s="278" t="n">
        <f aca="false">S266*T266</f>
        <v>0</v>
      </c>
      <c r="W266" s="269" t="n">
        <f aca="false">W265+V266-U266</f>
        <v>-14125</v>
      </c>
      <c r="AA266" s="274"/>
      <c r="AB266" s="278" t="n">
        <f aca="false">Z266*AA266</f>
        <v>0</v>
      </c>
      <c r="AD266" s="269" t="n">
        <f aca="false">AD265+AC266-AB266</f>
        <v>-9810</v>
      </c>
      <c r="AI266" s="278" t="n">
        <f aca="false">AG266*AH266</f>
        <v>0</v>
      </c>
      <c r="AK266" s="269" t="n">
        <f aca="false">AK265+AJ266-AI266</f>
        <v>-19465</v>
      </c>
      <c r="AP266" s="269" t="n">
        <f aca="false">AN266*AO266</f>
        <v>0</v>
      </c>
      <c r="AR266" s="269" t="n">
        <f aca="false">AR265+AQ266-AP266</f>
        <v>0</v>
      </c>
      <c r="AS266" s="269"/>
      <c r="AT266" s="269"/>
      <c r="AU266" s="269"/>
      <c r="AV266" s="269"/>
      <c r="AW266" s="269"/>
      <c r="AX266" s="269"/>
      <c r="AY266" s="269"/>
    </row>
    <row r="267" customFormat="false" ht="15" hidden="false" customHeight="false" outlineLevel="0" collapsed="false">
      <c r="D267" s="271"/>
      <c r="E267" s="271"/>
      <c r="F267" s="271"/>
      <c r="G267" s="269" t="n">
        <f aca="false">E267*F267</f>
        <v>0</v>
      </c>
      <c r="H267" s="271"/>
      <c r="I267" s="348" t="n">
        <f aca="false">I266+H267-G267</f>
        <v>-21743</v>
      </c>
      <c r="N267" s="351" t="n">
        <f aca="false">L267*M267</f>
        <v>0</v>
      </c>
      <c r="P267" s="348" t="n">
        <f aca="false">P266+O267-N267</f>
        <v>-11050</v>
      </c>
      <c r="U267" s="278" t="n">
        <f aca="false">S267*T267</f>
        <v>0</v>
      </c>
      <c r="W267" s="269" t="n">
        <f aca="false">W266+V267-U267</f>
        <v>-14125</v>
      </c>
      <c r="AA267" s="274"/>
      <c r="AB267" s="278" t="n">
        <f aca="false">Z267*AA267</f>
        <v>0</v>
      </c>
      <c r="AD267" s="269" t="n">
        <f aca="false">AD266+AC267-AB267</f>
        <v>-9810</v>
      </c>
      <c r="AI267" s="278" t="n">
        <f aca="false">AG267*AH267</f>
        <v>0</v>
      </c>
      <c r="AK267" s="269" t="n">
        <f aca="false">AK266+AJ267-AI267</f>
        <v>-19465</v>
      </c>
      <c r="AP267" s="269" t="n">
        <f aca="false">AN267*AO267</f>
        <v>0</v>
      </c>
      <c r="AR267" s="269" t="n">
        <f aca="false">AR266+AQ267-AP267</f>
        <v>0</v>
      </c>
      <c r="AS267" s="269"/>
      <c r="AT267" s="269"/>
      <c r="AU267" s="269"/>
      <c r="AV267" s="269"/>
      <c r="AW267" s="269"/>
      <c r="AX267" s="269"/>
      <c r="AY267" s="269"/>
    </row>
    <row r="268" customFormat="false" ht="15" hidden="false" customHeight="false" outlineLevel="0" collapsed="false">
      <c r="D268" s="271"/>
      <c r="E268" s="271"/>
      <c r="F268" s="271"/>
      <c r="G268" s="269" t="n">
        <f aca="false">E268*F268</f>
        <v>0</v>
      </c>
      <c r="H268" s="271"/>
      <c r="I268" s="348" t="n">
        <f aca="false">I267+H268-G268</f>
        <v>-21743</v>
      </c>
      <c r="N268" s="351" t="n">
        <f aca="false">L268*M268</f>
        <v>0</v>
      </c>
      <c r="P268" s="348" t="n">
        <f aca="false">P267+O268-N268</f>
        <v>-11050</v>
      </c>
      <c r="U268" s="278" t="n">
        <f aca="false">S268*T268</f>
        <v>0</v>
      </c>
      <c r="W268" s="269" t="n">
        <f aca="false">W267+V268-U268</f>
        <v>-14125</v>
      </c>
      <c r="AA268" s="274"/>
      <c r="AB268" s="278" t="n">
        <f aca="false">Z268*AA268</f>
        <v>0</v>
      </c>
      <c r="AD268" s="269" t="n">
        <f aca="false">AD267+AC268-AB268</f>
        <v>-9810</v>
      </c>
      <c r="AI268" s="278" t="n">
        <f aca="false">AG268*AH268</f>
        <v>0</v>
      </c>
      <c r="AK268" s="269" t="n">
        <f aca="false">AK267+AJ268-AI268</f>
        <v>-19465</v>
      </c>
      <c r="AP268" s="269" t="n">
        <f aca="false">AN268*AO268</f>
        <v>0</v>
      </c>
      <c r="AR268" s="269" t="n">
        <f aca="false">AR267+AQ268-AP268</f>
        <v>0</v>
      </c>
      <c r="AS268" s="269"/>
      <c r="AT268" s="269"/>
      <c r="AU268" s="269"/>
      <c r="AV268" s="269"/>
      <c r="AW268" s="269"/>
      <c r="AX268" s="269"/>
      <c r="AY268" s="269"/>
    </row>
    <row r="269" customFormat="false" ht="15" hidden="false" customHeight="false" outlineLevel="0" collapsed="false">
      <c r="D269" s="271"/>
      <c r="E269" s="271"/>
      <c r="F269" s="271"/>
      <c r="G269" s="269" t="n">
        <f aca="false">E269*F269</f>
        <v>0</v>
      </c>
      <c r="H269" s="271"/>
      <c r="I269" s="348" t="n">
        <f aca="false">I268+H269-G269</f>
        <v>-21743</v>
      </c>
      <c r="N269" s="351" t="n">
        <f aca="false">L269*M269</f>
        <v>0</v>
      </c>
      <c r="P269" s="348" t="n">
        <f aca="false">P268+O269-N269</f>
        <v>-11050</v>
      </c>
      <c r="U269" s="278" t="n">
        <f aca="false">S269*T269</f>
        <v>0</v>
      </c>
      <c r="W269" s="269" t="n">
        <f aca="false">W268+V269-U269</f>
        <v>-14125</v>
      </c>
      <c r="AA269" s="274"/>
      <c r="AB269" s="278" t="n">
        <f aca="false">Z269*AA269</f>
        <v>0</v>
      </c>
      <c r="AD269" s="269" t="n">
        <f aca="false">AD268+AC269-AB269</f>
        <v>-9810</v>
      </c>
      <c r="AI269" s="278" t="n">
        <f aca="false">AG269*AH269</f>
        <v>0</v>
      </c>
      <c r="AK269" s="269" t="n">
        <f aca="false">AK268+AJ269-AI269</f>
        <v>-19465</v>
      </c>
      <c r="AP269" s="269" t="n">
        <f aca="false">AN269*AO269</f>
        <v>0</v>
      </c>
      <c r="AR269" s="269" t="n">
        <f aca="false">AR268+AQ269-AP269</f>
        <v>0</v>
      </c>
      <c r="AS269" s="269"/>
      <c r="AT269" s="269"/>
      <c r="AU269" s="269"/>
      <c r="AV269" s="269"/>
      <c r="AW269" s="269"/>
      <c r="AX269" s="269"/>
      <c r="AY269" s="269"/>
    </row>
    <row r="270" customFormat="false" ht="15" hidden="false" customHeight="false" outlineLevel="0" collapsed="false">
      <c r="D270" s="271"/>
      <c r="E270" s="271"/>
      <c r="F270" s="271"/>
      <c r="G270" s="269" t="n">
        <f aca="false">E270*F270</f>
        <v>0</v>
      </c>
      <c r="H270" s="271"/>
      <c r="I270" s="348" t="n">
        <f aca="false">I269+H270-G270</f>
        <v>-21743</v>
      </c>
      <c r="N270" s="351" t="n">
        <f aca="false">L270*M270</f>
        <v>0</v>
      </c>
      <c r="P270" s="348" t="n">
        <f aca="false">P269+O270-N270</f>
        <v>-11050</v>
      </c>
      <c r="U270" s="278" t="n">
        <f aca="false">S270*T270</f>
        <v>0</v>
      </c>
      <c r="W270" s="269" t="n">
        <f aca="false">W269+V270-U270</f>
        <v>-14125</v>
      </c>
      <c r="AA270" s="274"/>
      <c r="AB270" s="278" t="n">
        <f aca="false">Z270*AA270</f>
        <v>0</v>
      </c>
      <c r="AD270" s="269" t="n">
        <f aca="false">AD269+AC270-AB270</f>
        <v>-9810</v>
      </c>
      <c r="AI270" s="278" t="n">
        <f aca="false">AG270*AH270</f>
        <v>0</v>
      </c>
      <c r="AK270" s="269" t="n">
        <f aca="false">AK269+AJ270-AI270</f>
        <v>-19465</v>
      </c>
      <c r="AP270" s="269" t="n">
        <f aca="false">AN270*AO270</f>
        <v>0</v>
      </c>
      <c r="AR270" s="269" t="n">
        <f aca="false">AR269+AQ270-AP270</f>
        <v>0</v>
      </c>
      <c r="AS270" s="269"/>
      <c r="AT270" s="269"/>
      <c r="AU270" s="269"/>
      <c r="AV270" s="269"/>
      <c r="AW270" s="269"/>
      <c r="AX270" s="269"/>
      <c r="AY270" s="269"/>
    </row>
    <row r="271" customFormat="false" ht="15" hidden="false" customHeight="false" outlineLevel="0" collapsed="false">
      <c r="D271" s="271"/>
      <c r="E271" s="271"/>
      <c r="F271" s="271"/>
      <c r="G271" s="269" t="n">
        <f aca="false">E271*F271</f>
        <v>0</v>
      </c>
      <c r="H271" s="271"/>
      <c r="I271" s="348" t="n">
        <f aca="false">I270+H271-G271</f>
        <v>-21743</v>
      </c>
      <c r="N271" s="351" t="n">
        <f aca="false">L271*M271</f>
        <v>0</v>
      </c>
      <c r="P271" s="348" t="n">
        <f aca="false">P270+O271-N271</f>
        <v>-11050</v>
      </c>
      <c r="U271" s="278" t="n">
        <f aca="false">S271*T271</f>
        <v>0</v>
      </c>
      <c r="W271" s="269" t="n">
        <f aca="false">W270+V271-U271</f>
        <v>-14125</v>
      </c>
      <c r="AA271" s="274"/>
      <c r="AB271" s="278" t="n">
        <f aca="false">Z271*AA271</f>
        <v>0</v>
      </c>
      <c r="AD271" s="269" t="n">
        <f aca="false">AD270+AC271-AB271</f>
        <v>-9810</v>
      </c>
      <c r="AI271" s="278" t="n">
        <f aca="false">AG271*AH271</f>
        <v>0</v>
      </c>
      <c r="AK271" s="269" t="n">
        <f aca="false">AK270+AJ271-AI271</f>
        <v>-19465</v>
      </c>
      <c r="AP271" s="269" t="n">
        <f aca="false">AN271*AO271</f>
        <v>0</v>
      </c>
      <c r="AR271" s="269" t="n">
        <f aca="false">AR270+AQ271-AP271</f>
        <v>0</v>
      </c>
      <c r="AS271" s="269"/>
      <c r="AT271" s="269"/>
      <c r="AU271" s="269"/>
      <c r="AV271" s="269"/>
      <c r="AW271" s="269"/>
      <c r="AX271" s="269"/>
      <c r="AY271" s="269"/>
    </row>
    <row r="272" customFormat="false" ht="15" hidden="false" customHeight="false" outlineLevel="0" collapsed="false">
      <c r="D272" s="271"/>
      <c r="E272" s="271"/>
      <c r="F272" s="271"/>
      <c r="G272" s="269" t="n">
        <f aca="false">E272*F272</f>
        <v>0</v>
      </c>
      <c r="H272" s="271"/>
      <c r="I272" s="348" t="n">
        <f aca="false">I271+H272-G272</f>
        <v>-21743</v>
      </c>
      <c r="N272" s="351" t="n">
        <f aca="false">L272*M272</f>
        <v>0</v>
      </c>
      <c r="P272" s="348" t="n">
        <f aca="false">P271+O272-N272</f>
        <v>-11050</v>
      </c>
      <c r="U272" s="278" t="n">
        <f aca="false">S272*T272</f>
        <v>0</v>
      </c>
      <c r="W272" s="269" t="n">
        <f aca="false">W271+V272-U272</f>
        <v>-14125</v>
      </c>
      <c r="AA272" s="274"/>
      <c r="AB272" s="278" t="n">
        <f aca="false">Z272*AA272</f>
        <v>0</v>
      </c>
      <c r="AD272" s="269" t="n">
        <f aca="false">AD271+AC272-AB272</f>
        <v>-9810</v>
      </c>
      <c r="AI272" s="278" t="n">
        <f aca="false">AG272*AH272</f>
        <v>0</v>
      </c>
      <c r="AK272" s="269" t="n">
        <f aca="false">AK271+AJ272-AI272</f>
        <v>-19465</v>
      </c>
      <c r="AP272" s="269" t="n">
        <f aca="false">AN272*AO272</f>
        <v>0</v>
      </c>
      <c r="AR272" s="269" t="n">
        <f aca="false">AR271+AQ272-AP272</f>
        <v>0</v>
      </c>
      <c r="AS272" s="269"/>
      <c r="AT272" s="269"/>
      <c r="AU272" s="269"/>
      <c r="AV272" s="269"/>
      <c r="AW272" s="269"/>
      <c r="AX272" s="269"/>
      <c r="AY272" s="269"/>
    </row>
    <row r="273" customFormat="false" ht="15" hidden="false" customHeight="false" outlineLevel="0" collapsed="false">
      <c r="D273" s="271"/>
      <c r="E273" s="271"/>
      <c r="F273" s="271"/>
      <c r="G273" s="269" t="n">
        <f aca="false">E273*F273</f>
        <v>0</v>
      </c>
      <c r="H273" s="271"/>
      <c r="I273" s="348" t="n">
        <f aca="false">I272+H273-G273</f>
        <v>-21743</v>
      </c>
      <c r="N273" s="351" t="n">
        <f aca="false">L273*M273</f>
        <v>0</v>
      </c>
      <c r="P273" s="348" t="n">
        <f aca="false">P272+O273-N273</f>
        <v>-11050</v>
      </c>
      <c r="U273" s="278" t="n">
        <f aca="false">S273*T273</f>
        <v>0</v>
      </c>
      <c r="W273" s="269" t="n">
        <f aca="false">W272+V273-U273</f>
        <v>-14125</v>
      </c>
      <c r="AA273" s="274"/>
      <c r="AB273" s="278" t="n">
        <f aca="false">Z273*AA273</f>
        <v>0</v>
      </c>
      <c r="AD273" s="269" t="n">
        <f aca="false">AD272+AC273-AB273</f>
        <v>-9810</v>
      </c>
      <c r="AI273" s="278" t="n">
        <f aca="false">AG273*AH273</f>
        <v>0</v>
      </c>
      <c r="AK273" s="269" t="n">
        <f aca="false">AK272+AJ273-AI273</f>
        <v>-19465</v>
      </c>
      <c r="AP273" s="269" t="n">
        <f aca="false">AN273*AO273</f>
        <v>0</v>
      </c>
      <c r="AR273" s="269" t="n">
        <f aca="false">AR272+AQ273-AP273</f>
        <v>0</v>
      </c>
      <c r="AS273" s="269"/>
      <c r="AT273" s="269"/>
      <c r="AU273" s="269"/>
      <c r="AV273" s="269"/>
      <c r="AW273" s="269"/>
      <c r="AX273" s="269"/>
      <c r="AY273" s="269"/>
    </row>
    <row r="274" customFormat="false" ht="15" hidden="false" customHeight="false" outlineLevel="0" collapsed="false">
      <c r="D274" s="271"/>
      <c r="E274" s="271"/>
      <c r="F274" s="271"/>
      <c r="G274" s="269" t="n">
        <f aca="false">E274*F274</f>
        <v>0</v>
      </c>
      <c r="H274" s="271"/>
      <c r="I274" s="348" t="n">
        <f aca="false">I273+H274-G274</f>
        <v>-21743</v>
      </c>
      <c r="N274" s="351" t="n">
        <f aca="false">L274*M274</f>
        <v>0</v>
      </c>
      <c r="P274" s="348" t="n">
        <f aca="false">P273+O274-N274</f>
        <v>-11050</v>
      </c>
      <c r="U274" s="275" t="n">
        <f aca="false">S274*T274</f>
        <v>0</v>
      </c>
      <c r="W274" s="269" t="n">
        <f aca="false">W273+V274-U274</f>
        <v>-14125</v>
      </c>
      <c r="AA274" s="274"/>
      <c r="AB274" s="278" t="n">
        <f aca="false">Z274*AA274</f>
        <v>0</v>
      </c>
      <c r="AD274" s="269" t="n">
        <f aca="false">AD273+AC274-AB274</f>
        <v>-9810</v>
      </c>
      <c r="AI274" s="278" t="n">
        <f aca="false">AG274*AH274</f>
        <v>0</v>
      </c>
      <c r="AK274" s="269" t="n">
        <f aca="false">AK273+AJ274-AI274</f>
        <v>-19465</v>
      </c>
      <c r="AP274" s="269" t="n">
        <f aca="false">AN274*AO274</f>
        <v>0</v>
      </c>
      <c r="AR274" s="269" t="n">
        <f aca="false">AR273+AQ274-AP274</f>
        <v>0</v>
      </c>
      <c r="AS274" s="269"/>
      <c r="AT274" s="269"/>
      <c r="AU274" s="269"/>
      <c r="AV274" s="269"/>
      <c r="AW274" s="269"/>
      <c r="AX274" s="269"/>
      <c r="AY274" s="269"/>
    </row>
    <row r="275" customFormat="false" ht="15" hidden="false" customHeight="false" outlineLevel="0" collapsed="false">
      <c r="D275" s="271"/>
      <c r="E275" s="271"/>
      <c r="F275" s="271"/>
      <c r="G275" s="269" t="n">
        <f aca="false">E275*F275</f>
        <v>0</v>
      </c>
      <c r="H275" s="271"/>
      <c r="I275" s="348" t="n">
        <f aca="false">I274+H275-G275</f>
        <v>-21743</v>
      </c>
      <c r="N275" s="351" t="n">
        <f aca="false">L275*M275</f>
        <v>0</v>
      </c>
      <c r="P275" s="348" t="n">
        <f aca="false">P274+O275-N275</f>
        <v>-11050</v>
      </c>
      <c r="U275" s="275" t="n">
        <f aca="false">S275*T275</f>
        <v>0</v>
      </c>
      <c r="W275" s="269" t="n">
        <f aca="false">W274+V275-U275</f>
        <v>-14125</v>
      </c>
      <c r="AA275" s="274"/>
      <c r="AB275" s="278" t="n">
        <f aca="false">Z275*AA275</f>
        <v>0</v>
      </c>
      <c r="AD275" s="269" t="n">
        <f aca="false">AD274+AC275-AB275</f>
        <v>-9810</v>
      </c>
      <c r="AI275" s="278" t="n">
        <f aca="false">AG275*AH275</f>
        <v>0</v>
      </c>
      <c r="AK275" s="269" t="n">
        <f aca="false">AK274+AJ275-AI275</f>
        <v>-19465</v>
      </c>
      <c r="AP275" s="269" t="n">
        <f aca="false">AN275*AO275</f>
        <v>0</v>
      </c>
      <c r="AR275" s="269" t="n">
        <f aca="false">AR274+AQ275-AP275</f>
        <v>0</v>
      </c>
      <c r="AS275" s="269"/>
      <c r="AT275" s="269"/>
      <c r="AU275" s="269"/>
      <c r="AV275" s="269"/>
      <c r="AW275" s="269"/>
      <c r="AX275" s="269"/>
      <c r="AY275" s="269"/>
    </row>
    <row r="276" customFormat="false" ht="15" hidden="false" customHeight="false" outlineLevel="0" collapsed="false">
      <c r="D276" s="271"/>
      <c r="E276" s="271"/>
      <c r="F276" s="271"/>
      <c r="G276" s="269" t="n">
        <f aca="false">E276*F276</f>
        <v>0</v>
      </c>
      <c r="H276" s="271"/>
      <c r="I276" s="348" t="n">
        <f aca="false">I275+H276-G276</f>
        <v>-21743</v>
      </c>
      <c r="N276" s="351" t="n">
        <f aca="false">L276*M276</f>
        <v>0</v>
      </c>
      <c r="P276" s="348" t="n">
        <f aca="false">P275+O276-N276</f>
        <v>-11050</v>
      </c>
      <c r="U276" s="275" t="n">
        <f aca="false">S276*T276</f>
        <v>0</v>
      </c>
      <c r="W276" s="269" t="n">
        <f aca="false">W275+V276-U276</f>
        <v>-14125</v>
      </c>
      <c r="AA276" s="274"/>
      <c r="AB276" s="278" t="n">
        <f aca="false">Z276*AA276</f>
        <v>0</v>
      </c>
      <c r="AD276" s="269" t="n">
        <f aca="false">AD275+AC276-AB276</f>
        <v>-9810</v>
      </c>
      <c r="AI276" s="278" t="n">
        <f aca="false">AG276*AH276</f>
        <v>0</v>
      </c>
      <c r="AK276" s="269" t="n">
        <f aca="false">AK275+AJ276-AI276</f>
        <v>-19465</v>
      </c>
      <c r="AP276" s="269" t="n">
        <f aca="false">AN276*AO276</f>
        <v>0</v>
      </c>
      <c r="AR276" s="269" t="n">
        <f aca="false">AR275+AQ276-AP276</f>
        <v>0</v>
      </c>
      <c r="AS276" s="269"/>
      <c r="AT276" s="269"/>
      <c r="AU276" s="269"/>
      <c r="AV276" s="269"/>
      <c r="AW276" s="269"/>
      <c r="AX276" s="269"/>
      <c r="AY276" s="269"/>
    </row>
    <row r="277" customFormat="false" ht="15" hidden="false" customHeight="false" outlineLevel="0" collapsed="false">
      <c r="D277" s="271"/>
      <c r="E277" s="271"/>
      <c r="F277" s="271"/>
      <c r="G277" s="269" t="n">
        <f aca="false">E277*F277</f>
        <v>0</v>
      </c>
      <c r="H277" s="271"/>
      <c r="I277" s="348" t="n">
        <f aca="false">I276+H277-G277</f>
        <v>-21743</v>
      </c>
      <c r="N277" s="351" t="n">
        <f aca="false">L277*M277</f>
        <v>0</v>
      </c>
      <c r="P277" s="348" t="n">
        <f aca="false">P276+O277-N277</f>
        <v>-11050</v>
      </c>
      <c r="U277" s="275" t="n">
        <f aca="false">S277*T277</f>
        <v>0</v>
      </c>
      <c r="W277" s="269" t="n">
        <f aca="false">W276+V277-U277</f>
        <v>-14125</v>
      </c>
      <c r="AA277" s="274"/>
      <c r="AB277" s="278" t="n">
        <f aca="false">Z277*AA277</f>
        <v>0</v>
      </c>
      <c r="AD277" s="269" t="n">
        <f aca="false">AD276+AC277-AB277</f>
        <v>-9810</v>
      </c>
      <c r="AI277" s="278" t="n">
        <f aca="false">AG277*AH277</f>
        <v>0</v>
      </c>
      <c r="AK277" s="269" t="n">
        <f aca="false">AK276+AJ277-AI277</f>
        <v>-19465</v>
      </c>
      <c r="AP277" s="269" t="n">
        <f aca="false">AN277*AO277</f>
        <v>0</v>
      </c>
      <c r="AR277" s="269" t="n">
        <f aca="false">AR276+AQ277-AP277</f>
        <v>0</v>
      </c>
      <c r="AS277" s="269"/>
      <c r="AT277" s="269"/>
      <c r="AU277" s="269"/>
      <c r="AV277" s="269"/>
      <c r="AW277" s="269"/>
      <c r="AX277" s="269"/>
      <c r="AY277" s="269"/>
    </row>
    <row r="278" customFormat="false" ht="15" hidden="false" customHeight="false" outlineLevel="0" collapsed="false">
      <c r="D278" s="271"/>
      <c r="E278" s="271"/>
      <c r="F278" s="271"/>
      <c r="G278" s="269" t="n">
        <f aca="false">E278*F278</f>
        <v>0</v>
      </c>
      <c r="H278" s="271"/>
      <c r="I278" s="348" t="n">
        <f aca="false">I277+H278-G278</f>
        <v>-21743</v>
      </c>
      <c r="N278" s="351" t="n">
        <f aca="false">L278*M278</f>
        <v>0</v>
      </c>
      <c r="P278" s="348" t="n">
        <f aca="false">P277+O278-N278</f>
        <v>-11050</v>
      </c>
      <c r="U278" s="269" t="n">
        <f aca="false">S278*T278</f>
        <v>0</v>
      </c>
      <c r="W278" s="269" t="n">
        <f aca="false">W277+V278-U278</f>
        <v>-14125</v>
      </c>
      <c r="AA278" s="274"/>
      <c r="AB278" s="278" t="n">
        <f aca="false">Z278*AA278</f>
        <v>0</v>
      </c>
      <c r="AD278" s="269" t="n">
        <f aca="false">AD277+AC278-AB278</f>
        <v>-9810</v>
      </c>
      <c r="AI278" s="278" t="n">
        <f aca="false">AG278*AH278</f>
        <v>0</v>
      </c>
      <c r="AK278" s="269" t="n">
        <f aca="false">AK277+AJ278-AI278</f>
        <v>-19465</v>
      </c>
      <c r="AP278" s="269" t="n">
        <f aca="false">AN278*AO278</f>
        <v>0</v>
      </c>
      <c r="AR278" s="269" t="n">
        <f aca="false">AR277+AQ278-AP278</f>
        <v>0</v>
      </c>
      <c r="AS278" s="269"/>
      <c r="AT278" s="269"/>
      <c r="AU278" s="269"/>
      <c r="AV278" s="269"/>
      <c r="AW278" s="269"/>
      <c r="AX278" s="269"/>
      <c r="AY278" s="269"/>
    </row>
    <row r="279" customFormat="false" ht="15" hidden="false" customHeight="false" outlineLevel="0" collapsed="false">
      <c r="D279" s="271"/>
      <c r="E279" s="271"/>
      <c r="F279" s="271"/>
      <c r="G279" s="269" t="n">
        <f aca="false">E279*F279</f>
        <v>0</v>
      </c>
      <c r="H279" s="271"/>
      <c r="I279" s="348" t="n">
        <f aca="false">I278+H279-G279</f>
        <v>-21743</v>
      </c>
      <c r="N279" s="351" t="n">
        <f aca="false">L279*M279</f>
        <v>0</v>
      </c>
      <c r="P279" s="348" t="n">
        <f aca="false">P278+O279-N279</f>
        <v>-11050</v>
      </c>
      <c r="U279" s="269" t="n">
        <f aca="false">S279*T279</f>
        <v>0</v>
      </c>
      <c r="W279" s="269" t="n">
        <f aca="false">W278+V279-U279</f>
        <v>-14125</v>
      </c>
      <c r="AA279" s="274"/>
      <c r="AB279" s="278" t="n">
        <f aca="false">Z279*AA279</f>
        <v>0</v>
      </c>
      <c r="AD279" s="269" t="n">
        <f aca="false">AD278+AC279-AB279</f>
        <v>-9810</v>
      </c>
      <c r="AI279" s="278" t="n">
        <f aca="false">AG279*AH279</f>
        <v>0</v>
      </c>
      <c r="AK279" s="269" t="n">
        <f aca="false">AK278+AJ279-AI279</f>
        <v>-19465</v>
      </c>
      <c r="AP279" s="269" t="n">
        <f aca="false">AN279*AO279</f>
        <v>0</v>
      </c>
      <c r="AR279" s="269" t="n">
        <f aca="false">AR278+AQ279-AP279</f>
        <v>0</v>
      </c>
      <c r="AS279" s="269"/>
      <c r="AT279" s="269"/>
      <c r="AU279" s="269"/>
      <c r="AV279" s="269"/>
      <c r="AW279" s="269"/>
      <c r="AX279" s="269"/>
      <c r="AY279" s="269"/>
    </row>
    <row r="280" customFormat="false" ht="15" hidden="false" customHeight="false" outlineLevel="0" collapsed="false">
      <c r="D280" s="271"/>
      <c r="E280" s="271"/>
      <c r="F280" s="271"/>
      <c r="G280" s="269" t="n">
        <f aca="false">E280*F280</f>
        <v>0</v>
      </c>
      <c r="H280" s="271"/>
      <c r="I280" s="348" t="n">
        <f aca="false">I279+H280-G280</f>
        <v>-21743</v>
      </c>
      <c r="N280" s="351" t="n">
        <f aca="false">L280*M280</f>
        <v>0</v>
      </c>
      <c r="P280" s="348" t="n">
        <f aca="false">P279+O280-N280</f>
        <v>-11050</v>
      </c>
      <c r="U280" s="269" t="n">
        <f aca="false">S280*T280</f>
        <v>0</v>
      </c>
      <c r="W280" s="269" t="n">
        <f aca="false">W279+V280-U280</f>
        <v>-14125</v>
      </c>
      <c r="AA280" s="274"/>
      <c r="AB280" s="278" t="n">
        <f aca="false">Z280*AA280</f>
        <v>0</v>
      </c>
      <c r="AD280" s="269" t="n">
        <f aca="false">AD279+AC280-AB280</f>
        <v>-9810</v>
      </c>
      <c r="AI280" s="278" t="n">
        <f aca="false">AG280*AH280</f>
        <v>0</v>
      </c>
      <c r="AK280" s="269" t="n">
        <f aca="false">AK279+AJ280-AI280</f>
        <v>-19465</v>
      </c>
      <c r="AP280" s="269" t="n">
        <f aca="false">AN280*AO280</f>
        <v>0</v>
      </c>
      <c r="AR280" s="269" t="n">
        <f aca="false">AR279+AQ280-AP280</f>
        <v>0</v>
      </c>
      <c r="AS280" s="269"/>
      <c r="AT280" s="269"/>
      <c r="AU280" s="269"/>
      <c r="AV280" s="269"/>
      <c r="AW280" s="269"/>
      <c r="AX280" s="269"/>
      <c r="AY280" s="269"/>
    </row>
    <row r="281" customFormat="false" ht="15" hidden="false" customHeight="false" outlineLevel="0" collapsed="false">
      <c r="D281" s="271"/>
      <c r="E281" s="271"/>
      <c r="F281" s="271"/>
      <c r="G281" s="269" t="n">
        <f aca="false">E281*F281</f>
        <v>0</v>
      </c>
      <c r="H281" s="271"/>
      <c r="I281" s="348" t="n">
        <f aca="false">I280+H281-G281</f>
        <v>-21743</v>
      </c>
      <c r="N281" s="351" t="n">
        <f aca="false">L281*M281</f>
        <v>0</v>
      </c>
      <c r="P281" s="348" t="n">
        <f aca="false">P280+O281-N281</f>
        <v>-11050</v>
      </c>
      <c r="U281" s="269" t="n">
        <f aca="false">S281*T281</f>
        <v>0</v>
      </c>
      <c r="W281" s="269" t="n">
        <f aca="false">W280+V281-U281</f>
        <v>-14125</v>
      </c>
      <c r="AA281" s="274"/>
      <c r="AB281" s="278" t="n">
        <f aca="false">Z281*AA281</f>
        <v>0</v>
      </c>
      <c r="AD281" s="269" t="n">
        <f aca="false">AD280+AC281-AB281</f>
        <v>-9810</v>
      </c>
      <c r="AI281" s="278" t="n">
        <f aca="false">AG281*AH281</f>
        <v>0</v>
      </c>
      <c r="AK281" s="269" t="n">
        <f aca="false">AK280+AJ281-AI281</f>
        <v>-19465</v>
      </c>
      <c r="AP281" s="269" t="n">
        <f aca="false">AN281*AO281</f>
        <v>0</v>
      </c>
      <c r="AR281" s="269" t="n">
        <f aca="false">AR280+AQ281-AP281</f>
        <v>0</v>
      </c>
      <c r="AS281" s="269"/>
      <c r="AT281" s="269"/>
      <c r="AU281" s="269"/>
      <c r="AV281" s="269"/>
      <c r="AW281" s="269"/>
      <c r="AX281" s="269"/>
      <c r="AY281" s="269"/>
    </row>
    <row r="282" customFormat="false" ht="15" hidden="false" customHeight="false" outlineLevel="0" collapsed="false">
      <c r="D282" s="271"/>
      <c r="E282" s="271"/>
      <c r="F282" s="271"/>
      <c r="G282" s="269" t="n">
        <f aca="false">E282*F282</f>
        <v>0</v>
      </c>
      <c r="H282" s="271"/>
      <c r="I282" s="348" t="n">
        <f aca="false">I281+H282-G282</f>
        <v>-21743</v>
      </c>
      <c r="N282" s="351" t="n">
        <f aca="false">L282*M282</f>
        <v>0</v>
      </c>
      <c r="P282" s="348" t="n">
        <f aca="false">P281+O282-N282</f>
        <v>-11050</v>
      </c>
      <c r="U282" s="269" t="n">
        <f aca="false">S282*T282</f>
        <v>0</v>
      </c>
      <c r="W282" s="269" t="n">
        <f aca="false">W281+V282-U282</f>
        <v>-14125</v>
      </c>
      <c r="AA282" s="274"/>
      <c r="AB282" s="278" t="n">
        <f aca="false">Z282*AA282</f>
        <v>0</v>
      </c>
      <c r="AD282" s="269" t="n">
        <f aca="false">AD281+AC282-AB282</f>
        <v>-9810</v>
      </c>
      <c r="AI282" s="278" t="n">
        <f aca="false">AG282*AH282</f>
        <v>0</v>
      </c>
      <c r="AK282" s="269" t="n">
        <f aca="false">AK281+AJ282-AI282</f>
        <v>-19465</v>
      </c>
      <c r="AP282" s="269" t="n">
        <f aca="false">AN282*AO282</f>
        <v>0</v>
      </c>
      <c r="AR282" s="269" t="n">
        <f aca="false">AR281+AQ282-AP282</f>
        <v>0</v>
      </c>
      <c r="AS282" s="269"/>
      <c r="AT282" s="269"/>
      <c r="AU282" s="269"/>
      <c r="AV282" s="269"/>
      <c r="AW282" s="269"/>
      <c r="AX282" s="269"/>
      <c r="AY282" s="269"/>
    </row>
    <row r="283" customFormat="false" ht="15" hidden="false" customHeight="false" outlineLevel="0" collapsed="false">
      <c r="D283" s="271"/>
      <c r="E283" s="271"/>
      <c r="F283" s="271"/>
      <c r="G283" s="269" t="n">
        <f aca="false">E283*F283</f>
        <v>0</v>
      </c>
      <c r="H283" s="271"/>
      <c r="I283" s="348" t="n">
        <f aca="false">I282+H283-G283</f>
        <v>-21743</v>
      </c>
      <c r="N283" s="351" t="n">
        <f aca="false">L283*M283</f>
        <v>0</v>
      </c>
      <c r="P283" s="348" t="n">
        <f aca="false">P282+O283-N283</f>
        <v>-11050</v>
      </c>
      <c r="U283" s="269" t="n">
        <f aca="false">S283*T283</f>
        <v>0</v>
      </c>
      <c r="W283" s="269" t="n">
        <f aca="false">W282+V283-U283</f>
        <v>-14125</v>
      </c>
      <c r="AA283" s="274"/>
      <c r="AB283" s="278" t="n">
        <f aca="false">Z283*AA283</f>
        <v>0</v>
      </c>
      <c r="AD283" s="269" t="n">
        <f aca="false">AD282+AC283-AB283</f>
        <v>-9810</v>
      </c>
      <c r="AI283" s="278" t="n">
        <f aca="false">AG283*AH283</f>
        <v>0</v>
      </c>
      <c r="AK283" s="269" t="n">
        <f aca="false">AK282+AJ283-AI283</f>
        <v>-19465</v>
      </c>
      <c r="AP283" s="269" t="n">
        <f aca="false">AN283*AO283</f>
        <v>0</v>
      </c>
      <c r="AR283" s="269" t="n">
        <f aca="false">AR282+AQ283-AP283</f>
        <v>0</v>
      </c>
      <c r="AS283" s="269"/>
      <c r="AT283" s="269"/>
      <c r="AU283" s="269"/>
      <c r="AV283" s="269"/>
      <c r="AW283" s="269"/>
      <c r="AX283" s="269"/>
      <c r="AY283" s="269"/>
    </row>
    <row r="284" customFormat="false" ht="15" hidden="false" customHeight="false" outlineLevel="0" collapsed="false">
      <c r="D284" s="271"/>
      <c r="E284" s="271"/>
      <c r="F284" s="271"/>
      <c r="G284" s="269" t="n">
        <f aca="false">E284*F284</f>
        <v>0</v>
      </c>
      <c r="H284" s="271"/>
      <c r="I284" s="348" t="n">
        <f aca="false">I283+H284-G284</f>
        <v>-21743</v>
      </c>
      <c r="N284" s="351" t="n">
        <f aca="false">L284*M284</f>
        <v>0</v>
      </c>
      <c r="P284" s="348" t="n">
        <f aca="false">P283+O284-N284</f>
        <v>-11050</v>
      </c>
      <c r="U284" s="269" t="n">
        <f aca="false">S284*T284</f>
        <v>0</v>
      </c>
      <c r="W284" s="269" t="n">
        <f aca="false">W283+V284-U284</f>
        <v>-14125</v>
      </c>
      <c r="AA284" s="274"/>
      <c r="AB284" s="278" t="n">
        <f aca="false">Z284*AA284</f>
        <v>0</v>
      </c>
      <c r="AD284" s="269" t="n">
        <f aca="false">AD283+AC284-AB284</f>
        <v>-9810</v>
      </c>
      <c r="AI284" s="278" t="n">
        <f aca="false">AG284*AH284</f>
        <v>0</v>
      </c>
      <c r="AK284" s="269" t="n">
        <f aca="false">AK283+AJ284-AI284</f>
        <v>-19465</v>
      </c>
      <c r="AP284" s="269" t="n">
        <f aca="false">AN284*AO284</f>
        <v>0</v>
      </c>
      <c r="AR284" s="269" t="n">
        <f aca="false">AR283+AQ284-AP284</f>
        <v>0</v>
      </c>
      <c r="AS284" s="269"/>
      <c r="AT284" s="269"/>
      <c r="AU284" s="269"/>
      <c r="AV284" s="269"/>
      <c r="AW284" s="269"/>
      <c r="AX284" s="269"/>
      <c r="AY284" s="269"/>
    </row>
    <row r="285" customFormat="false" ht="15" hidden="false" customHeight="false" outlineLevel="0" collapsed="false">
      <c r="D285" s="271"/>
      <c r="E285" s="271"/>
      <c r="F285" s="271"/>
      <c r="G285" s="269" t="n">
        <f aca="false">E285*F285</f>
        <v>0</v>
      </c>
      <c r="H285" s="271"/>
      <c r="I285" s="348" t="n">
        <f aca="false">I284+H285-G285</f>
        <v>-21743</v>
      </c>
      <c r="N285" s="351" t="n">
        <f aca="false">L285*M285</f>
        <v>0</v>
      </c>
      <c r="P285" s="348" t="n">
        <f aca="false">P284+O285-N285</f>
        <v>-11050</v>
      </c>
      <c r="U285" s="269" t="n">
        <f aca="false">S285*T285</f>
        <v>0</v>
      </c>
      <c r="W285" s="269" t="n">
        <f aca="false">W284+V285-U285</f>
        <v>-14125</v>
      </c>
      <c r="AA285" s="274"/>
      <c r="AB285" s="278" t="n">
        <f aca="false">Z285*AA285</f>
        <v>0</v>
      </c>
      <c r="AD285" s="269" t="n">
        <f aca="false">AD284+AC285-AB285</f>
        <v>-9810</v>
      </c>
      <c r="AI285" s="278" t="n">
        <f aca="false">AG285*AH285</f>
        <v>0</v>
      </c>
      <c r="AK285" s="269" t="n">
        <f aca="false">AK284+AJ285-AI285</f>
        <v>-19465</v>
      </c>
      <c r="AP285" s="269" t="n">
        <f aca="false">AN285*AO285</f>
        <v>0</v>
      </c>
      <c r="AR285" s="269" t="n">
        <f aca="false">AR284+AQ285-AP285</f>
        <v>0</v>
      </c>
      <c r="AS285" s="269"/>
      <c r="AT285" s="269"/>
      <c r="AU285" s="269"/>
      <c r="AV285" s="269"/>
      <c r="AW285" s="269"/>
      <c r="AX285" s="269"/>
      <c r="AY285" s="269"/>
    </row>
    <row r="286" customFormat="false" ht="15" hidden="false" customHeight="false" outlineLevel="0" collapsed="false">
      <c r="D286" s="271"/>
      <c r="E286" s="271"/>
      <c r="F286" s="271"/>
      <c r="G286" s="269" t="n">
        <f aca="false">E286*F286</f>
        <v>0</v>
      </c>
      <c r="H286" s="271"/>
      <c r="I286" s="348" t="n">
        <f aca="false">I285+H286-G286</f>
        <v>-21743</v>
      </c>
      <c r="N286" s="351" t="n">
        <f aca="false">L286*M286</f>
        <v>0</v>
      </c>
      <c r="P286" s="348" t="n">
        <f aca="false">P285+O286-N286</f>
        <v>-11050</v>
      </c>
      <c r="U286" s="269" t="n">
        <f aca="false">S286*T286</f>
        <v>0</v>
      </c>
      <c r="W286" s="269" t="n">
        <f aca="false">W285+V286-U286</f>
        <v>-14125</v>
      </c>
      <c r="AA286" s="274"/>
      <c r="AB286" s="278" t="n">
        <f aca="false">Z286*AA286</f>
        <v>0</v>
      </c>
      <c r="AD286" s="269" t="n">
        <f aca="false">AD285+AC286-AB286</f>
        <v>-9810</v>
      </c>
      <c r="AI286" s="278" t="n">
        <f aca="false">AG286*AH286</f>
        <v>0</v>
      </c>
      <c r="AK286" s="269" t="n">
        <f aca="false">AK285+AJ286-AI286</f>
        <v>-19465</v>
      </c>
      <c r="AP286" s="269" t="n">
        <f aca="false">AN286*AO286</f>
        <v>0</v>
      </c>
      <c r="AR286" s="269" t="n">
        <f aca="false">AR285+AQ286-AP286</f>
        <v>0</v>
      </c>
      <c r="AS286" s="269"/>
      <c r="AT286" s="269"/>
      <c r="AU286" s="269"/>
      <c r="AV286" s="269"/>
      <c r="AW286" s="269"/>
      <c r="AX286" s="269"/>
      <c r="AY286" s="269"/>
    </row>
    <row r="287" customFormat="false" ht="15" hidden="false" customHeight="false" outlineLevel="0" collapsed="false">
      <c r="D287" s="271"/>
      <c r="E287" s="271"/>
      <c r="F287" s="271"/>
      <c r="G287" s="269" t="n">
        <f aca="false">E287*F287</f>
        <v>0</v>
      </c>
      <c r="H287" s="271"/>
      <c r="I287" s="348" t="n">
        <f aca="false">I286+H287-G287</f>
        <v>-21743</v>
      </c>
      <c r="N287" s="351" t="n">
        <f aca="false">L287*M287</f>
        <v>0</v>
      </c>
      <c r="P287" s="348" t="n">
        <f aca="false">P286+O287-N287</f>
        <v>-11050</v>
      </c>
      <c r="U287" s="269" t="n">
        <f aca="false">S287*T287</f>
        <v>0</v>
      </c>
      <c r="W287" s="269" t="n">
        <f aca="false">W286+V287-U287</f>
        <v>-14125</v>
      </c>
      <c r="AA287" s="274"/>
      <c r="AB287" s="278" t="n">
        <f aca="false">Z287*AA287</f>
        <v>0</v>
      </c>
      <c r="AD287" s="269" t="n">
        <f aca="false">AD286+AC287-AB287</f>
        <v>-9810</v>
      </c>
      <c r="AI287" s="278" t="n">
        <f aca="false">AG287*AH287</f>
        <v>0</v>
      </c>
      <c r="AK287" s="269" t="n">
        <f aca="false">AK286+AJ287-AI287</f>
        <v>-19465</v>
      </c>
      <c r="AP287" s="269" t="n">
        <f aca="false">AN287*AO287</f>
        <v>0</v>
      </c>
      <c r="AR287" s="269" t="n">
        <f aca="false">AR286+AQ287-AP287</f>
        <v>0</v>
      </c>
      <c r="AS287" s="269"/>
      <c r="AT287" s="269"/>
      <c r="AU287" s="269"/>
      <c r="AV287" s="269"/>
      <c r="AW287" s="269"/>
      <c r="AX287" s="269"/>
      <c r="AY287" s="269"/>
    </row>
    <row r="288" customFormat="false" ht="15" hidden="false" customHeight="false" outlineLevel="0" collapsed="false">
      <c r="D288" s="271"/>
      <c r="E288" s="271"/>
      <c r="F288" s="271"/>
      <c r="G288" s="269" t="n">
        <f aca="false">E288*F288</f>
        <v>0</v>
      </c>
      <c r="H288" s="271"/>
      <c r="I288" s="348" t="n">
        <f aca="false">I287+H288-G288</f>
        <v>-21743</v>
      </c>
      <c r="N288" s="351" t="n">
        <f aca="false">L288*M288</f>
        <v>0</v>
      </c>
      <c r="P288" s="348" t="n">
        <f aca="false">P287+O288-N288</f>
        <v>-11050</v>
      </c>
      <c r="U288" s="269" t="n">
        <f aca="false">S288*T288</f>
        <v>0</v>
      </c>
      <c r="W288" s="269" t="n">
        <f aca="false">W287+V288-U288</f>
        <v>-14125</v>
      </c>
      <c r="AA288" s="274"/>
      <c r="AB288" s="269" t="n">
        <f aca="false">Z288*AA288</f>
        <v>0</v>
      </c>
      <c r="AD288" s="269" t="n">
        <f aca="false">AD287+AC288-AB288</f>
        <v>-9810</v>
      </c>
      <c r="AI288" s="278" t="n">
        <f aca="false">AG288*AH288</f>
        <v>0</v>
      </c>
      <c r="AK288" s="269" t="n">
        <f aca="false">AK287+AJ288-AI288</f>
        <v>-19465</v>
      </c>
      <c r="AP288" s="269" t="n">
        <f aca="false">AN288*AO288</f>
        <v>0</v>
      </c>
      <c r="AR288" s="269" t="n">
        <f aca="false">AR287+AQ288-AP288</f>
        <v>0</v>
      </c>
      <c r="AS288" s="269"/>
      <c r="AT288" s="269"/>
      <c r="AU288" s="269"/>
      <c r="AV288" s="269"/>
      <c r="AW288" s="269"/>
      <c r="AX288" s="269"/>
      <c r="AY288" s="269"/>
    </row>
    <row r="289" customFormat="false" ht="15" hidden="false" customHeight="false" outlineLevel="0" collapsed="false">
      <c r="D289" s="271"/>
      <c r="E289" s="271"/>
      <c r="F289" s="271"/>
      <c r="G289" s="269" t="n">
        <f aca="false">E289*F289</f>
        <v>0</v>
      </c>
      <c r="H289" s="271"/>
      <c r="I289" s="348" t="n">
        <f aca="false">I288+H289-G289</f>
        <v>-21743</v>
      </c>
      <c r="N289" s="351" t="n">
        <f aca="false">L289*M289</f>
        <v>0</v>
      </c>
      <c r="P289" s="348" t="n">
        <f aca="false">P288+O289-N289</f>
        <v>-11050</v>
      </c>
      <c r="U289" s="269" t="n">
        <f aca="false">S289*T289</f>
        <v>0</v>
      </c>
      <c r="W289" s="269" t="n">
        <f aca="false">W288+V289-U289</f>
        <v>-14125</v>
      </c>
      <c r="AA289" s="274"/>
      <c r="AB289" s="269" t="n">
        <f aca="false">Z289*AA289</f>
        <v>0</v>
      </c>
      <c r="AD289" s="269" t="n">
        <f aca="false">AD288+AC289-AB289</f>
        <v>-9810</v>
      </c>
      <c r="AI289" s="278" t="n">
        <f aca="false">AG289*AH289</f>
        <v>0</v>
      </c>
      <c r="AK289" s="269" t="n">
        <f aca="false">AK288+AJ289-AI289</f>
        <v>-19465</v>
      </c>
      <c r="AP289" s="269" t="n">
        <f aca="false">AN289*AO289</f>
        <v>0</v>
      </c>
      <c r="AR289" s="269" t="n">
        <f aca="false">AR288+AQ289-AP289</f>
        <v>0</v>
      </c>
      <c r="AS289" s="269"/>
      <c r="AT289" s="269"/>
      <c r="AU289" s="269"/>
      <c r="AV289" s="269"/>
      <c r="AW289" s="269"/>
      <c r="AX289" s="269"/>
      <c r="AY289" s="269"/>
    </row>
    <row r="290" customFormat="false" ht="15" hidden="false" customHeight="false" outlineLevel="0" collapsed="false">
      <c r="D290" s="271"/>
      <c r="E290" s="271"/>
      <c r="F290" s="271"/>
      <c r="G290" s="269" t="n">
        <f aca="false">E290*F290</f>
        <v>0</v>
      </c>
      <c r="H290" s="271"/>
      <c r="I290" s="348" t="n">
        <f aca="false">I289+H290-G290</f>
        <v>-21743</v>
      </c>
      <c r="N290" s="351" t="n">
        <f aca="false">L290*M290</f>
        <v>0</v>
      </c>
      <c r="P290" s="348" t="n">
        <f aca="false">P289+O290-N290</f>
        <v>-11050</v>
      </c>
      <c r="U290" s="269" t="n">
        <f aca="false">S290*T290</f>
        <v>0</v>
      </c>
      <c r="W290" s="269" t="n">
        <f aca="false">W289+V290-U290</f>
        <v>-14125</v>
      </c>
      <c r="AA290" s="274"/>
      <c r="AB290" s="269" t="n">
        <f aca="false">Z290*AA290</f>
        <v>0</v>
      </c>
      <c r="AD290" s="269" t="n">
        <f aca="false">AD289+AC290-AB290</f>
        <v>-9810</v>
      </c>
      <c r="AI290" s="278" t="n">
        <f aca="false">AG290*AH290</f>
        <v>0</v>
      </c>
      <c r="AK290" s="269" t="n">
        <f aca="false">AK289+AJ290-AI290</f>
        <v>-19465</v>
      </c>
      <c r="AP290" s="269" t="n">
        <f aca="false">AN290*AO290</f>
        <v>0</v>
      </c>
      <c r="AR290" s="269" t="n">
        <f aca="false">AR289+AQ290-AP290</f>
        <v>0</v>
      </c>
      <c r="AS290" s="269"/>
      <c r="AT290" s="269"/>
      <c r="AU290" s="269"/>
      <c r="AV290" s="269"/>
      <c r="AW290" s="269"/>
      <c r="AX290" s="269"/>
      <c r="AY290" s="269"/>
    </row>
    <row r="291" customFormat="false" ht="15" hidden="false" customHeight="false" outlineLevel="0" collapsed="false">
      <c r="D291" s="271"/>
      <c r="E291" s="271"/>
      <c r="F291" s="271"/>
      <c r="G291" s="269" t="n">
        <f aca="false">E291*F291</f>
        <v>0</v>
      </c>
      <c r="H291" s="271"/>
      <c r="I291" s="348" t="n">
        <f aca="false">I290+H291-G291</f>
        <v>-21743</v>
      </c>
      <c r="N291" s="351" t="n">
        <f aca="false">L291*M291</f>
        <v>0</v>
      </c>
      <c r="P291" s="348" t="n">
        <f aca="false">P290+O291-N291</f>
        <v>-11050</v>
      </c>
      <c r="U291" s="269" t="n">
        <f aca="false">S291*T291</f>
        <v>0</v>
      </c>
      <c r="W291" s="269" t="n">
        <f aca="false">W290+V291-U291</f>
        <v>-14125</v>
      </c>
      <c r="AA291" s="274"/>
      <c r="AB291" s="269" t="n">
        <f aca="false">Z291*AA291</f>
        <v>0</v>
      </c>
      <c r="AD291" s="269" t="n">
        <f aca="false">AD290+AC291-AB291</f>
        <v>-9810</v>
      </c>
      <c r="AI291" s="278" t="n">
        <f aca="false">AG291*AH291</f>
        <v>0</v>
      </c>
      <c r="AK291" s="269" t="n">
        <f aca="false">AK290+AJ291-AI291</f>
        <v>-19465</v>
      </c>
      <c r="AP291" s="269" t="n">
        <f aca="false">AN291*AO291</f>
        <v>0</v>
      </c>
      <c r="AR291" s="269" t="n">
        <f aca="false">AR290+AQ291-AP291</f>
        <v>0</v>
      </c>
      <c r="AS291" s="269"/>
      <c r="AT291" s="269"/>
      <c r="AU291" s="269"/>
      <c r="AV291" s="269"/>
      <c r="AW291" s="269"/>
      <c r="AX291" s="269"/>
      <c r="AY291" s="269"/>
    </row>
    <row r="292" customFormat="false" ht="15" hidden="false" customHeight="false" outlineLevel="0" collapsed="false">
      <c r="D292" s="271"/>
      <c r="E292" s="271"/>
      <c r="F292" s="271"/>
      <c r="G292" s="269" t="n">
        <f aca="false">E292*F292</f>
        <v>0</v>
      </c>
      <c r="H292" s="271"/>
      <c r="I292" s="348" t="n">
        <f aca="false">I291+H292-G292</f>
        <v>-21743</v>
      </c>
      <c r="N292" s="351" t="n">
        <f aca="false">L292*M292</f>
        <v>0</v>
      </c>
      <c r="P292" s="348" t="n">
        <f aca="false">P291+O292-N292</f>
        <v>-11050</v>
      </c>
      <c r="U292" s="269" t="n">
        <f aca="false">S292*T292</f>
        <v>0</v>
      </c>
      <c r="W292" s="269" t="n">
        <f aca="false">W291+V292-U292</f>
        <v>-14125</v>
      </c>
      <c r="AA292" s="274"/>
      <c r="AB292" s="269" t="n">
        <f aca="false">Z292*AA292</f>
        <v>0</v>
      </c>
      <c r="AD292" s="269" t="n">
        <f aca="false">AD291+AC292-AB292</f>
        <v>-9810</v>
      </c>
      <c r="AI292" s="278" t="n">
        <f aca="false">AG292*AH292</f>
        <v>0</v>
      </c>
      <c r="AK292" s="269" t="n">
        <f aca="false">AK291+AJ292-AI292</f>
        <v>-19465</v>
      </c>
      <c r="AP292" s="269" t="n">
        <f aca="false">AN292*AO292</f>
        <v>0</v>
      </c>
      <c r="AR292" s="269" t="n">
        <f aca="false">AR291+AQ292-AP292</f>
        <v>0</v>
      </c>
      <c r="AS292" s="269"/>
      <c r="AT292" s="269"/>
      <c r="AU292" s="269"/>
      <c r="AV292" s="269"/>
      <c r="AW292" s="269"/>
      <c r="AX292" s="269"/>
      <c r="AY292" s="269"/>
    </row>
    <row r="293" customFormat="false" ht="15" hidden="false" customHeight="false" outlineLevel="0" collapsed="false">
      <c r="D293" s="271"/>
      <c r="E293" s="271"/>
      <c r="F293" s="271"/>
      <c r="G293" s="269" t="n">
        <f aca="false">E293*F293</f>
        <v>0</v>
      </c>
      <c r="H293" s="271"/>
      <c r="I293" s="348" t="n">
        <f aca="false">I292+H293-G293</f>
        <v>-21743</v>
      </c>
      <c r="N293" s="351" t="n">
        <f aca="false">L293*M293</f>
        <v>0</v>
      </c>
      <c r="P293" s="348" t="n">
        <f aca="false">P292+O293-N293</f>
        <v>-11050</v>
      </c>
      <c r="U293" s="269" t="n">
        <f aca="false">S293*T293</f>
        <v>0</v>
      </c>
      <c r="W293" s="269" t="n">
        <f aca="false">W292+V293-U293</f>
        <v>-14125</v>
      </c>
      <c r="AA293" s="274"/>
      <c r="AB293" s="269" t="n">
        <f aca="false">Z293*AA293</f>
        <v>0</v>
      </c>
      <c r="AD293" s="269" t="n">
        <f aca="false">AD292+AC293-AB293</f>
        <v>-9810</v>
      </c>
      <c r="AI293" s="278" t="n">
        <f aca="false">AG293*AH293</f>
        <v>0</v>
      </c>
      <c r="AK293" s="269" t="n">
        <f aca="false">AK292+AJ293-AI293</f>
        <v>-19465</v>
      </c>
      <c r="AP293" s="269" t="n">
        <f aca="false">AN293*AO293</f>
        <v>0</v>
      </c>
      <c r="AR293" s="269" t="n">
        <f aca="false">AR292+AQ293-AP293</f>
        <v>0</v>
      </c>
      <c r="AS293" s="269"/>
      <c r="AT293" s="269"/>
      <c r="AU293" s="269"/>
      <c r="AV293" s="269"/>
      <c r="AW293" s="269"/>
      <c r="AX293" s="269"/>
      <c r="AY293" s="269"/>
    </row>
    <row r="294" customFormat="false" ht="15" hidden="false" customHeight="false" outlineLevel="0" collapsed="false">
      <c r="D294" s="271"/>
      <c r="E294" s="271"/>
      <c r="F294" s="271"/>
      <c r="G294" s="269" t="n">
        <f aca="false">E294*F294</f>
        <v>0</v>
      </c>
      <c r="H294" s="271"/>
      <c r="I294" s="348" t="n">
        <f aca="false">I293+H294-G294</f>
        <v>-21743</v>
      </c>
      <c r="N294" s="351" t="n">
        <f aca="false">L294*M294</f>
        <v>0</v>
      </c>
      <c r="P294" s="348" t="n">
        <f aca="false">P293+O294-N294</f>
        <v>-11050</v>
      </c>
      <c r="U294" s="269" t="n">
        <f aca="false">S294*T294</f>
        <v>0</v>
      </c>
      <c r="W294" s="269" t="n">
        <f aca="false">W293+V294-U294</f>
        <v>-14125</v>
      </c>
      <c r="AA294" s="274"/>
      <c r="AB294" s="269" t="n">
        <f aca="false">Z294*AA294</f>
        <v>0</v>
      </c>
      <c r="AD294" s="269" t="n">
        <f aca="false">AD293+AC294-AB294</f>
        <v>-9810</v>
      </c>
      <c r="AI294" s="269" t="n">
        <f aca="false">AG294*AH294</f>
        <v>0</v>
      </c>
      <c r="AK294" s="269" t="n">
        <f aca="false">AK293+AJ294-AI294</f>
        <v>-19465</v>
      </c>
      <c r="AP294" s="269" t="n">
        <f aca="false">AN294*AO294</f>
        <v>0</v>
      </c>
      <c r="AR294" s="269" t="n">
        <f aca="false">AR293+AQ294-AP294</f>
        <v>0</v>
      </c>
      <c r="AS294" s="269"/>
      <c r="AT294" s="269"/>
      <c r="AU294" s="269"/>
      <c r="AV294" s="269"/>
      <c r="AW294" s="269"/>
      <c r="AX294" s="269"/>
      <c r="AY294" s="269"/>
    </row>
    <row r="295" customFormat="false" ht="15" hidden="false" customHeight="false" outlineLevel="0" collapsed="false">
      <c r="D295" s="271"/>
      <c r="E295" s="271"/>
      <c r="F295" s="271"/>
      <c r="G295" s="269" t="n">
        <f aca="false">E295*F295</f>
        <v>0</v>
      </c>
      <c r="H295" s="271"/>
      <c r="I295" s="348" t="n">
        <f aca="false">I294+H295-G295</f>
        <v>-21743</v>
      </c>
      <c r="N295" s="351" t="n">
        <f aca="false">L295*M295</f>
        <v>0</v>
      </c>
      <c r="P295" s="348" t="n">
        <f aca="false">P294+O295-N295</f>
        <v>-11050</v>
      </c>
      <c r="U295" s="269" t="n">
        <f aca="false">S295*T295</f>
        <v>0</v>
      </c>
      <c r="W295" s="269" t="n">
        <f aca="false">W294+V295-U295</f>
        <v>-14125</v>
      </c>
      <c r="AA295" s="274"/>
      <c r="AB295" s="269" t="n">
        <f aca="false">Z295*AA295</f>
        <v>0</v>
      </c>
      <c r="AD295" s="269" t="n">
        <f aca="false">AD294+AC295-AB295</f>
        <v>-9810</v>
      </c>
      <c r="AI295" s="269" t="n">
        <f aca="false">AG295*AH295</f>
        <v>0</v>
      </c>
      <c r="AK295" s="269" t="n">
        <f aca="false">AK294+AJ295-AI295</f>
        <v>-19465</v>
      </c>
      <c r="AP295" s="269" t="n">
        <f aca="false">AN295*AO295</f>
        <v>0</v>
      </c>
      <c r="AR295" s="269" t="n">
        <f aca="false">AR294+AQ295-AP295</f>
        <v>0</v>
      </c>
      <c r="AS295" s="269"/>
      <c r="AT295" s="269"/>
      <c r="AU295" s="269"/>
      <c r="AV295" s="269"/>
      <c r="AW295" s="269"/>
      <c r="AX295" s="269"/>
      <c r="AY295" s="269"/>
    </row>
    <row r="296" customFormat="false" ht="15" hidden="false" customHeight="false" outlineLevel="0" collapsed="false">
      <c r="D296" s="271"/>
      <c r="E296" s="271"/>
      <c r="F296" s="271"/>
      <c r="G296" s="269" t="n">
        <f aca="false">E296*F296</f>
        <v>0</v>
      </c>
      <c r="H296" s="271"/>
      <c r="I296" s="348" t="n">
        <f aca="false">I295+H296-G296</f>
        <v>-21743</v>
      </c>
      <c r="N296" s="351" t="n">
        <f aca="false">L296*M296</f>
        <v>0</v>
      </c>
      <c r="P296" s="348" t="n">
        <f aca="false">P295+O296-N296</f>
        <v>-11050</v>
      </c>
      <c r="U296" s="269" t="n">
        <f aca="false">S296*T296</f>
        <v>0</v>
      </c>
      <c r="W296" s="269" t="n">
        <f aca="false">W295+V296-U296</f>
        <v>-14125</v>
      </c>
      <c r="AA296" s="274"/>
      <c r="AB296" s="269" t="n">
        <f aca="false">Z296*AA296</f>
        <v>0</v>
      </c>
      <c r="AD296" s="269" t="n">
        <f aca="false">AD295+AC296-AB296</f>
        <v>-9810</v>
      </c>
      <c r="AI296" s="269" t="n">
        <f aca="false">AG296*AH296</f>
        <v>0</v>
      </c>
      <c r="AK296" s="269" t="n">
        <f aca="false">AK295+AJ296-AI296</f>
        <v>-19465</v>
      </c>
      <c r="AP296" s="269" t="n">
        <f aca="false">AN296*AO296</f>
        <v>0</v>
      </c>
      <c r="AR296" s="269" t="n">
        <f aca="false">AR295+AQ296-AP296</f>
        <v>0</v>
      </c>
      <c r="AS296" s="269"/>
      <c r="AT296" s="269"/>
      <c r="AU296" s="269"/>
      <c r="AV296" s="269"/>
      <c r="AW296" s="269"/>
      <c r="AX296" s="269"/>
      <c r="AY296" s="269"/>
    </row>
    <row r="297" customFormat="false" ht="15" hidden="false" customHeight="false" outlineLevel="0" collapsed="false">
      <c r="D297" s="271"/>
      <c r="E297" s="271"/>
      <c r="F297" s="271"/>
      <c r="G297" s="269" t="n">
        <f aca="false">E297*F297</f>
        <v>0</v>
      </c>
      <c r="H297" s="271"/>
      <c r="I297" s="348" t="n">
        <f aca="false">I296+H297-G297</f>
        <v>-21743</v>
      </c>
      <c r="N297" s="351" t="n">
        <f aca="false">L297*M297</f>
        <v>0</v>
      </c>
      <c r="P297" s="348" t="n">
        <f aca="false">P296+O297-N297</f>
        <v>-11050</v>
      </c>
      <c r="U297" s="269" t="n">
        <f aca="false">S297*T297</f>
        <v>0</v>
      </c>
      <c r="W297" s="269" t="n">
        <f aca="false">W296+V297-U297</f>
        <v>-14125</v>
      </c>
      <c r="AA297" s="274"/>
      <c r="AB297" s="269" t="n">
        <f aca="false">Z297*AA297</f>
        <v>0</v>
      </c>
      <c r="AD297" s="269" t="n">
        <f aca="false">AD296+AC297-AB297</f>
        <v>-9810</v>
      </c>
      <c r="AI297" s="269" t="n">
        <f aca="false">AG297*AH297</f>
        <v>0</v>
      </c>
      <c r="AK297" s="269" t="n">
        <f aca="false">AK296+AJ297-AI297</f>
        <v>-19465</v>
      </c>
      <c r="AP297" s="269" t="n">
        <f aca="false">AN297*AO297</f>
        <v>0</v>
      </c>
      <c r="AR297" s="269" t="n">
        <f aca="false">AR296+AQ297-AP297</f>
        <v>0</v>
      </c>
      <c r="AS297" s="269"/>
      <c r="AT297" s="269"/>
      <c r="AU297" s="269"/>
      <c r="AV297" s="269"/>
      <c r="AW297" s="269"/>
      <c r="AX297" s="269"/>
      <c r="AY297" s="269"/>
    </row>
    <row r="298" customFormat="false" ht="15" hidden="false" customHeight="false" outlineLevel="0" collapsed="false">
      <c r="D298" s="271"/>
      <c r="E298" s="271"/>
      <c r="F298" s="271"/>
      <c r="G298" s="269" t="n">
        <f aca="false">E298*F298</f>
        <v>0</v>
      </c>
      <c r="H298" s="271"/>
      <c r="I298" s="348" t="n">
        <f aca="false">I297+H298-G298</f>
        <v>-21743</v>
      </c>
      <c r="N298" s="351" t="n">
        <f aca="false">L298*M298</f>
        <v>0</v>
      </c>
      <c r="P298" s="348" t="n">
        <f aca="false">P297+O298-N298</f>
        <v>-11050</v>
      </c>
      <c r="U298" s="269" t="n">
        <f aca="false">S298*T298</f>
        <v>0</v>
      </c>
      <c r="W298" s="269" t="n">
        <f aca="false">W297+V298-U298</f>
        <v>-14125</v>
      </c>
      <c r="AA298" s="274"/>
      <c r="AB298" s="269" t="n">
        <f aca="false">Z298*AA298</f>
        <v>0</v>
      </c>
      <c r="AD298" s="269" t="n">
        <f aca="false">AD297+AC298-AB298</f>
        <v>-9810</v>
      </c>
      <c r="AI298" s="269" t="n">
        <f aca="false">AG298*AH298</f>
        <v>0</v>
      </c>
      <c r="AK298" s="269" t="n">
        <f aca="false">AK297+AJ298-AI298</f>
        <v>-19465</v>
      </c>
      <c r="AP298" s="269" t="n">
        <f aca="false">AN298*AO298</f>
        <v>0</v>
      </c>
      <c r="AR298" s="269" t="n">
        <f aca="false">AR297+AQ298-AP298</f>
        <v>0</v>
      </c>
      <c r="AS298" s="269"/>
      <c r="AT298" s="269"/>
      <c r="AU298" s="269"/>
      <c r="AV298" s="269"/>
      <c r="AW298" s="269"/>
      <c r="AX298" s="269"/>
      <c r="AY298" s="269"/>
    </row>
    <row r="299" customFormat="false" ht="15" hidden="false" customHeight="false" outlineLevel="0" collapsed="false">
      <c r="D299" s="271"/>
      <c r="E299" s="271"/>
      <c r="F299" s="271"/>
      <c r="G299" s="269" t="n">
        <f aca="false">E299*F299</f>
        <v>0</v>
      </c>
      <c r="H299" s="271"/>
      <c r="I299" s="348" t="n">
        <f aca="false">I298+H299-G299</f>
        <v>-21743</v>
      </c>
      <c r="N299" s="351" t="n">
        <f aca="false">L299*M299</f>
        <v>0</v>
      </c>
      <c r="P299" s="348" t="n">
        <f aca="false">P298+O299-N299</f>
        <v>-11050</v>
      </c>
      <c r="U299" s="269" t="n">
        <f aca="false">S299*T299</f>
        <v>0</v>
      </c>
      <c r="W299" s="269" t="n">
        <f aca="false">W298+V299-U299</f>
        <v>-14125</v>
      </c>
      <c r="AA299" s="274"/>
      <c r="AB299" s="269" t="n">
        <f aca="false">Z299*AA299</f>
        <v>0</v>
      </c>
      <c r="AD299" s="269" t="n">
        <f aca="false">AD298+AC299-AB299</f>
        <v>-9810</v>
      </c>
      <c r="AI299" s="269" t="n">
        <f aca="false">AG299*AH299</f>
        <v>0</v>
      </c>
      <c r="AK299" s="269" t="n">
        <f aca="false">AK298+AJ299-AI299</f>
        <v>-19465</v>
      </c>
      <c r="AP299" s="269" t="n">
        <f aca="false">AN299*AO299</f>
        <v>0</v>
      </c>
      <c r="AR299" s="269" t="n">
        <f aca="false">AR298+AQ299-AP299</f>
        <v>0</v>
      </c>
      <c r="AS299" s="269"/>
      <c r="AT299" s="269"/>
      <c r="AU299" s="269"/>
      <c r="AV299" s="269"/>
      <c r="AW299" s="269"/>
      <c r="AX299" s="269"/>
      <c r="AY299" s="269"/>
    </row>
    <row r="300" customFormat="false" ht="15" hidden="false" customHeight="false" outlineLevel="0" collapsed="false">
      <c r="D300" s="271"/>
      <c r="E300" s="271"/>
      <c r="F300" s="271"/>
      <c r="G300" s="269" t="n">
        <f aca="false">E300*F300</f>
        <v>0</v>
      </c>
      <c r="H300" s="271"/>
      <c r="I300" s="348" t="n">
        <f aca="false">I299+H300-G300</f>
        <v>-21743</v>
      </c>
      <c r="N300" s="351" t="n">
        <f aca="false">L300*M300</f>
        <v>0</v>
      </c>
      <c r="P300" s="348" t="n">
        <f aca="false">P299+O300-N300</f>
        <v>-11050</v>
      </c>
      <c r="U300" s="269" t="n">
        <f aca="false">S300*T300</f>
        <v>0</v>
      </c>
      <c r="W300" s="269" t="n">
        <f aca="false">W299+V300-U300</f>
        <v>-14125</v>
      </c>
      <c r="AA300" s="274"/>
      <c r="AB300" s="269" t="n">
        <f aca="false">Z300*AA300</f>
        <v>0</v>
      </c>
      <c r="AD300" s="269" t="n">
        <f aca="false">AD299+AC300-AB300</f>
        <v>-9810</v>
      </c>
      <c r="AI300" s="269" t="n">
        <f aca="false">AG300*AH300</f>
        <v>0</v>
      </c>
      <c r="AK300" s="269" t="n">
        <f aca="false">AK299+AJ300-AI300</f>
        <v>-19465</v>
      </c>
      <c r="AP300" s="269" t="n">
        <f aca="false">AN300*AO300</f>
        <v>0</v>
      </c>
      <c r="AR300" s="269" t="n">
        <f aca="false">AR299+AQ300-AP300</f>
        <v>0</v>
      </c>
      <c r="AS300" s="269"/>
      <c r="AT300" s="269"/>
      <c r="AU300" s="269"/>
      <c r="AV300" s="269"/>
      <c r="AW300" s="269"/>
      <c r="AX300" s="269"/>
      <c r="AY300" s="269"/>
    </row>
    <row r="301" customFormat="false" ht="15" hidden="false" customHeight="false" outlineLevel="0" collapsed="false">
      <c r="D301" s="271"/>
      <c r="E301" s="271"/>
      <c r="F301" s="271"/>
      <c r="G301" s="269" t="n">
        <f aca="false">E301*F301</f>
        <v>0</v>
      </c>
      <c r="H301" s="271"/>
      <c r="I301" s="348" t="n">
        <f aca="false">I300+H301-G301</f>
        <v>-21743</v>
      </c>
      <c r="N301" s="351" t="n">
        <f aca="false">L301*M301</f>
        <v>0</v>
      </c>
      <c r="P301" s="348" t="n">
        <f aca="false">P300+O301-N301</f>
        <v>-11050</v>
      </c>
      <c r="U301" s="269" t="n">
        <f aca="false">S301*T301</f>
        <v>0</v>
      </c>
      <c r="W301" s="269" t="n">
        <f aca="false">W300+V301-U301</f>
        <v>-14125</v>
      </c>
      <c r="AA301" s="274"/>
      <c r="AB301" s="269" t="n">
        <f aca="false">Z301*AA301</f>
        <v>0</v>
      </c>
      <c r="AD301" s="269" t="n">
        <f aca="false">AD300+AC301-AB301</f>
        <v>-9810</v>
      </c>
      <c r="AI301" s="269" t="n">
        <f aca="false">AG301*AH301</f>
        <v>0</v>
      </c>
      <c r="AK301" s="269" t="n">
        <f aca="false">AK300+AJ301-AI301</f>
        <v>-19465</v>
      </c>
      <c r="AP301" s="269" t="n">
        <f aca="false">AN301*AO301</f>
        <v>0</v>
      </c>
      <c r="AR301" s="269" t="n">
        <f aca="false">AR300+AQ301-AP301</f>
        <v>0</v>
      </c>
      <c r="AS301" s="269"/>
      <c r="AT301" s="269"/>
      <c r="AU301" s="269"/>
      <c r="AV301" s="269"/>
      <c r="AW301" s="269"/>
      <c r="AX301" s="269"/>
      <c r="AY301" s="269"/>
    </row>
    <row r="302" customFormat="false" ht="15" hidden="false" customHeight="false" outlineLevel="0" collapsed="false">
      <c r="D302" s="271"/>
      <c r="E302" s="271"/>
      <c r="F302" s="271"/>
      <c r="G302" s="269" t="n">
        <f aca="false">E302*F302</f>
        <v>0</v>
      </c>
      <c r="H302" s="271"/>
      <c r="I302" s="348" t="n">
        <f aca="false">I301+H302-G302</f>
        <v>-21743</v>
      </c>
      <c r="N302" s="351" t="n">
        <f aca="false">L302*M302</f>
        <v>0</v>
      </c>
      <c r="P302" s="348" t="n">
        <f aca="false">P301+O302-N302</f>
        <v>-11050</v>
      </c>
      <c r="U302" s="269" t="n">
        <f aca="false">S302*T302</f>
        <v>0</v>
      </c>
      <c r="W302" s="269" t="n">
        <f aca="false">W301+V302-U302</f>
        <v>-14125</v>
      </c>
      <c r="AA302" s="274"/>
      <c r="AB302" s="269" t="n">
        <f aca="false">Z302*AA302</f>
        <v>0</v>
      </c>
      <c r="AD302" s="269" t="n">
        <f aca="false">AD301+AC302-AB302</f>
        <v>-9810</v>
      </c>
      <c r="AI302" s="269" t="n">
        <f aca="false">AG302*AH302</f>
        <v>0</v>
      </c>
      <c r="AK302" s="269" t="n">
        <f aca="false">AK301+AJ302-AI302</f>
        <v>-19465</v>
      </c>
      <c r="AP302" s="269" t="n">
        <f aca="false">AN302*AO302</f>
        <v>0</v>
      </c>
      <c r="AR302" s="269" t="n">
        <f aca="false">AR301+AQ302-AP302</f>
        <v>0</v>
      </c>
      <c r="AS302" s="269"/>
      <c r="AT302" s="269"/>
      <c r="AU302" s="269"/>
      <c r="AV302" s="269"/>
      <c r="AW302" s="269"/>
      <c r="AX302" s="269"/>
      <c r="AY302" s="269"/>
    </row>
    <row r="303" customFormat="false" ht="15" hidden="false" customHeight="false" outlineLevel="0" collapsed="false">
      <c r="D303" s="271"/>
      <c r="E303" s="271"/>
      <c r="F303" s="271"/>
      <c r="G303" s="269" t="n">
        <f aca="false">E303*F303</f>
        <v>0</v>
      </c>
      <c r="H303" s="271"/>
      <c r="I303" s="348" t="n">
        <f aca="false">I302+H303-G303</f>
        <v>-21743</v>
      </c>
      <c r="N303" s="351" t="n">
        <f aca="false">L303*M303</f>
        <v>0</v>
      </c>
      <c r="P303" s="348" t="n">
        <f aca="false">P302+O303-N303</f>
        <v>-11050</v>
      </c>
      <c r="U303" s="269" t="n">
        <f aca="false">S303*T303</f>
        <v>0</v>
      </c>
      <c r="W303" s="269" t="n">
        <f aca="false">W302+V303-U303</f>
        <v>-14125</v>
      </c>
      <c r="AA303" s="274"/>
      <c r="AB303" s="269" t="n">
        <f aca="false">Z303*AA303</f>
        <v>0</v>
      </c>
      <c r="AD303" s="269" t="n">
        <f aca="false">AD302+AC303-AB303</f>
        <v>-9810</v>
      </c>
      <c r="AI303" s="269" t="n">
        <f aca="false">AG303*AH303</f>
        <v>0</v>
      </c>
      <c r="AK303" s="269" t="n">
        <f aca="false">AK302+AJ303-AI303</f>
        <v>-19465</v>
      </c>
      <c r="AP303" s="269" t="n">
        <f aca="false">AN303*AO303</f>
        <v>0</v>
      </c>
      <c r="AR303" s="269" t="n">
        <f aca="false">AR302+AQ303-AP303</f>
        <v>0</v>
      </c>
      <c r="AS303" s="269"/>
      <c r="AT303" s="269"/>
      <c r="AU303" s="269"/>
      <c r="AV303" s="269"/>
      <c r="AW303" s="269"/>
      <c r="AX303" s="269"/>
      <c r="AY303" s="269"/>
    </row>
    <row r="304" customFormat="false" ht="15" hidden="false" customHeight="false" outlineLevel="0" collapsed="false">
      <c r="D304" s="271"/>
      <c r="E304" s="271"/>
      <c r="F304" s="271"/>
      <c r="G304" s="269" t="n">
        <f aca="false">E304*F304</f>
        <v>0</v>
      </c>
      <c r="H304" s="271"/>
      <c r="I304" s="348" t="n">
        <f aca="false">I303+H304-G304</f>
        <v>-21743</v>
      </c>
      <c r="N304" s="351" t="n">
        <f aca="false">L304*M304</f>
        <v>0</v>
      </c>
      <c r="P304" s="348" t="n">
        <f aca="false">P303+O304-N304</f>
        <v>-11050</v>
      </c>
      <c r="U304" s="269" t="n">
        <f aca="false">S304*T304</f>
        <v>0</v>
      </c>
      <c r="W304" s="269" t="n">
        <f aca="false">W303+V304-U304</f>
        <v>-14125</v>
      </c>
      <c r="AA304" s="274"/>
      <c r="AB304" s="269" t="n">
        <f aca="false">Z304*AA304</f>
        <v>0</v>
      </c>
      <c r="AD304" s="269" t="n">
        <f aca="false">AD303+AC304-AB304</f>
        <v>-9810</v>
      </c>
      <c r="AI304" s="269" t="n">
        <f aca="false">AG304*AH304</f>
        <v>0</v>
      </c>
      <c r="AK304" s="269" t="n">
        <f aca="false">AK303+AJ304-AI304</f>
        <v>-19465</v>
      </c>
      <c r="AP304" s="269" t="n">
        <f aca="false">AN304*AO304</f>
        <v>0</v>
      </c>
      <c r="AR304" s="269" t="n">
        <f aca="false">AR303+AQ304-AP304</f>
        <v>0</v>
      </c>
      <c r="AS304" s="269"/>
      <c r="AT304" s="269"/>
      <c r="AU304" s="269"/>
      <c r="AV304" s="269"/>
      <c r="AW304" s="269"/>
      <c r="AX304" s="269"/>
      <c r="AY304" s="269"/>
    </row>
    <row r="305" customFormat="false" ht="15" hidden="false" customHeight="false" outlineLevel="0" collapsed="false">
      <c r="D305" s="271"/>
      <c r="E305" s="271"/>
      <c r="F305" s="271"/>
      <c r="G305" s="269" t="n">
        <f aca="false">E305*F305</f>
        <v>0</v>
      </c>
      <c r="H305" s="271"/>
      <c r="I305" s="348" t="n">
        <f aca="false">I304+H305-G305</f>
        <v>-21743</v>
      </c>
      <c r="N305" s="351" t="n">
        <f aca="false">L305*M305</f>
        <v>0</v>
      </c>
      <c r="P305" s="348" t="n">
        <f aca="false">P304+O305-N305</f>
        <v>-11050</v>
      </c>
      <c r="U305" s="269" t="n">
        <f aca="false">S305*T305</f>
        <v>0</v>
      </c>
      <c r="W305" s="269" t="n">
        <f aca="false">W304+V305-U305</f>
        <v>-14125</v>
      </c>
      <c r="AA305" s="274"/>
      <c r="AB305" s="269" t="n">
        <f aca="false">Z305*AA305</f>
        <v>0</v>
      </c>
      <c r="AD305" s="269" t="n">
        <f aca="false">AD304+AC305-AB305</f>
        <v>-9810</v>
      </c>
      <c r="AI305" s="269" t="n">
        <f aca="false">AG305*AH305</f>
        <v>0</v>
      </c>
      <c r="AK305" s="269" t="n">
        <f aca="false">AK304+AJ305-AI305</f>
        <v>-19465</v>
      </c>
      <c r="AP305" s="269" t="n">
        <f aca="false">AN305*AO305</f>
        <v>0</v>
      </c>
      <c r="AR305" s="269" t="n">
        <f aca="false">AR304+AQ305-AP305</f>
        <v>0</v>
      </c>
      <c r="AS305" s="269"/>
      <c r="AT305" s="269"/>
      <c r="AU305" s="269"/>
      <c r="AV305" s="269"/>
      <c r="AW305" s="269"/>
      <c r="AX305" s="269"/>
      <c r="AY305" s="269"/>
    </row>
    <row r="306" customFormat="false" ht="15" hidden="false" customHeight="false" outlineLevel="0" collapsed="false">
      <c r="D306" s="271"/>
      <c r="E306" s="271"/>
      <c r="F306" s="271"/>
      <c r="G306" s="269" t="n">
        <f aca="false">E306*F306</f>
        <v>0</v>
      </c>
      <c r="H306" s="271"/>
      <c r="I306" s="348" t="n">
        <f aca="false">I305+H306-G306</f>
        <v>-21743</v>
      </c>
      <c r="N306" s="351" t="n">
        <f aca="false">L306*M306</f>
        <v>0</v>
      </c>
      <c r="P306" s="348" t="n">
        <f aca="false">P305+O306-N306</f>
        <v>-11050</v>
      </c>
      <c r="U306" s="269" t="n">
        <f aca="false">S306*T306</f>
        <v>0</v>
      </c>
      <c r="W306" s="269" t="n">
        <f aca="false">W305+V306-U306</f>
        <v>-14125</v>
      </c>
      <c r="AA306" s="274"/>
      <c r="AB306" s="269" t="n">
        <f aca="false">Z306*AA306</f>
        <v>0</v>
      </c>
      <c r="AD306" s="269" t="n">
        <f aca="false">AD305+AC306-AB306</f>
        <v>-9810</v>
      </c>
      <c r="AI306" s="269" t="n">
        <f aca="false">AG306*AH306</f>
        <v>0</v>
      </c>
      <c r="AK306" s="269" t="n">
        <f aca="false">AK305+AJ306-AI306</f>
        <v>-19465</v>
      </c>
      <c r="AP306" s="269" t="n">
        <f aca="false">AN306*AO306</f>
        <v>0</v>
      </c>
      <c r="AR306" s="269" t="n">
        <f aca="false">AR305+AQ306-AP306</f>
        <v>0</v>
      </c>
      <c r="AS306" s="269"/>
      <c r="AT306" s="269"/>
      <c r="AU306" s="269"/>
      <c r="AV306" s="269"/>
      <c r="AW306" s="269"/>
      <c r="AX306" s="269"/>
      <c r="AY306" s="269"/>
    </row>
    <row r="307" customFormat="false" ht="15" hidden="false" customHeight="false" outlineLevel="0" collapsed="false">
      <c r="D307" s="271"/>
      <c r="E307" s="271"/>
      <c r="F307" s="271"/>
      <c r="G307" s="269" t="n">
        <f aca="false">E307*F307</f>
        <v>0</v>
      </c>
      <c r="H307" s="271"/>
      <c r="I307" s="348" t="n">
        <f aca="false">I306+H307-G307</f>
        <v>-21743</v>
      </c>
      <c r="N307" s="351" t="n">
        <f aca="false">L307*M307</f>
        <v>0</v>
      </c>
      <c r="P307" s="348" t="n">
        <f aca="false">P306+O307-N307</f>
        <v>-11050</v>
      </c>
      <c r="U307" s="269" t="n">
        <f aca="false">S307*T307</f>
        <v>0</v>
      </c>
      <c r="W307" s="269" t="n">
        <f aca="false">W306+V307-U307</f>
        <v>-14125</v>
      </c>
      <c r="AA307" s="274"/>
      <c r="AB307" s="269" t="n">
        <f aca="false">Z307*AA307</f>
        <v>0</v>
      </c>
      <c r="AD307" s="269" t="n">
        <f aca="false">AD306+AC307-AB307</f>
        <v>-9810</v>
      </c>
      <c r="AI307" s="269" t="n">
        <f aca="false">AG307*AH307</f>
        <v>0</v>
      </c>
      <c r="AK307" s="269" t="n">
        <f aca="false">AK306+AJ307-AI307</f>
        <v>-19465</v>
      </c>
      <c r="AP307" s="269" t="n">
        <f aca="false">AN307*AO307</f>
        <v>0</v>
      </c>
      <c r="AR307" s="269" t="n">
        <f aca="false">AR306+AQ307-AP307</f>
        <v>0</v>
      </c>
      <c r="AS307" s="269"/>
      <c r="AT307" s="269"/>
      <c r="AU307" s="269"/>
      <c r="AV307" s="269"/>
      <c r="AW307" s="269"/>
      <c r="AX307" s="269"/>
      <c r="AY307" s="269"/>
    </row>
    <row r="308" customFormat="false" ht="15" hidden="false" customHeight="false" outlineLevel="0" collapsed="false">
      <c r="D308" s="271"/>
      <c r="E308" s="271"/>
      <c r="F308" s="271"/>
      <c r="G308" s="269" t="n">
        <f aca="false">E308*F308</f>
        <v>0</v>
      </c>
      <c r="H308" s="271"/>
      <c r="I308" s="348" t="n">
        <f aca="false">I307+H308-G308</f>
        <v>-21743</v>
      </c>
      <c r="N308" s="351" t="n">
        <f aca="false">L308*M308</f>
        <v>0</v>
      </c>
      <c r="P308" s="348" t="n">
        <f aca="false">P307+O308-N308</f>
        <v>-11050</v>
      </c>
      <c r="U308" s="269" t="n">
        <f aca="false">S308*T308</f>
        <v>0</v>
      </c>
      <c r="W308" s="269" t="n">
        <f aca="false">W307+V308-U308</f>
        <v>-14125</v>
      </c>
      <c r="AA308" s="274"/>
      <c r="AB308" s="269" t="n">
        <f aca="false">Z308*AA308</f>
        <v>0</v>
      </c>
      <c r="AD308" s="269" t="n">
        <f aca="false">AD307+AC308-AB308</f>
        <v>-9810</v>
      </c>
      <c r="AI308" s="269" t="n">
        <f aca="false">AG308*AH308</f>
        <v>0</v>
      </c>
      <c r="AK308" s="269" t="n">
        <f aca="false">AK307+AJ308-AI308</f>
        <v>-19465</v>
      </c>
      <c r="AP308" s="269" t="n">
        <f aca="false">AN308*AO308</f>
        <v>0</v>
      </c>
      <c r="AR308" s="269" t="n">
        <f aca="false">AR307+AQ308-AP308</f>
        <v>0</v>
      </c>
      <c r="AS308" s="269"/>
      <c r="AT308" s="269"/>
      <c r="AU308" s="269"/>
      <c r="AV308" s="269"/>
      <c r="AW308" s="269"/>
      <c r="AX308" s="269"/>
      <c r="AY308" s="269"/>
    </row>
    <row r="309" customFormat="false" ht="15" hidden="false" customHeight="false" outlineLevel="0" collapsed="false">
      <c r="D309" s="271"/>
      <c r="E309" s="271"/>
      <c r="F309" s="271"/>
      <c r="G309" s="269" t="n">
        <f aca="false">E309*F309</f>
        <v>0</v>
      </c>
      <c r="H309" s="271"/>
      <c r="I309" s="348" t="n">
        <f aca="false">I308+H309-G309</f>
        <v>-21743</v>
      </c>
      <c r="N309" s="351" t="n">
        <f aca="false">L309*M309</f>
        <v>0</v>
      </c>
      <c r="P309" s="348" t="n">
        <f aca="false">P308+O309-N309</f>
        <v>-11050</v>
      </c>
      <c r="U309" s="269" t="n">
        <f aca="false">S309*T309</f>
        <v>0</v>
      </c>
      <c r="W309" s="269" t="n">
        <f aca="false">W308+V309-U309</f>
        <v>-14125</v>
      </c>
      <c r="AA309" s="274"/>
      <c r="AB309" s="269" t="n">
        <f aca="false">Z309*AA309</f>
        <v>0</v>
      </c>
      <c r="AD309" s="269" t="n">
        <f aca="false">AD308+AC309-AB309</f>
        <v>-9810</v>
      </c>
      <c r="AI309" s="269" t="n">
        <f aca="false">AG309*AH309</f>
        <v>0</v>
      </c>
      <c r="AK309" s="269" t="n">
        <f aca="false">AK308+AJ309-AI309</f>
        <v>-19465</v>
      </c>
      <c r="AP309" s="269" t="n">
        <f aca="false">AN309*AO309</f>
        <v>0</v>
      </c>
      <c r="AR309" s="269" t="n">
        <f aca="false">AR308+AQ309-AP309</f>
        <v>0</v>
      </c>
      <c r="AS309" s="269"/>
      <c r="AT309" s="269"/>
      <c r="AU309" s="269"/>
      <c r="AV309" s="269"/>
      <c r="AW309" s="269"/>
      <c r="AX309" s="269"/>
      <c r="AY309" s="269"/>
    </row>
    <row r="310" customFormat="false" ht="15" hidden="false" customHeight="false" outlineLevel="0" collapsed="false">
      <c r="D310" s="271"/>
      <c r="E310" s="271"/>
      <c r="F310" s="271"/>
      <c r="G310" s="269" t="n">
        <f aca="false">E310*F310</f>
        <v>0</v>
      </c>
      <c r="H310" s="271"/>
      <c r="I310" s="348" t="n">
        <f aca="false">I309+H310-G310</f>
        <v>-21743</v>
      </c>
      <c r="N310" s="351" t="n">
        <f aca="false">L310*M310</f>
        <v>0</v>
      </c>
      <c r="P310" s="348" t="n">
        <f aca="false">P309+O310-N310</f>
        <v>-11050</v>
      </c>
      <c r="U310" s="269" t="n">
        <f aca="false">S310*T310</f>
        <v>0</v>
      </c>
      <c r="W310" s="269" t="n">
        <f aca="false">W309+V310-U310</f>
        <v>-14125</v>
      </c>
      <c r="AA310" s="274"/>
      <c r="AB310" s="269" t="n">
        <f aca="false">Z310*AA310</f>
        <v>0</v>
      </c>
      <c r="AD310" s="269" t="n">
        <f aca="false">AD309+AC310-AB310</f>
        <v>-9810</v>
      </c>
      <c r="AI310" s="269" t="n">
        <f aca="false">AG310*AH310</f>
        <v>0</v>
      </c>
      <c r="AK310" s="269" t="n">
        <f aca="false">AK309+AJ310-AI310</f>
        <v>-19465</v>
      </c>
      <c r="AP310" s="269" t="n">
        <f aca="false">AN310*AO310</f>
        <v>0</v>
      </c>
      <c r="AR310" s="269" t="n">
        <f aca="false">AR309+AQ310-AP310</f>
        <v>0</v>
      </c>
      <c r="AS310" s="269"/>
      <c r="AT310" s="269"/>
      <c r="AU310" s="269"/>
      <c r="AV310" s="269"/>
      <c r="AW310" s="269"/>
      <c r="AX310" s="269"/>
      <c r="AY310" s="269"/>
    </row>
    <row r="311" customFormat="false" ht="15" hidden="false" customHeight="false" outlineLevel="0" collapsed="false">
      <c r="D311" s="271"/>
      <c r="E311" s="271"/>
      <c r="F311" s="271"/>
      <c r="G311" s="269" t="n">
        <f aca="false">E311*F311</f>
        <v>0</v>
      </c>
      <c r="H311" s="271"/>
      <c r="I311" s="348" t="n">
        <f aca="false">I310+H311-G311</f>
        <v>-21743</v>
      </c>
      <c r="N311" s="351" t="n">
        <f aca="false">L311*M311</f>
        <v>0</v>
      </c>
      <c r="P311" s="348" t="n">
        <f aca="false">P310+O311-N311</f>
        <v>-11050</v>
      </c>
      <c r="U311" s="269" t="n">
        <f aca="false">S311*T311</f>
        <v>0</v>
      </c>
      <c r="W311" s="269" t="n">
        <f aca="false">W310+V311-U311</f>
        <v>-14125</v>
      </c>
      <c r="AA311" s="274"/>
      <c r="AB311" s="269" t="n">
        <f aca="false">Z311*AA311</f>
        <v>0</v>
      </c>
      <c r="AD311" s="269" t="n">
        <f aca="false">AD310+AC311-AB311</f>
        <v>-9810</v>
      </c>
      <c r="AI311" s="269" t="n">
        <f aca="false">AG311*AH311</f>
        <v>0</v>
      </c>
      <c r="AK311" s="269" t="n">
        <f aca="false">AK310+AJ311-AI311</f>
        <v>-19465</v>
      </c>
      <c r="AP311" s="269" t="n">
        <f aca="false">AN311*AO311</f>
        <v>0</v>
      </c>
      <c r="AR311" s="269" t="n">
        <f aca="false">AR310+AQ311-AP311</f>
        <v>0</v>
      </c>
      <c r="AS311" s="269"/>
      <c r="AT311" s="269"/>
      <c r="AU311" s="269"/>
      <c r="AV311" s="269"/>
      <c r="AW311" s="269"/>
      <c r="AX311" s="269"/>
      <c r="AY311" s="269"/>
    </row>
    <row r="312" customFormat="false" ht="15" hidden="false" customHeight="false" outlineLevel="0" collapsed="false">
      <c r="D312" s="271"/>
      <c r="E312" s="271"/>
      <c r="F312" s="271"/>
      <c r="G312" s="269" t="n">
        <f aca="false">E312*F312</f>
        <v>0</v>
      </c>
      <c r="H312" s="271"/>
      <c r="I312" s="348" t="n">
        <f aca="false">I311+H312-G312</f>
        <v>-21743</v>
      </c>
      <c r="N312" s="351" t="n">
        <f aca="false">L312*M312</f>
        <v>0</v>
      </c>
      <c r="P312" s="348" t="n">
        <f aca="false">P311+O312-N312</f>
        <v>-11050</v>
      </c>
      <c r="U312" s="269" t="n">
        <f aca="false">S312*T312</f>
        <v>0</v>
      </c>
      <c r="W312" s="269" t="n">
        <f aca="false">W311+V312-U312</f>
        <v>-14125</v>
      </c>
      <c r="AA312" s="274"/>
      <c r="AB312" s="269" t="n">
        <f aca="false">Z312*AA312</f>
        <v>0</v>
      </c>
      <c r="AD312" s="269" t="n">
        <f aca="false">AD311+AC312-AB312</f>
        <v>-9810</v>
      </c>
      <c r="AI312" s="269" t="n">
        <f aca="false">AG312*AH312</f>
        <v>0</v>
      </c>
      <c r="AK312" s="269" t="n">
        <f aca="false">AK311+AJ312-AI312</f>
        <v>-19465</v>
      </c>
      <c r="AP312" s="269" t="n">
        <f aca="false">AN312*AO312</f>
        <v>0</v>
      </c>
      <c r="AR312" s="269" t="n">
        <f aca="false">AR311+AQ312-AP312</f>
        <v>0</v>
      </c>
      <c r="AS312" s="269"/>
      <c r="AT312" s="269"/>
      <c r="AU312" s="269"/>
      <c r="AV312" s="269"/>
      <c r="AW312" s="269"/>
      <c r="AX312" s="269"/>
      <c r="AY312" s="269"/>
    </row>
    <row r="313" customFormat="false" ht="15" hidden="false" customHeight="false" outlineLevel="0" collapsed="false">
      <c r="D313" s="271"/>
      <c r="E313" s="271"/>
      <c r="F313" s="271"/>
      <c r="G313" s="269" t="n">
        <f aca="false">E313*F313</f>
        <v>0</v>
      </c>
      <c r="H313" s="271"/>
      <c r="I313" s="348" t="n">
        <f aca="false">I312+H313-G313</f>
        <v>-21743</v>
      </c>
      <c r="N313" s="351" t="n">
        <f aca="false">L313*M313</f>
        <v>0</v>
      </c>
      <c r="P313" s="348" t="n">
        <f aca="false">P312+O313-N313</f>
        <v>-11050</v>
      </c>
      <c r="U313" s="269" t="n">
        <f aca="false">S313*T313</f>
        <v>0</v>
      </c>
      <c r="W313" s="269" t="n">
        <f aca="false">W312+V313-U313</f>
        <v>-14125</v>
      </c>
      <c r="AA313" s="274"/>
      <c r="AB313" s="269" t="n">
        <f aca="false">Z313*AA313</f>
        <v>0</v>
      </c>
      <c r="AD313" s="269" t="n">
        <f aca="false">AD312+AC313-AB313</f>
        <v>-9810</v>
      </c>
      <c r="AI313" s="269" t="n">
        <f aca="false">AG313*AH313</f>
        <v>0</v>
      </c>
      <c r="AK313" s="269" t="n">
        <f aca="false">AK312+AJ313-AI313</f>
        <v>-19465</v>
      </c>
      <c r="AP313" s="269" t="n">
        <f aca="false">AN313*AO313</f>
        <v>0</v>
      </c>
      <c r="AR313" s="269" t="n">
        <f aca="false">AR312+AQ313-AP313</f>
        <v>0</v>
      </c>
      <c r="AS313" s="269"/>
      <c r="AT313" s="269"/>
      <c r="AU313" s="269"/>
      <c r="AV313" s="269"/>
      <c r="AW313" s="269"/>
      <c r="AX313" s="269"/>
      <c r="AY313" s="269"/>
    </row>
    <row r="314" customFormat="false" ht="15" hidden="false" customHeight="false" outlineLevel="0" collapsed="false">
      <c r="D314" s="271"/>
      <c r="E314" s="271"/>
      <c r="F314" s="271"/>
      <c r="G314" s="269" t="n">
        <f aca="false">E314*F314</f>
        <v>0</v>
      </c>
      <c r="H314" s="271"/>
      <c r="I314" s="348" t="n">
        <f aca="false">I313+H314-G314</f>
        <v>-21743</v>
      </c>
      <c r="N314" s="351" t="n">
        <f aca="false">L314*M314</f>
        <v>0</v>
      </c>
      <c r="P314" s="348" t="n">
        <f aca="false">P313+O314-N314</f>
        <v>-11050</v>
      </c>
      <c r="U314" s="269" t="n">
        <f aca="false">S314*T314</f>
        <v>0</v>
      </c>
      <c r="W314" s="269" t="n">
        <f aca="false">W313+V314-U314</f>
        <v>-14125</v>
      </c>
      <c r="AA314" s="274"/>
      <c r="AB314" s="269" t="n">
        <f aca="false">Z314*AA314</f>
        <v>0</v>
      </c>
      <c r="AD314" s="269" t="n">
        <f aca="false">AD313+AC314-AB314</f>
        <v>-9810</v>
      </c>
      <c r="AI314" s="269" t="n">
        <f aca="false">AG314*AH314</f>
        <v>0</v>
      </c>
      <c r="AK314" s="269" t="n">
        <f aca="false">AK313+AJ314-AI314</f>
        <v>-19465</v>
      </c>
      <c r="AP314" s="269" t="n">
        <f aca="false">AN314*AO314</f>
        <v>0</v>
      </c>
      <c r="AR314" s="269" t="n">
        <f aca="false">AR313+AQ314-AP314</f>
        <v>0</v>
      </c>
      <c r="AS314" s="269"/>
      <c r="AT314" s="269"/>
      <c r="AU314" s="269"/>
      <c r="AV314" s="269"/>
      <c r="AW314" s="269"/>
      <c r="AX314" s="269"/>
      <c r="AY314" s="269"/>
    </row>
    <row r="315" customFormat="false" ht="15" hidden="false" customHeight="false" outlineLevel="0" collapsed="false">
      <c r="D315" s="271"/>
      <c r="E315" s="271"/>
      <c r="F315" s="271"/>
      <c r="G315" s="269" t="n">
        <f aca="false">E315*F315</f>
        <v>0</v>
      </c>
      <c r="H315" s="271"/>
      <c r="I315" s="348" t="n">
        <f aca="false">I314+H315-G315</f>
        <v>-21743</v>
      </c>
      <c r="N315" s="351" t="n">
        <f aca="false">L315*M315</f>
        <v>0</v>
      </c>
      <c r="P315" s="348" t="n">
        <f aca="false">P314+O315-N315</f>
        <v>-11050</v>
      </c>
      <c r="U315" s="269" t="n">
        <f aca="false">S315*T315</f>
        <v>0</v>
      </c>
      <c r="W315" s="269" t="n">
        <f aca="false">W314+V315-U315</f>
        <v>-14125</v>
      </c>
      <c r="AA315" s="274"/>
      <c r="AB315" s="269" t="n">
        <f aca="false">Z315*AA315</f>
        <v>0</v>
      </c>
      <c r="AD315" s="269" t="n">
        <f aca="false">AD314+AC315-AB315</f>
        <v>-9810</v>
      </c>
      <c r="AI315" s="269" t="n">
        <f aca="false">AG315*AH315</f>
        <v>0</v>
      </c>
      <c r="AK315" s="269" t="n">
        <f aca="false">AK314+AJ315-AI315</f>
        <v>-19465</v>
      </c>
      <c r="AP315" s="269" t="n">
        <f aca="false">AN315*AO315</f>
        <v>0</v>
      </c>
      <c r="AR315" s="269" t="n">
        <f aca="false">AR314+AQ315-AP315</f>
        <v>0</v>
      </c>
      <c r="AS315" s="269"/>
      <c r="AT315" s="269"/>
      <c r="AU315" s="269"/>
      <c r="AV315" s="269"/>
      <c r="AW315" s="269"/>
      <c r="AX315" s="269"/>
      <c r="AY315" s="269"/>
    </row>
    <row r="316" customFormat="false" ht="15" hidden="false" customHeight="false" outlineLevel="0" collapsed="false">
      <c r="D316" s="271"/>
      <c r="E316" s="271"/>
      <c r="F316" s="271"/>
      <c r="G316" s="269" t="n">
        <f aca="false">E316*F316</f>
        <v>0</v>
      </c>
      <c r="H316" s="271"/>
      <c r="I316" s="348" t="n">
        <f aca="false">I315+H316-G316</f>
        <v>-21743</v>
      </c>
      <c r="N316" s="351" t="n">
        <f aca="false">L316*M316</f>
        <v>0</v>
      </c>
      <c r="P316" s="348" t="n">
        <f aca="false">P315+O316-N316</f>
        <v>-11050</v>
      </c>
      <c r="U316" s="269" t="n">
        <f aca="false">S316*T316</f>
        <v>0</v>
      </c>
      <c r="W316" s="269" t="n">
        <f aca="false">W315+V316-U316</f>
        <v>-14125</v>
      </c>
      <c r="AA316" s="274"/>
      <c r="AB316" s="269" t="n">
        <f aca="false">Z316*AA316</f>
        <v>0</v>
      </c>
      <c r="AD316" s="269" t="n">
        <f aca="false">AD315+AC316-AB316</f>
        <v>-9810</v>
      </c>
      <c r="AI316" s="269" t="n">
        <f aca="false">AG316*AH316</f>
        <v>0</v>
      </c>
      <c r="AK316" s="269" t="n">
        <f aca="false">AK315+AJ316-AI316</f>
        <v>-19465</v>
      </c>
      <c r="AP316" s="269" t="n">
        <f aca="false">AN316*AO316</f>
        <v>0</v>
      </c>
      <c r="AR316" s="269" t="n">
        <f aca="false">AR315+AQ316-AP316</f>
        <v>0</v>
      </c>
      <c r="AS316" s="269"/>
      <c r="AT316" s="269"/>
      <c r="AU316" s="269"/>
      <c r="AV316" s="269"/>
      <c r="AW316" s="269"/>
      <c r="AX316" s="269"/>
      <c r="AY316" s="269"/>
    </row>
    <row r="317" customFormat="false" ht="15" hidden="false" customHeight="false" outlineLevel="0" collapsed="false">
      <c r="D317" s="271"/>
      <c r="E317" s="271"/>
      <c r="F317" s="271"/>
      <c r="G317" s="269" t="n">
        <f aca="false">E317*F317</f>
        <v>0</v>
      </c>
      <c r="H317" s="271"/>
      <c r="I317" s="348" t="n">
        <f aca="false">I316+H317-G317</f>
        <v>-21743</v>
      </c>
      <c r="N317" s="351" t="n">
        <f aca="false">L317*M317</f>
        <v>0</v>
      </c>
      <c r="P317" s="348" t="n">
        <f aca="false">P316+O317-N317</f>
        <v>-11050</v>
      </c>
      <c r="U317" s="269" t="n">
        <f aca="false">S317*T317</f>
        <v>0</v>
      </c>
      <c r="W317" s="269" t="n">
        <f aca="false">W316+V317-U317</f>
        <v>-14125</v>
      </c>
      <c r="AA317" s="274"/>
      <c r="AB317" s="269" t="n">
        <f aca="false">Z317*AA317</f>
        <v>0</v>
      </c>
      <c r="AD317" s="269" t="n">
        <f aca="false">AD316+AC317-AB317</f>
        <v>-9810</v>
      </c>
      <c r="AI317" s="269" t="n">
        <f aca="false">AG317*AH317</f>
        <v>0</v>
      </c>
      <c r="AK317" s="269" t="n">
        <f aca="false">AK316+AJ317-AI317</f>
        <v>-19465</v>
      </c>
      <c r="AP317" s="269" t="n">
        <f aca="false">AN317*AO317</f>
        <v>0</v>
      </c>
      <c r="AR317" s="269" t="n">
        <f aca="false">AR316+AQ317-AP317</f>
        <v>0</v>
      </c>
      <c r="AS317" s="269"/>
      <c r="AT317" s="269"/>
      <c r="AU317" s="269"/>
      <c r="AV317" s="269"/>
      <c r="AW317" s="269"/>
      <c r="AX317" s="269"/>
      <c r="AY317" s="269"/>
    </row>
    <row r="318" customFormat="false" ht="15" hidden="false" customHeight="false" outlineLevel="0" collapsed="false">
      <c r="D318" s="271"/>
      <c r="E318" s="271"/>
      <c r="F318" s="271"/>
      <c r="G318" s="269" t="n">
        <f aca="false">E318*F318</f>
        <v>0</v>
      </c>
      <c r="H318" s="271"/>
      <c r="I318" s="348" t="n">
        <f aca="false">I317+H318-G318</f>
        <v>-21743</v>
      </c>
      <c r="N318" s="351" t="n">
        <f aca="false">L318*M318</f>
        <v>0</v>
      </c>
      <c r="P318" s="348" t="n">
        <f aca="false">P317+O318-N318</f>
        <v>-11050</v>
      </c>
      <c r="U318" s="269" t="n">
        <f aca="false">S318*T318</f>
        <v>0</v>
      </c>
      <c r="W318" s="269" t="n">
        <f aca="false">W317+V318-U318</f>
        <v>-14125</v>
      </c>
      <c r="AA318" s="274"/>
      <c r="AB318" s="269" t="n">
        <f aca="false">Z318*AA318</f>
        <v>0</v>
      </c>
      <c r="AD318" s="269" t="n">
        <f aca="false">AD317+AC318-AB318</f>
        <v>-9810</v>
      </c>
      <c r="AI318" s="269" t="n">
        <f aca="false">AG318*AH318</f>
        <v>0</v>
      </c>
      <c r="AK318" s="269" t="n">
        <f aca="false">AK317+AJ318-AI318</f>
        <v>-19465</v>
      </c>
      <c r="AP318" s="269" t="n">
        <f aca="false">AN318*AO318</f>
        <v>0</v>
      </c>
      <c r="AR318" s="269" t="n">
        <f aca="false">AR317+AQ318-AP318</f>
        <v>0</v>
      </c>
      <c r="AS318" s="269"/>
      <c r="AT318" s="269"/>
      <c r="AU318" s="269"/>
      <c r="AV318" s="269"/>
      <c r="AW318" s="269"/>
      <c r="AX318" s="269"/>
      <c r="AY318" s="269"/>
    </row>
    <row r="319" customFormat="false" ht="15" hidden="false" customHeight="false" outlineLevel="0" collapsed="false">
      <c r="D319" s="271"/>
      <c r="E319" s="271"/>
      <c r="F319" s="271"/>
      <c r="G319" s="269" t="n">
        <f aca="false">E319*F319</f>
        <v>0</v>
      </c>
      <c r="H319" s="271"/>
      <c r="I319" s="348" t="n">
        <f aca="false">I318+H319-G319</f>
        <v>-21743</v>
      </c>
      <c r="N319" s="351" t="n">
        <f aca="false">L319*M319</f>
        <v>0</v>
      </c>
      <c r="P319" s="348" t="n">
        <f aca="false">P318+O319-N319</f>
        <v>-11050</v>
      </c>
      <c r="U319" s="269" t="n">
        <f aca="false">S319*T319</f>
        <v>0</v>
      </c>
      <c r="W319" s="269" t="n">
        <f aca="false">W318+V319-U319</f>
        <v>-14125</v>
      </c>
      <c r="AA319" s="274"/>
      <c r="AB319" s="269" t="n">
        <f aca="false">Z319*AA319</f>
        <v>0</v>
      </c>
      <c r="AD319" s="269" t="n">
        <f aca="false">AD318+AC319-AB319</f>
        <v>-9810</v>
      </c>
      <c r="AI319" s="269" t="n">
        <f aca="false">AG319*AH319</f>
        <v>0</v>
      </c>
      <c r="AK319" s="269" t="n">
        <f aca="false">AK318+AJ319-AI319</f>
        <v>-19465</v>
      </c>
      <c r="AP319" s="269" t="n">
        <f aca="false">AN319*AO319</f>
        <v>0</v>
      </c>
      <c r="AR319" s="269" t="n">
        <f aca="false">AR318+AQ319-AP319</f>
        <v>0</v>
      </c>
      <c r="AS319" s="269"/>
      <c r="AT319" s="269"/>
      <c r="AU319" s="269"/>
      <c r="AV319" s="269"/>
      <c r="AW319" s="269"/>
      <c r="AX319" s="269"/>
      <c r="AY319" s="269"/>
    </row>
    <row r="320" customFormat="false" ht="15" hidden="false" customHeight="false" outlineLevel="0" collapsed="false">
      <c r="D320" s="271"/>
      <c r="E320" s="271"/>
      <c r="F320" s="271"/>
      <c r="G320" s="269" t="n">
        <f aca="false">E320*F320</f>
        <v>0</v>
      </c>
      <c r="H320" s="271"/>
      <c r="I320" s="348" t="n">
        <f aca="false">I319+H320-G320</f>
        <v>-21743</v>
      </c>
      <c r="N320" s="351" t="n">
        <f aca="false">L320*M320</f>
        <v>0</v>
      </c>
      <c r="P320" s="348" t="n">
        <f aca="false">P319+O320-N320</f>
        <v>-11050</v>
      </c>
      <c r="U320" s="269" t="n">
        <f aca="false">S320*T320</f>
        <v>0</v>
      </c>
      <c r="W320" s="269" t="n">
        <f aca="false">W319+V320-U320</f>
        <v>-14125</v>
      </c>
      <c r="AA320" s="274"/>
      <c r="AB320" s="269" t="n">
        <f aca="false">Z320*AA320</f>
        <v>0</v>
      </c>
      <c r="AD320" s="269" t="n">
        <f aca="false">AD319+AC320-AB320</f>
        <v>-9810</v>
      </c>
      <c r="AI320" s="269" t="n">
        <f aca="false">AG320*AH320</f>
        <v>0</v>
      </c>
      <c r="AK320" s="269" t="n">
        <f aca="false">AK319+AJ320-AI320</f>
        <v>-19465</v>
      </c>
      <c r="AP320" s="269" t="n">
        <f aca="false">AN320*AO320</f>
        <v>0</v>
      </c>
      <c r="AR320" s="269" t="n">
        <f aca="false">AR319+AQ320-AP320</f>
        <v>0</v>
      </c>
      <c r="AS320" s="269"/>
      <c r="AT320" s="269"/>
      <c r="AU320" s="269"/>
      <c r="AV320" s="269"/>
      <c r="AW320" s="269"/>
      <c r="AX320" s="269"/>
      <c r="AY320" s="269"/>
    </row>
    <row r="321" customFormat="false" ht="15" hidden="false" customHeight="false" outlineLevel="0" collapsed="false">
      <c r="D321" s="271"/>
      <c r="E321" s="271"/>
      <c r="F321" s="271"/>
      <c r="G321" s="269" t="n">
        <f aca="false">E321*F321</f>
        <v>0</v>
      </c>
      <c r="H321" s="271"/>
      <c r="I321" s="348" t="n">
        <f aca="false">I320+H321-G321</f>
        <v>-21743</v>
      </c>
      <c r="N321" s="351" t="n">
        <f aca="false">L321*M321</f>
        <v>0</v>
      </c>
      <c r="P321" s="348" t="n">
        <f aca="false">P320+O321-N321</f>
        <v>-11050</v>
      </c>
      <c r="U321" s="269" t="n">
        <f aca="false">S321*T321</f>
        <v>0</v>
      </c>
      <c r="W321" s="269" t="n">
        <f aca="false">W320+V321-U321</f>
        <v>-14125</v>
      </c>
      <c r="AA321" s="274"/>
      <c r="AB321" s="269" t="n">
        <f aca="false">Z321*AA321</f>
        <v>0</v>
      </c>
      <c r="AD321" s="269" t="n">
        <f aca="false">AD320+AC321-AB321</f>
        <v>-9810</v>
      </c>
      <c r="AI321" s="269" t="n">
        <f aca="false">AG321*AH321</f>
        <v>0</v>
      </c>
      <c r="AK321" s="269" t="n">
        <f aca="false">AK320+AJ321-AI321</f>
        <v>-19465</v>
      </c>
      <c r="AP321" s="269" t="n">
        <f aca="false">AN321*AO321</f>
        <v>0</v>
      </c>
      <c r="AR321" s="269" t="n">
        <f aca="false">AR320+AQ321-AP321</f>
        <v>0</v>
      </c>
      <c r="AS321" s="269"/>
      <c r="AT321" s="269"/>
      <c r="AU321" s="269"/>
      <c r="AV321" s="269"/>
      <c r="AW321" s="269"/>
      <c r="AX321" s="269"/>
      <c r="AY321" s="269"/>
    </row>
    <row r="322" customFormat="false" ht="15" hidden="false" customHeight="false" outlineLevel="0" collapsed="false">
      <c r="D322" s="271"/>
      <c r="E322" s="271"/>
      <c r="F322" s="271"/>
      <c r="G322" s="269" t="n">
        <f aca="false">E322*F322</f>
        <v>0</v>
      </c>
      <c r="H322" s="271"/>
      <c r="I322" s="348" t="n">
        <f aca="false">I321+H322-G322</f>
        <v>-21743</v>
      </c>
      <c r="N322" s="351" t="n">
        <f aca="false">L322*M322</f>
        <v>0</v>
      </c>
      <c r="P322" s="348" t="n">
        <f aca="false">P321+O322-N322</f>
        <v>-11050</v>
      </c>
      <c r="U322" s="269" t="n">
        <f aca="false">S322*T322</f>
        <v>0</v>
      </c>
      <c r="W322" s="269" t="n">
        <f aca="false">W321+V322-U322</f>
        <v>-14125</v>
      </c>
      <c r="AA322" s="274"/>
      <c r="AB322" s="269" t="n">
        <f aca="false">Z322*AA322</f>
        <v>0</v>
      </c>
      <c r="AD322" s="269" t="n">
        <f aca="false">AD321+AC322-AB322</f>
        <v>-9810</v>
      </c>
      <c r="AI322" s="269" t="n">
        <f aca="false">AG322*AH322</f>
        <v>0</v>
      </c>
      <c r="AK322" s="269" t="n">
        <f aca="false">AK321+AJ322-AI322</f>
        <v>-19465</v>
      </c>
      <c r="AP322" s="269" t="n">
        <f aca="false">AN322*AO322</f>
        <v>0</v>
      </c>
      <c r="AR322" s="269" t="n">
        <f aca="false">AR321+AQ322-AP322</f>
        <v>0</v>
      </c>
      <c r="AS322" s="269"/>
      <c r="AT322" s="269"/>
      <c r="AU322" s="269"/>
      <c r="AV322" s="269"/>
      <c r="AW322" s="269"/>
      <c r="AX322" s="269"/>
      <c r="AY322" s="269"/>
    </row>
    <row r="323" customFormat="false" ht="15" hidden="false" customHeight="false" outlineLevel="0" collapsed="false">
      <c r="D323" s="271"/>
      <c r="E323" s="271"/>
      <c r="F323" s="271"/>
      <c r="G323" s="269" t="n">
        <f aca="false">E323*F323</f>
        <v>0</v>
      </c>
      <c r="H323" s="271"/>
      <c r="I323" s="348" t="n">
        <f aca="false">I322+H323-G323</f>
        <v>-21743</v>
      </c>
      <c r="N323" s="351" t="n">
        <f aca="false">L323*M323</f>
        <v>0</v>
      </c>
      <c r="P323" s="348" t="n">
        <f aca="false">P322+O323-N323</f>
        <v>-11050</v>
      </c>
      <c r="U323" s="269" t="n">
        <f aca="false">S323*T323</f>
        <v>0</v>
      </c>
      <c r="W323" s="269" t="n">
        <f aca="false">W322+V323-U323</f>
        <v>-14125</v>
      </c>
      <c r="AA323" s="274"/>
      <c r="AB323" s="269" t="n">
        <f aca="false">Z323*AA323</f>
        <v>0</v>
      </c>
      <c r="AD323" s="269" t="n">
        <f aca="false">AD322+AC323-AB323</f>
        <v>-9810</v>
      </c>
      <c r="AI323" s="269" t="n">
        <f aca="false">AG323*AH323</f>
        <v>0</v>
      </c>
      <c r="AK323" s="269" t="n">
        <f aca="false">AK322+AJ323-AI323</f>
        <v>-19465</v>
      </c>
      <c r="AP323" s="269" t="n">
        <f aca="false">AN323*AO323</f>
        <v>0</v>
      </c>
      <c r="AR323" s="269" t="n">
        <f aca="false">AR322+AQ323-AP323</f>
        <v>0</v>
      </c>
      <c r="AS323" s="269"/>
      <c r="AT323" s="269"/>
      <c r="AU323" s="269"/>
      <c r="AV323" s="269"/>
      <c r="AW323" s="269"/>
      <c r="AX323" s="269"/>
      <c r="AY323" s="269"/>
    </row>
    <row r="324" customFormat="false" ht="15" hidden="false" customHeight="false" outlineLevel="0" collapsed="false">
      <c r="D324" s="271"/>
      <c r="E324" s="271"/>
      <c r="F324" s="271"/>
      <c r="G324" s="269" t="n">
        <f aca="false">E324*F324</f>
        <v>0</v>
      </c>
      <c r="H324" s="271"/>
      <c r="I324" s="348" t="n">
        <f aca="false">I323+H324-G324</f>
        <v>-21743</v>
      </c>
      <c r="N324" s="351" t="n">
        <f aca="false">L324*M324</f>
        <v>0</v>
      </c>
      <c r="P324" s="348" t="n">
        <f aca="false">P323+O324-N324</f>
        <v>-11050</v>
      </c>
      <c r="U324" s="269" t="n">
        <f aca="false">S324*T324</f>
        <v>0</v>
      </c>
      <c r="W324" s="269" t="n">
        <f aca="false">W323+V324-U324</f>
        <v>-14125</v>
      </c>
      <c r="AA324" s="274"/>
      <c r="AB324" s="269" t="n">
        <f aca="false">Z324*AA324</f>
        <v>0</v>
      </c>
      <c r="AD324" s="269" t="n">
        <f aca="false">AD323+AC324-AB324</f>
        <v>-9810</v>
      </c>
      <c r="AI324" s="269" t="n">
        <f aca="false">AG324*AH324</f>
        <v>0</v>
      </c>
      <c r="AK324" s="269" t="n">
        <f aca="false">AK323+AJ324-AI324</f>
        <v>-19465</v>
      </c>
      <c r="AP324" s="269" t="n">
        <f aca="false">AN324*AO324</f>
        <v>0</v>
      </c>
      <c r="AR324" s="269" t="n">
        <f aca="false">AR323+AQ324-AP324</f>
        <v>0</v>
      </c>
      <c r="AS324" s="269"/>
      <c r="AT324" s="269"/>
      <c r="AU324" s="269"/>
      <c r="AV324" s="269"/>
      <c r="AW324" s="269"/>
      <c r="AX324" s="269"/>
      <c r="AY324" s="269"/>
    </row>
    <row r="325" customFormat="false" ht="15" hidden="false" customHeight="false" outlineLevel="0" collapsed="false">
      <c r="D325" s="271"/>
      <c r="E325" s="271"/>
      <c r="F325" s="271"/>
      <c r="G325" s="269" t="n">
        <f aca="false">E325*F325</f>
        <v>0</v>
      </c>
      <c r="H325" s="271"/>
      <c r="I325" s="348" t="n">
        <f aca="false">I324+H325-G325</f>
        <v>-21743</v>
      </c>
      <c r="N325" s="351" t="n">
        <f aca="false">L325*M325</f>
        <v>0</v>
      </c>
      <c r="P325" s="348" t="n">
        <f aca="false">P324+O325-N325</f>
        <v>-11050</v>
      </c>
      <c r="U325" s="269" t="n">
        <f aca="false">S325*T325</f>
        <v>0</v>
      </c>
      <c r="W325" s="269" t="n">
        <f aca="false">W324+V325-U325</f>
        <v>-14125</v>
      </c>
      <c r="AA325" s="274"/>
      <c r="AB325" s="269" t="n">
        <f aca="false">Z325*AA325</f>
        <v>0</v>
      </c>
      <c r="AD325" s="269" t="n">
        <f aca="false">AD324+AC325-AB325</f>
        <v>-9810</v>
      </c>
      <c r="AI325" s="269" t="n">
        <f aca="false">AG325*AH325</f>
        <v>0</v>
      </c>
      <c r="AK325" s="269" t="n">
        <f aca="false">AK324+AJ325-AI325</f>
        <v>-19465</v>
      </c>
      <c r="AP325" s="269" t="n">
        <f aca="false">AN325*AO325</f>
        <v>0</v>
      </c>
      <c r="AR325" s="269" t="n">
        <f aca="false">AR324+AQ325-AP325</f>
        <v>0</v>
      </c>
      <c r="AS325" s="269"/>
      <c r="AT325" s="269"/>
      <c r="AU325" s="269"/>
      <c r="AV325" s="269"/>
      <c r="AW325" s="269"/>
      <c r="AX325" s="269"/>
      <c r="AY325" s="269"/>
    </row>
    <row r="326" customFormat="false" ht="15" hidden="false" customHeight="false" outlineLevel="0" collapsed="false">
      <c r="D326" s="271"/>
      <c r="E326" s="271"/>
      <c r="F326" s="271"/>
      <c r="G326" s="269" t="n">
        <f aca="false">E326*F326</f>
        <v>0</v>
      </c>
      <c r="H326" s="271"/>
      <c r="I326" s="348" t="n">
        <f aca="false">I325+H326-G326</f>
        <v>-21743</v>
      </c>
      <c r="N326" s="351" t="n">
        <f aca="false">L326*M326</f>
        <v>0</v>
      </c>
      <c r="P326" s="348" t="n">
        <f aca="false">P325+O326-N326</f>
        <v>-11050</v>
      </c>
      <c r="U326" s="269" t="n">
        <f aca="false">S326*T326</f>
        <v>0</v>
      </c>
      <c r="W326" s="269" t="n">
        <f aca="false">W325+V326-U326</f>
        <v>-14125</v>
      </c>
      <c r="AA326" s="274"/>
      <c r="AB326" s="269" t="n">
        <f aca="false">Z326*AA326</f>
        <v>0</v>
      </c>
      <c r="AD326" s="269" t="n">
        <f aca="false">AD325+AC326-AB326</f>
        <v>-9810</v>
      </c>
      <c r="AI326" s="269" t="n">
        <f aca="false">AG326*AH326</f>
        <v>0</v>
      </c>
      <c r="AK326" s="269" t="n">
        <f aca="false">AK325+AJ326-AI326</f>
        <v>-19465</v>
      </c>
      <c r="AP326" s="269" t="n">
        <f aca="false">AN326*AO326</f>
        <v>0</v>
      </c>
      <c r="AR326" s="269" t="n">
        <f aca="false">AR325+AQ326-AP326</f>
        <v>0</v>
      </c>
      <c r="AS326" s="269"/>
      <c r="AT326" s="269"/>
      <c r="AU326" s="269"/>
      <c r="AV326" s="269"/>
      <c r="AW326" s="269"/>
      <c r="AX326" s="269"/>
      <c r="AY326" s="269"/>
    </row>
    <row r="327" customFormat="false" ht="15" hidden="false" customHeight="false" outlineLevel="0" collapsed="false">
      <c r="D327" s="271"/>
      <c r="E327" s="271"/>
      <c r="F327" s="271"/>
      <c r="G327" s="269" t="n">
        <f aca="false">E327*F327</f>
        <v>0</v>
      </c>
      <c r="H327" s="271"/>
      <c r="I327" s="348" t="n">
        <f aca="false">I326+H327-G327</f>
        <v>-21743</v>
      </c>
      <c r="N327" s="351" t="n">
        <f aca="false">L327*M327</f>
        <v>0</v>
      </c>
      <c r="P327" s="348" t="n">
        <f aca="false">P326+O327-N327</f>
        <v>-11050</v>
      </c>
      <c r="U327" s="269" t="n">
        <f aca="false">S327*T327</f>
        <v>0</v>
      </c>
      <c r="W327" s="269" t="n">
        <f aca="false">W326+V327-U327</f>
        <v>-14125</v>
      </c>
      <c r="AA327" s="274"/>
      <c r="AB327" s="269" t="n">
        <f aca="false">Z327*AA327</f>
        <v>0</v>
      </c>
      <c r="AD327" s="269" t="n">
        <f aca="false">AD326+AC327-AB327</f>
        <v>-9810</v>
      </c>
      <c r="AI327" s="269" t="n">
        <f aca="false">AG327*AH327</f>
        <v>0</v>
      </c>
      <c r="AK327" s="269" t="n">
        <f aca="false">AK326+AJ327-AI327</f>
        <v>-19465</v>
      </c>
      <c r="AP327" s="269" t="n">
        <f aca="false">AN327*AO327</f>
        <v>0</v>
      </c>
      <c r="AR327" s="269" t="n">
        <f aca="false">AR326+AQ327-AP327</f>
        <v>0</v>
      </c>
      <c r="AS327" s="269"/>
      <c r="AT327" s="269"/>
      <c r="AU327" s="269"/>
      <c r="AV327" s="269"/>
      <c r="AW327" s="269"/>
      <c r="AX327" s="269"/>
      <c r="AY327" s="269"/>
    </row>
    <row r="328" customFormat="false" ht="15" hidden="false" customHeight="false" outlineLevel="0" collapsed="false">
      <c r="D328" s="271"/>
      <c r="E328" s="271"/>
      <c r="F328" s="271"/>
      <c r="G328" s="269" t="n">
        <f aca="false">E328*F328</f>
        <v>0</v>
      </c>
      <c r="H328" s="271"/>
      <c r="I328" s="348" t="n">
        <f aca="false">I327+H328-G328</f>
        <v>-21743</v>
      </c>
      <c r="N328" s="351" t="n">
        <f aca="false">L328*M328</f>
        <v>0</v>
      </c>
      <c r="P328" s="348" t="n">
        <f aca="false">P327+O328-N328</f>
        <v>-11050</v>
      </c>
      <c r="U328" s="269" t="n">
        <f aca="false">S328*T328</f>
        <v>0</v>
      </c>
      <c r="W328" s="269" t="n">
        <f aca="false">W327+V328-U328</f>
        <v>-14125</v>
      </c>
      <c r="AA328" s="274"/>
      <c r="AB328" s="269" t="n">
        <f aca="false">Z328*AA328</f>
        <v>0</v>
      </c>
      <c r="AD328" s="269" t="n">
        <f aca="false">AD327+AC328-AB328</f>
        <v>-9810</v>
      </c>
      <c r="AI328" s="269" t="n">
        <f aca="false">AG328*AH328</f>
        <v>0</v>
      </c>
      <c r="AK328" s="269" t="n">
        <f aca="false">AK327+AJ328-AI328</f>
        <v>-19465</v>
      </c>
      <c r="AP328" s="269" t="n">
        <f aca="false">AN328*AO328</f>
        <v>0</v>
      </c>
      <c r="AR328" s="269" t="n">
        <f aca="false">AR327+AQ328-AP328</f>
        <v>0</v>
      </c>
      <c r="AS328" s="269"/>
      <c r="AT328" s="269"/>
      <c r="AU328" s="269"/>
      <c r="AV328" s="269"/>
      <c r="AW328" s="269"/>
      <c r="AX328" s="269"/>
      <c r="AY328" s="269"/>
    </row>
    <row r="329" customFormat="false" ht="15" hidden="false" customHeight="false" outlineLevel="0" collapsed="false">
      <c r="D329" s="271"/>
      <c r="E329" s="271"/>
      <c r="F329" s="271"/>
      <c r="G329" s="269" t="n">
        <f aca="false">E329*F329</f>
        <v>0</v>
      </c>
      <c r="H329" s="271"/>
      <c r="I329" s="348" t="n">
        <f aca="false">I328+H329-G329</f>
        <v>-21743</v>
      </c>
      <c r="N329" s="351" t="n">
        <f aca="false">L329*M329</f>
        <v>0</v>
      </c>
      <c r="P329" s="348" t="n">
        <f aca="false">P328+O329-N329</f>
        <v>-11050</v>
      </c>
      <c r="U329" s="269" t="n">
        <f aca="false">S329*T329</f>
        <v>0</v>
      </c>
      <c r="W329" s="269" t="n">
        <f aca="false">W328+V329-U329</f>
        <v>-14125</v>
      </c>
      <c r="AA329" s="274"/>
      <c r="AB329" s="269" t="n">
        <f aca="false">Z329*AA329</f>
        <v>0</v>
      </c>
      <c r="AD329" s="269" t="n">
        <f aca="false">AD328+AC329-AB329</f>
        <v>-9810</v>
      </c>
      <c r="AI329" s="269" t="n">
        <f aca="false">AG329*AH329</f>
        <v>0</v>
      </c>
      <c r="AK329" s="269" t="n">
        <f aca="false">AK328+AJ329-AI329</f>
        <v>-19465</v>
      </c>
      <c r="AP329" s="269" t="n">
        <f aca="false">AN329*AO329</f>
        <v>0</v>
      </c>
      <c r="AR329" s="269" t="n">
        <f aca="false">AR328+AQ329-AP329</f>
        <v>0</v>
      </c>
      <c r="AS329" s="269"/>
      <c r="AT329" s="269"/>
      <c r="AU329" s="269"/>
      <c r="AV329" s="269"/>
      <c r="AW329" s="269"/>
      <c r="AX329" s="269"/>
      <c r="AY329" s="269"/>
    </row>
    <row r="330" customFormat="false" ht="15" hidden="false" customHeight="false" outlineLevel="0" collapsed="false">
      <c r="D330" s="271"/>
      <c r="E330" s="271"/>
      <c r="F330" s="271"/>
      <c r="G330" s="269" t="n">
        <f aca="false">E330*F330</f>
        <v>0</v>
      </c>
      <c r="H330" s="271"/>
      <c r="I330" s="348" t="n">
        <f aca="false">I329+H330-G330</f>
        <v>-21743</v>
      </c>
      <c r="N330" s="351" t="n">
        <f aca="false">L330*M330</f>
        <v>0</v>
      </c>
      <c r="P330" s="348" t="n">
        <f aca="false">P329+O330-N330</f>
        <v>-11050</v>
      </c>
      <c r="U330" s="269" t="n">
        <f aca="false">S330*T330</f>
        <v>0</v>
      </c>
      <c r="W330" s="269" t="n">
        <f aca="false">W329+V330-U330</f>
        <v>-14125</v>
      </c>
      <c r="AA330" s="274"/>
      <c r="AB330" s="269" t="n">
        <f aca="false">Z330*AA330</f>
        <v>0</v>
      </c>
      <c r="AD330" s="269" t="n">
        <f aca="false">AD329+AC330-AB330</f>
        <v>-9810</v>
      </c>
      <c r="AI330" s="269" t="n">
        <f aca="false">AG330*AH330</f>
        <v>0</v>
      </c>
      <c r="AK330" s="269" t="n">
        <f aca="false">AK329+AJ330-AI330</f>
        <v>-19465</v>
      </c>
      <c r="AP330" s="269" t="n">
        <f aca="false">AN330*AO330</f>
        <v>0</v>
      </c>
      <c r="AR330" s="269" t="n">
        <f aca="false">AR329+AQ330-AP330</f>
        <v>0</v>
      </c>
      <c r="AS330" s="269"/>
      <c r="AT330" s="269"/>
      <c r="AU330" s="269"/>
      <c r="AV330" s="269"/>
      <c r="AW330" s="269"/>
      <c r="AX330" s="269"/>
      <c r="AY330" s="269"/>
    </row>
    <row r="331" customFormat="false" ht="15" hidden="false" customHeight="false" outlineLevel="0" collapsed="false">
      <c r="D331" s="271"/>
      <c r="E331" s="271"/>
      <c r="F331" s="271"/>
      <c r="G331" s="269" t="n">
        <f aca="false">E331*F331</f>
        <v>0</v>
      </c>
      <c r="H331" s="271"/>
      <c r="I331" s="348" t="n">
        <f aca="false">I330+H331-G331</f>
        <v>-21743</v>
      </c>
      <c r="N331" s="351" t="n">
        <f aca="false">L331*M331</f>
        <v>0</v>
      </c>
      <c r="P331" s="348" t="n">
        <f aca="false">P330+O331-N331</f>
        <v>-11050</v>
      </c>
      <c r="U331" s="269" t="n">
        <f aca="false">S331*T331</f>
        <v>0</v>
      </c>
      <c r="W331" s="269" t="n">
        <f aca="false">W330+V331-U331</f>
        <v>-14125</v>
      </c>
      <c r="AA331" s="274"/>
      <c r="AB331" s="269" t="n">
        <f aca="false">Z331*AA331</f>
        <v>0</v>
      </c>
      <c r="AD331" s="269" t="n">
        <f aca="false">AD330+AC331-AB331</f>
        <v>-9810</v>
      </c>
      <c r="AI331" s="269" t="n">
        <f aca="false">AG331*AH331</f>
        <v>0</v>
      </c>
      <c r="AK331" s="269" t="n">
        <f aca="false">AK330+AJ331-AI331</f>
        <v>-19465</v>
      </c>
    </row>
    <row r="332" customFormat="false" ht="15" hidden="false" customHeight="false" outlineLevel="0" collapsed="false">
      <c r="D332" s="271"/>
      <c r="E332" s="271"/>
      <c r="F332" s="271"/>
      <c r="G332" s="269" t="n">
        <f aca="false">E332*F332</f>
        <v>0</v>
      </c>
      <c r="H332" s="271"/>
      <c r="I332" s="348" t="n">
        <f aca="false">I331+H332-G332</f>
        <v>-21743</v>
      </c>
      <c r="N332" s="351" t="n">
        <f aca="false">L332*M332</f>
        <v>0</v>
      </c>
      <c r="P332" s="348" t="n">
        <f aca="false">P331+O332-N332</f>
        <v>-11050</v>
      </c>
      <c r="U332" s="269" t="n">
        <f aca="false">S332*T332</f>
        <v>0</v>
      </c>
      <c r="W332" s="269" t="n">
        <f aca="false">W331+V332-U332</f>
        <v>-14125</v>
      </c>
      <c r="AA332" s="274"/>
      <c r="AB332" s="269" t="n">
        <f aca="false">Z332*AA332</f>
        <v>0</v>
      </c>
      <c r="AD332" s="269" t="n">
        <f aca="false">AD331+AC332-AB332</f>
        <v>-9810</v>
      </c>
      <c r="AI332" s="269" t="n">
        <f aca="false">AG332*AH332</f>
        <v>0</v>
      </c>
      <c r="AK332" s="269" t="n">
        <f aca="false">AK331+AJ332-AI332</f>
        <v>-19465</v>
      </c>
    </row>
    <row r="333" customFormat="false" ht="15" hidden="false" customHeight="false" outlineLevel="0" collapsed="false">
      <c r="D333" s="271"/>
      <c r="E333" s="271"/>
      <c r="F333" s="271"/>
      <c r="G333" s="269" t="n">
        <f aca="false">E333*F333</f>
        <v>0</v>
      </c>
      <c r="H333" s="271"/>
      <c r="I333" s="348" t="n">
        <f aca="false">I332+H333-G333</f>
        <v>-21743</v>
      </c>
      <c r="N333" s="351" t="n">
        <f aca="false">L333*M333</f>
        <v>0</v>
      </c>
      <c r="P333" s="348" t="n">
        <f aca="false">P332+O333-N333</f>
        <v>-11050</v>
      </c>
      <c r="U333" s="269" t="n">
        <f aca="false">S333*T333</f>
        <v>0</v>
      </c>
      <c r="W333" s="269" t="n">
        <f aca="false">W332+V333-U333</f>
        <v>-14125</v>
      </c>
      <c r="AA333" s="274"/>
      <c r="AB333" s="269" t="n">
        <f aca="false">Z333*AA333</f>
        <v>0</v>
      </c>
      <c r="AD333" s="269" t="n">
        <f aca="false">AD332+AC333-AB333</f>
        <v>-9810</v>
      </c>
      <c r="AI333" s="269" t="n">
        <f aca="false">AG333*AH333</f>
        <v>0</v>
      </c>
      <c r="AK333" s="269" t="n">
        <f aca="false">AK332+AJ333-AI333</f>
        <v>-19465</v>
      </c>
    </row>
    <row r="334" customFormat="false" ht="15" hidden="false" customHeight="false" outlineLevel="0" collapsed="false">
      <c r="D334" s="271"/>
      <c r="E334" s="271"/>
      <c r="F334" s="271"/>
      <c r="G334" s="269" t="n">
        <f aca="false">E334*F334</f>
        <v>0</v>
      </c>
      <c r="H334" s="271"/>
      <c r="I334" s="348" t="n">
        <f aca="false">I333+H334-G334</f>
        <v>-21743</v>
      </c>
      <c r="N334" s="351" t="n">
        <f aca="false">L334*M334</f>
        <v>0</v>
      </c>
      <c r="P334" s="348" t="n">
        <f aca="false">P333+O334-N334</f>
        <v>-11050</v>
      </c>
      <c r="U334" s="269" t="n">
        <f aca="false">S334*T334</f>
        <v>0</v>
      </c>
      <c r="W334" s="269" t="n">
        <f aca="false">W333+V334-U334</f>
        <v>-14125</v>
      </c>
      <c r="AA334" s="274"/>
      <c r="AB334" s="269" t="n">
        <f aca="false">Z334*AA334</f>
        <v>0</v>
      </c>
      <c r="AD334" s="269" t="n">
        <f aca="false">AD333+AC334-AB334</f>
        <v>-9810</v>
      </c>
      <c r="AI334" s="269" t="n">
        <f aca="false">AG334*AH334</f>
        <v>0</v>
      </c>
      <c r="AK334" s="269" t="n">
        <f aca="false">AK333+AJ334-AI334</f>
        <v>-19465</v>
      </c>
    </row>
    <row r="335" customFormat="false" ht="15" hidden="false" customHeight="false" outlineLevel="0" collapsed="false">
      <c r="D335" s="271"/>
      <c r="E335" s="271"/>
      <c r="F335" s="271"/>
      <c r="G335" s="269" t="n">
        <f aca="false">E335*F335</f>
        <v>0</v>
      </c>
      <c r="H335" s="271"/>
      <c r="I335" s="348" t="n">
        <f aca="false">I334+H335-G335</f>
        <v>-21743</v>
      </c>
      <c r="N335" s="351" t="n">
        <f aca="false">L335*M335</f>
        <v>0</v>
      </c>
      <c r="P335" s="348" t="n">
        <f aca="false">P334+O335-N335</f>
        <v>-11050</v>
      </c>
      <c r="U335" s="269" t="n">
        <f aca="false">S335*T335</f>
        <v>0</v>
      </c>
      <c r="W335" s="269" t="n">
        <f aca="false">W334+V335-U335</f>
        <v>-14125</v>
      </c>
      <c r="AA335" s="274"/>
      <c r="AB335" s="269" t="n">
        <f aca="false">Z335*AA335</f>
        <v>0</v>
      </c>
      <c r="AD335" s="269" t="n">
        <f aca="false">AD334+AC335-AB335</f>
        <v>-9810</v>
      </c>
      <c r="AI335" s="269" t="n">
        <f aca="false">AG335*AH335</f>
        <v>0</v>
      </c>
      <c r="AK335" s="269" t="n">
        <f aca="false">AK334+AJ335-AI335</f>
        <v>-19465</v>
      </c>
    </row>
    <row r="336" customFormat="false" ht="15" hidden="false" customHeight="false" outlineLevel="0" collapsed="false">
      <c r="D336" s="271"/>
      <c r="E336" s="271"/>
      <c r="F336" s="271"/>
      <c r="G336" s="269" t="n">
        <f aca="false">E336*F336</f>
        <v>0</v>
      </c>
      <c r="H336" s="271"/>
      <c r="I336" s="348" t="n">
        <f aca="false">I335+H336-G336</f>
        <v>-21743</v>
      </c>
      <c r="N336" s="351" t="n">
        <f aca="false">L336*M336</f>
        <v>0</v>
      </c>
      <c r="P336" s="348" t="n">
        <f aca="false">P335+O336-N336</f>
        <v>-11050</v>
      </c>
      <c r="U336" s="269" t="n">
        <f aca="false">S336*T336</f>
        <v>0</v>
      </c>
      <c r="W336" s="269" t="n">
        <f aca="false">W335+V336-U336</f>
        <v>-14125</v>
      </c>
      <c r="AA336" s="274"/>
      <c r="AB336" s="269" t="n">
        <f aca="false">Z336*AA336</f>
        <v>0</v>
      </c>
      <c r="AD336" s="269" t="n">
        <f aca="false">AD335+AC336-AB336</f>
        <v>-9810</v>
      </c>
      <c r="AI336" s="269" t="n">
        <f aca="false">AG336*AH336</f>
        <v>0</v>
      </c>
      <c r="AK336" s="269" t="n">
        <f aca="false">AK335+AJ336-AI336</f>
        <v>-19465</v>
      </c>
    </row>
    <row r="337" customFormat="false" ht="15" hidden="false" customHeight="false" outlineLevel="0" collapsed="false">
      <c r="D337" s="271"/>
      <c r="E337" s="271"/>
      <c r="F337" s="271"/>
      <c r="G337" s="269" t="n">
        <f aca="false">E337*F337</f>
        <v>0</v>
      </c>
      <c r="H337" s="271"/>
      <c r="I337" s="348" t="n">
        <f aca="false">I336+H337-G337</f>
        <v>-21743</v>
      </c>
      <c r="N337" s="351" t="n">
        <f aca="false">L337*M337</f>
        <v>0</v>
      </c>
      <c r="P337" s="348" t="n">
        <f aca="false">P336+O337-N337</f>
        <v>-11050</v>
      </c>
      <c r="U337" s="269" t="n">
        <f aca="false">S337*T337</f>
        <v>0</v>
      </c>
      <c r="W337" s="269" t="n">
        <f aca="false">W336+V337-U337</f>
        <v>-14125</v>
      </c>
      <c r="AA337" s="274"/>
      <c r="AB337" s="269" t="n">
        <f aca="false">Z337*AA337</f>
        <v>0</v>
      </c>
      <c r="AD337" s="269" t="n">
        <f aca="false">AD336+AC337-AB337</f>
        <v>-9810</v>
      </c>
      <c r="AI337" s="269" t="n">
        <f aca="false">AG337*AH337</f>
        <v>0</v>
      </c>
      <c r="AK337" s="269" t="n">
        <f aca="false">AK336+AJ337-AI337</f>
        <v>-19465</v>
      </c>
    </row>
    <row r="338" customFormat="false" ht="15" hidden="false" customHeight="false" outlineLevel="0" collapsed="false">
      <c r="D338" s="271"/>
      <c r="E338" s="271"/>
      <c r="F338" s="271"/>
      <c r="G338" s="269" t="n">
        <f aca="false">E338*F338</f>
        <v>0</v>
      </c>
      <c r="H338" s="271"/>
      <c r="I338" s="348" t="n">
        <f aca="false">I337+H338-G338</f>
        <v>-21743</v>
      </c>
      <c r="N338" s="351" t="n">
        <f aca="false">L338*M338</f>
        <v>0</v>
      </c>
      <c r="P338" s="348" t="n">
        <f aca="false">P337+O338-N338</f>
        <v>-11050</v>
      </c>
      <c r="U338" s="269" t="n">
        <f aca="false">S338*T338</f>
        <v>0</v>
      </c>
      <c r="W338" s="269" t="n">
        <f aca="false">W337+V338-U338</f>
        <v>-14125</v>
      </c>
      <c r="AA338" s="274"/>
      <c r="AB338" s="269" t="n">
        <f aca="false">Z338*AA338</f>
        <v>0</v>
      </c>
      <c r="AD338" s="269" t="n">
        <f aca="false">AD337+AC338-AB338</f>
        <v>-9810</v>
      </c>
      <c r="AI338" s="269" t="n">
        <f aca="false">AG338*AH338</f>
        <v>0</v>
      </c>
      <c r="AK338" s="269" t="n">
        <f aca="false">AK337+AJ338-AI338</f>
        <v>-19465</v>
      </c>
    </row>
    <row r="339" customFormat="false" ht="15" hidden="false" customHeight="false" outlineLevel="0" collapsed="false">
      <c r="D339" s="271"/>
      <c r="E339" s="271"/>
      <c r="F339" s="271"/>
      <c r="G339" s="269" t="n">
        <f aca="false">E339*F339</f>
        <v>0</v>
      </c>
      <c r="H339" s="271"/>
      <c r="I339" s="348" t="n">
        <f aca="false">I338+H339-G339</f>
        <v>-21743</v>
      </c>
      <c r="N339" s="351" t="n">
        <f aca="false">L339*M339</f>
        <v>0</v>
      </c>
      <c r="P339" s="348" t="n">
        <f aca="false">P338+O339-N339</f>
        <v>-11050</v>
      </c>
      <c r="U339" s="269" t="n">
        <f aca="false">S339*T339</f>
        <v>0</v>
      </c>
      <c r="W339" s="269" t="n">
        <f aca="false">W338+V339-U339</f>
        <v>-14125</v>
      </c>
      <c r="AA339" s="274"/>
      <c r="AB339" s="269" t="n">
        <f aca="false">Z339*AA339</f>
        <v>0</v>
      </c>
      <c r="AD339" s="269" t="n">
        <f aca="false">AD338+AC339-AB339</f>
        <v>-9810</v>
      </c>
      <c r="AI339" s="269" t="n">
        <f aca="false">AG339*AH339</f>
        <v>0</v>
      </c>
      <c r="AK339" s="269" t="n">
        <f aca="false">AK338+AJ339-AI339</f>
        <v>-19465</v>
      </c>
    </row>
    <row r="340" customFormat="false" ht="15" hidden="false" customHeight="false" outlineLevel="0" collapsed="false">
      <c r="D340" s="271"/>
      <c r="E340" s="271"/>
      <c r="F340" s="271"/>
      <c r="G340" s="269" t="n">
        <f aca="false">E340*F340</f>
        <v>0</v>
      </c>
      <c r="H340" s="271"/>
      <c r="I340" s="348" t="n">
        <f aca="false">I339+H340-G340</f>
        <v>-21743</v>
      </c>
      <c r="N340" s="351" t="n">
        <f aca="false">L340*M340</f>
        <v>0</v>
      </c>
      <c r="P340" s="348" t="n">
        <f aca="false">P339+O340-N340</f>
        <v>-11050</v>
      </c>
      <c r="U340" s="269" t="n">
        <f aca="false">S340*T340</f>
        <v>0</v>
      </c>
      <c r="W340" s="269" t="n">
        <f aca="false">W339+V340-U340</f>
        <v>-14125</v>
      </c>
      <c r="AA340" s="274"/>
      <c r="AB340" s="269" t="n">
        <f aca="false">Z340*AA340</f>
        <v>0</v>
      </c>
      <c r="AD340" s="269" t="n">
        <f aca="false">AD339+AC340-AB340</f>
        <v>-9810</v>
      </c>
      <c r="AI340" s="269" t="n">
        <f aca="false">AG340*AH340</f>
        <v>0</v>
      </c>
      <c r="AK340" s="269" t="n">
        <f aca="false">AK339+AJ340-AI340</f>
        <v>-19465</v>
      </c>
    </row>
    <row r="341" customFormat="false" ht="15" hidden="false" customHeight="false" outlineLevel="0" collapsed="false">
      <c r="D341" s="271"/>
      <c r="E341" s="271"/>
      <c r="F341" s="271"/>
      <c r="G341" s="269" t="n">
        <f aca="false">E341*F341</f>
        <v>0</v>
      </c>
      <c r="H341" s="271"/>
      <c r="I341" s="348" t="n">
        <f aca="false">I340+H341-G341</f>
        <v>-21743</v>
      </c>
      <c r="N341" s="351" t="n">
        <f aca="false">L341*M341</f>
        <v>0</v>
      </c>
      <c r="P341" s="348" t="n">
        <f aca="false">P340+O341-N341</f>
        <v>-11050</v>
      </c>
      <c r="U341" s="269" t="n">
        <f aca="false">S341*T341</f>
        <v>0</v>
      </c>
      <c r="W341" s="269" t="n">
        <f aca="false">W340+V341-U341</f>
        <v>-14125</v>
      </c>
      <c r="AA341" s="274"/>
      <c r="AB341" s="269" t="n">
        <f aca="false">Z341*AA341</f>
        <v>0</v>
      </c>
      <c r="AD341" s="269" t="n">
        <f aca="false">AD340+AC341-AB341</f>
        <v>-9810</v>
      </c>
      <c r="AI341" s="269" t="n">
        <f aca="false">AG341*AH341</f>
        <v>0</v>
      </c>
      <c r="AK341" s="269" t="n">
        <f aca="false">AK340+AJ341-AI341</f>
        <v>-19465</v>
      </c>
    </row>
    <row r="342" customFormat="false" ht="15" hidden="false" customHeight="false" outlineLevel="0" collapsed="false">
      <c r="D342" s="271"/>
      <c r="E342" s="271"/>
      <c r="F342" s="271"/>
      <c r="G342" s="269" t="n">
        <f aca="false">E342*F342</f>
        <v>0</v>
      </c>
      <c r="H342" s="271"/>
      <c r="I342" s="348" t="n">
        <f aca="false">I341+H342-G342</f>
        <v>-21743</v>
      </c>
      <c r="N342" s="351" t="n">
        <f aca="false">L342*M342</f>
        <v>0</v>
      </c>
      <c r="P342" s="348" t="n">
        <f aca="false">P341+O342-N342</f>
        <v>-11050</v>
      </c>
      <c r="U342" s="269" t="n">
        <f aca="false">S342*T342</f>
        <v>0</v>
      </c>
      <c r="W342" s="269" t="n">
        <f aca="false">W341+V342-U342</f>
        <v>-14125</v>
      </c>
      <c r="AA342" s="274"/>
      <c r="AB342" s="269" t="n">
        <f aca="false">Z342*AA342</f>
        <v>0</v>
      </c>
      <c r="AD342" s="269" t="n">
        <f aca="false">AD341+AC342-AB342</f>
        <v>-9810</v>
      </c>
      <c r="AI342" s="269" t="n">
        <f aca="false">AG342*AH342</f>
        <v>0</v>
      </c>
      <c r="AK342" s="269" t="n">
        <f aca="false">AK341+AJ342-AI342</f>
        <v>-19465</v>
      </c>
    </row>
    <row r="343" customFormat="false" ht="15" hidden="false" customHeight="false" outlineLevel="0" collapsed="false">
      <c r="D343" s="271"/>
      <c r="E343" s="271"/>
      <c r="F343" s="271"/>
      <c r="G343" s="269" t="n">
        <f aca="false">E343*F343</f>
        <v>0</v>
      </c>
      <c r="H343" s="271"/>
      <c r="I343" s="348" t="n">
        <f aca="false">I342+H343-G343</f>
        <v>-21743</v>
      </c>
      <c r="N343" s="351" t="n">
        <f aca="false">L343*M343</f>
        <v>0</v>
      </c>
      <c r="P343" s="348" t="n">
        <f aca="false">P342+O343-N343</f>
        <v>-11050</v>
      </c>
      <c r="U343" s="269" t="n">
        <f aca="false">S343*T343</f>
        <v>0</v>
      </c>
      <c r="W343" s="269" t="n">
        <f aca="false">W342+V343-U343</f>
        <v>-14125</v>
      </c>
      <c r="AA343" s="274"/>
      <c r="AB343" s="269" t="n">
        <f aca="false">Z343*AA343</f>
        <v>0</v>
      </c>
      <c r="AD343" s="269" t="n">
        <f aca="false">AD342+AC343-AB343</f>
        <v>-9810</v>
      </c>
      <c r="AI343" s="269" t="n">
        <f aca="false">AG343*AH343</f>
        <v>0</v>
      </c>
      <c r="AK343" s="269" t="n">
        <f aca="false">AK342+AJ343-AI343</f>
        <v>-19465</v>
      </c>
    </row>
    <row r="344" customFormat="false" ht="15" hidden="false" customHeight="false" outlineLevel="0" collapsed="false">
      <c r="D344" s="271"/>
      <c r="E344" s="271"/>
      <c r="F344" s="271"/>
      <c r="G344" s="269" t="n">
        <f aca="false">E344*F344</f>
        <v>0</v>
      </c>
      <c r="H344" s="271"/>
      <c r="I344" s="348" t="n">
        <f aca="false">I343+H344-G344</f>
        <v>-21743</v>
      </c>
      <c r="N344" s="351" t="n">
        <f aca="false">L344*M344</f>
        <v>0</v>
      </c>
      <c r="P344" s="348" t="n">
        <f aca="false">P343+O344-N344</f>
        <v>-11050</v>
      </c>
      <c r="U344" s="269" t="n">
        <f aca="false">S344*T344</f>
        <v>0</v>
      </c>
      <c r="W344" s="269" t="n">
        <f aca="false">W343+V344-U344</f>
        <v>-14125</v>
      </c>
      <c r="AA344" s="274"/>
      <c r="AB344" s="269" t="n">
        <f aca="false">Z344*AA344</f>
        <v>0</v>
      </c>
      <c r="AD344" s="269" t="n">
        <f aca="false">AD343+AC344-AB344</f>
        <v>-9810</v>
      </c>
      <c r="AI344" s="269" t="n">
        <f aca="false">AG344*AH344</f>
        <v>0</v>
      </c>
      <c r="AK344" s="269" t="n">
        <f aca="false">AK343+AJ344-AI344</f>
        <v>-19465</v>
      </c>
    </row>
    <row r="345" customFormat="false" ht="15" hidden="false" customHeight="false" outlineLevel="0" collapsed="false">
      <c r="D345" s="271"/>
      <c r="E345" s="271"/>
      <c r="F345" s="271"/>
      <c r="G345" s="269" t="n">
        <f aca="false">E345*F345</f>
        <v>0</v>
      </c>
      <c r="H345" s="271"/>
      <c r="I345" s="348" t="n">
        <f aca="false">I344+H345-G345</f>
        <v>-21743</v>
      </c>
      <c r="N345" s="351" t="n">
        <f aca="false">L345*M345</f>
        <v>0</v>
      </c>
      <c r="P345" s="348" t="n">
        <f aca="false">P344+O345-N345</f>
        <v>-11050</v>
      </c>
      <c r="U345" s="269" t="n">
        <f aca="false">S345*T345</f>
        <v>0</v>
      </c>
      <c r="W345" s="269" t="n">
        <f aca="false">W344+V345-U345</f>
        <v>-14125</v>
      </c>
      <c r="AA345" s="274"/>
      <c r="AB345" s="269" t="n">
        <f aca="false">Z345*AA345</f>
        <v>0</v>
      </c>
      <c r="AD345" s="269" t="n">
        <f aca="false">AD344+AC345-AB345</f>
        <v>-9810</v>
      </c>
      <c r="AI345" s="269" t="n">
        <f aca="false">AG345*AH345</f>
        <v>0</v>
      </c>
      <c r="AK345" s="269" t="n">
        <f aca="false">AK344+AJ345-AI345</f>
        <v>-19465</v>
      </c>
    </row>
    <row r="346" customFormat="false" ht="15" hidden="false" customHeight="false" outlineLevel="0" collapsed="false">
      <c r="D346" s="271"/>
      <c r="E346" s="271"/>
      <c r="F346" s="271"/>
      <c r="G346" s="269" t="n">
        <f aca="false">E346*F346</f>
        <v>0</v>
      </c>
      <c r="H346" s="271"/>
      <c r="I346" s="348" t="n">
        <f aca="false">I345+H346-G346</f>
        <v>-21743</v>
      </c>
      <c r="N346" s="351" t="n">
        <f aca="false">L346*M346</f>
        <v>0</v>
      </c>
      <c r="P346" s="348" t="n">
        <f aca="false">P345+O346-N346</f>
        <v>-11050</v>
      </c>
      <c r="U346" s="269" t="n">
        <f aca="false">S346*T346</f>
        <v>0</v>
      </c>
      <c r="W346" s="269" t="n">
        <f aca="false">W345+V346-U346</f>
        <v>-14125</v>
      </c>
      <c r="AA346" s="274"/>
      <c r="AB346" s="269" t="n">
        <f aca="false">Z346*AA346</f>
        <v>0</v>
      </c>
      <c r="AD346" s="269" t="n">
        <f aca="false">AD345+AC346-AB346</f>
        <v>-9810</v>
      </c>
      <c r="AI346" s="269" t="n">
        <f aca="false">AG346*AH346</f>
        <v>0</v>
      </c>
      <c r="AK346" s="269" t="n">
        <f aca="false">AK345+AJ346-AI346</f>
        <v>-19465</v>
      </c>
    </row>
    <row r="347" customFormat="false" ht="15" hidden="false" customHeight="false" outlineLevel="0" collapsed="false">
      <c r="D347" s="271"/>
      <c r="E347" s="271"/>
      <c r="F347" s="271"/>
      <c r="G347" s="269" t="n">
        <f aca="false">E347*F347</f>
        <v>0</v>
      </c>
      <c r="H347" s="271"/>
      <c r="I347" s="348" t="n">
        <f aca="false">I346+H347-G347</f>
        <v>-21743</v>
      </c>
      <c r="N347" s="351" t="n">
        <f aca="false">L347*M347</f>
        <v>0</v>
      </c>
      <c r="P347" s="348" t="n">
        <f aca="false">P346+O347-N347</f>
        <v>-11050</v>
      </c>
      <c r="U347" s="269" t="n">
        <f aca="false">S347*T347</f>
        <v>0</v>
      </c>
      <c r="W347" s="269" t="n">
        <f aca="false">W346+V347-U347</f>
        <v>-14125</v>
      </c>
      <c r="AA347" s="274"/>
      <c r="AB347" s="269" t="n">
        <f aca="false">Z347*AA347</f>
        <v>0</v>
      </c>
      <c r="AD347" s="269" t="n">
        <f aca="false">AD346+AC347-AB347</f>
        <v>-9810</v>
      </c>
      <c r="AI347" s="269" t="n">
        <f aca="false">AG347*AH347</f>
        <v>0</v>
      </c>
      <c r="AK347" s="269" t="n">
        <f aca="false">AK346+AJ347-AI347</f>
        <v>-19465</v>
      </c>
    </row>
    <row r="348" customFormat="false" ht="15" hidden="false" customHeight="false" outlineLevel="0" collapsed="false">
      <c r="D348" s="271"/>
      <c r="E348" s="271"/>
      <c r="F348" s="271"/>
      <c r="G348" s="269" t="n">
        <f aca="false">E348*F348</f>
        <v>0</v>
      </c>
      <c r="H348" s="271"/>
      <c r="I348" s="348" t="n">
        <f aca="false">I347+H348-G348</f>
        <v>-21743</v>
      </c>
      <c r="N348" s="351" t="n">
        <f aca="false">L348*M348</f>
        <v>0</v>
      </c>
      <c r="P348" s="348" t="n">
        <f aca="false">P347+O348-N348</f>
        <v>-11050</v>
      </c>
      <c r="U348" s="269" t="n">
        <f aca="false">S348*T348</f>
        <v>0</v>
      </c>
      <c r="W348" s="269" t="n">
        <f aca="false">W347+V348-U348</f>
        <v>-14125</v>
      </c>
      <c r="AA348" s="274"/>
      <c r="AB348" s="269" t="n">
        <f aca="false">Z348*AA348</f>
        <v>0</v>
      </c>
      <c r="AD348" s="269" t="n">
        <f aca="false">AD347+AC348-AB348</f>
        <v>-9810</v>
      </c>
      <c r="AI348" s="269" t="n">
        <f aca="false">AG348*AH348</f>
        <v>0</v>
      </c>
      <c r="AK348" s="269" t="n">
        <f aca="false">AK347+AJ348-AI348</f>
        <v>-19465</v>
      </c>
    </row>
    <row r="349" customFormat="false" ht="15" hidden="false" customHeight="false" outlineLevel="0" collapsed="false">
      <c r="D349" s="271"/>
      <c r="E349" s="271"/>
      <c r="F349" s="271"/>
      <c r="G349" s="269" t="n">
        <f aca="false">E349*F349</f>
        <v>0</v>
      </c>
      <c r="H349" s="271"/>
      <c r="I349" s="348" t="n">
        <f aca="false">I348+H349-G349</f>
        <v>-21743</v>
      </c>
      <c r="N349" s="351" t="n">
        <f aca="false">L349*M349</f>
        <v>0</v>
      </c>
      <c r="P349" s="348" t="n">
        <f aca="false">P348+O349-N349</f>
        <v>-11050</v>
      </c>
      <c r="U349" s="269" t="n">
        <f aca="false">S349*T349</f>
        <v>0</v>
      </c>
      <c r="W349" s="269" t="n">
        <f aca="false">W348+V349-U349</f>
        <v>-14125</v>
      </c>
      <c r="AA349" s="274"/>
      <c r="AB349" s="269" t="n">
        <f aca="false">Z349*AA349</f>
        <v>0</v>
      </c>
      <c r="AD349" s="269" t="n">
        <f aca="false">AD348+AC349-AB349</f>
        <v>-9810</v>
      </c>
      <c r="AI349" s="269" t="n">
        <f aca="false">AG349*AH349</f>
        <v>0</v>
      </c>
      <c r="AK349" s="269" t="n">
        <f aca="false">AK348+AJ349-AI349</f>
        <v>-19465</v>
      </c>
    </row>
    <row r="350" customFormat="false" ht="15" hidden="false" customHeight="false" outlineLevel="0" collapsed="false">
      <c r="D350" s="271"/>
      <c r="E350" s="271"/>
      <c r="F350" s="271"/>
      <c r="G350" s="269" t="n">
        <f aca="false">E350*F350</f>
        <v>0</v>
      </c>
      <c r="H350" s="271"/>
      <c r="I350" s="348" t="n">
        <f aca="false">I349+H350-G350</f>
        <v>-21743</v>
      </c>
      <c r="N350" s="351" t="n">
        <f aca="false">L350*M350</f>
        <v>0</v>
      </c>
      <c r="P350" s="348" t="n">
        <f aca="false">P349+O350-N350</f>
        <v>-11050</v>
      </c>
      <c r="U350" s="269" t="n">
        <f aca="false">S350*T350</f>
        <v>0</v>
      </c>
      <c r="W350" s="269" t="n">
        <f aca="false">W349+V350-U350</f>
        <v>-14125</v>
      </c>
      <c r="AA350" s="274"/>
      <c r="AB350" s="269" t="n">
        <f aca="false">Z350*AA350</f>
        <v>0</v>
      </c>
      <c r="AD350" s="269" t="n">
        <f aca="false">AD349+AC350-AB350</f>
        <v>-9810</v>
      </c>
      <c r="AI350" s="269" t="n">
        <f aca="false">AG350*AH350</f>
        <v>0</v>
      </c>
      <c r="AK350" s="269" t="n">
        <f aca="false">AK349+AJ350-AI350</f>
        <v>-19465</v>
      </c>
    </row>
    <row r="351" customFormat="false" ht="15" hidden="false" customHeight="false" outlineLevel="0" collapsed="false">
      <c r="D351" s="271"/>
      <c r="E351" s="271"/>
      <c r="F351" s="271"/>
      <c r="G351" s="269" t="n">
        <f aca="false">E351*F351</f>
        <v>0</v>
      </c>
      <c r="H351" s="271"/>
      <c r="I351" s="348" t="n">
        <f aca="false">I350+H351-G351</f>
        <v>-21743</v>
      </c>
      <c r="N351" s="351" t="n">
        <f aca="false">L351*M351</f>
        <v>0</v>
      </c>
      <c r="P351" s="348" t="n">
        <f aca="false">P350+O351-N351</f>
        <v>-11050</v>
      </c>
      <c r="U351" s="269" t="n">
        <f aca="false">S351*T351</f>
        <v>0</v>
      </c>
      <c r="W351" s="269" t="n">
        <f aca="false">W350+V351-U351</f>
        <v>-14125</v>
      </c>
      <c r="AA351" s="274"/>
      <c r="AB351" s="269" t="n">
        <f aca="false">Z351*AA351</f>
        <v>0</v>
      </c>
      <c r="AD351" s="269" t="n">
        <f aca="false">AD350+AC351-AB351</f>
        <v>-9810</v>
      </c>
      <c r="AI351" s="269" t="n">
        <f aca="false">AG351*AH351</f>
        <v>0</v>
      </c>
      <c r="AK351" s="269" t="n">
        <f aca="false">AK350+AJ351-AI351</f>
        <v>-19465</v>
      </c>
    </row>
    <row r="352" customFormat="false" ht="15" hidden="false" customHeight="false" outlineLevel="0" collapsed="false">
      <c r="D352" s="271"/>
      <c r="E352" s="271"/>
      <c r="F352" s="271"/>
      <c r="G352" s="269" t="n">
        <f aca="false">E352*F352</f>
        <v>0</v>
      </c>
      <c r="H352" s="271"/>
      <c r="I352" s="348" t="n">
        <f aca="false">I351+H352-G352</f>
        <v>-21743</v>
      </c>
      <c r="N352" s="351" t="n">
        <f aca="false">L352*M352</f>
        <v>0</v>
      </c>
      <c r="P352" s="348" t="n">
        <f aca="false">P351+O352-N352</f>
        <v>-11050</v>
      </c>
      <c r="U352" s="269" t="n">
        <f aca="false">S352*T352</f>
        <v>0</v>
      </c>
      <c r="W352" s="269" t="n">
        <f aca="false">W351+V352-U352</f>
        <v>-14125</v>
      </c>
      <c r="AA352" s="274"/>
      <c r="AB352" s="269" t="n">
        <f aca="false">Z352*AA352</f>
        <v>0</v>
      </c>
      <c r="AD352" s="269" t="n">
        <f aca="false">AD351+AC352-AB352</f>
        <v>-9810</v>
      </c>
      <c r="AI352" s="269" t="n">
        <f aca="false">AG352*AH352</f>
        <v>0</v>
      </c>
      <c r="AK352" s="269" t="n">
        <f aca="false">AK351+AJ352-AI352</f>
        <v>-19465</v>
      </c>
    </row>
    <row r="353" customFormat="false" ht="15" hidden="false" customHeight="false" outlineLevel="0" collapsed="false">
      <c r="D353" s="271"/>
      <c r="E353" s="271"/>
      <c r="F353" s="271"/>
      <c r="G353" s="269" t="n">
        <f aca="false">E353*F353</f>
        <v>0</v>
      </c>
      <c r="H353" s="271"/>
      <c r="I353" s="348" t="n">
        <f aca="false">I352+H353-G353</f>
        <v>-21743</v>
      </c>
      <c r="N353" s="351" t="n">
        <f aca="false">L353*M353</f>
        <v>0</v>
      </c>
      <c r="P353" s="348" t="n">
        <f aca="false">P352+O353-N353</f>
        <v>-11050</v>
      </c>
      <c r="U353" s="269" t="n">
        <f aca="false">S353*T353</f>
        <v>0</v>
      </c>
      <c r="W353" s="269" t="n">
        <f aca="false">W352+V353-U353</f>
        <v>-14125</v>
      </c>
      <c r="AA353" s="274"/>
      <c r="AB353" s="269" t="n">
        <f aca="false">Z353*AA353</f>
        <v>0</v>
      </c>
      <c r="AD353" s="269" t="n">
        <f aca="false">AD352+AC353-AB353</f>
        <v>-9810</v>
      </c>
      <c r="AI353" s="269" t="n">
        <f aca="false">AG353*AH353</f>
        <v>0</v>
      </c>
      <c r="AK353" s="269" t="n">
        <f aca="false">AK352+AJ353-AI353</f>
        <v>-19465</v>
      </c>
    </row>
    <row r="354" customFormat="false" ht="15" hidden="false" customHeight="false" outlineLevel="0" collapsed="false">
      <c r="D354" s="271"/>
      <c r="E354" s="271"/>
      <c r="F354" s="271"/>
      <c r="G354" s="269" t="n">
        <f aca="false">E354*F354</f>
        <v>0</v>
      </c>
      <c r="H354" s="271"/>
      <c r="I354" s="348" t="n">
        <f aca="false">I353+H354-G354</f>
        <v>-21743</v>
      </c>
      <c r="N354" s="351" t="n">
        <f aca="false">L354*M354</f>
        <v>0</v>
      </c>
      <c r="P354" s="348" t="n">
        <f aca="false">P353+O354-N354</f>
        <v>-11050</v>
      </c>
      <c r="U354" s="269" t="n">
        <f aca="false">S354*T354</f>
        <v>0</v>
      </c>
      <c r="W354" s="269" t="n">
        <f aca="false">W353+V354-U354</f>
        <v>-14125</v>
      </c>
      <c r="AA354" s="274"/>
      <c r="AB354" s="269" t="n">
        <f aca="false">Z354*AA354</f>
        <v>0</v>
      </c>
      <c r="AD354" s="269" t="n">
        <f aca="false">AD353+AC354-AB354</f>
        <v>-9810</v>
      </c>
      <c r="AI354" s="269" t="n">
        <f aca="false">AG354*AH354</f>
        <v>0</v>
      </c>
      <c r="AK354" s="269" t="n">
        <f aca="false">AK353+AJ354-AI354</f>
        <v>-19465</v>
      </c>
    </row>
    <row r="355" customFormat="false" ht="15" hidden="false" customHeight="false" outlineLevel="0" collapsed="false">
      <c r="D355" s="271"/>
      <c r="E355" s="271"/>
      <c r="F355" s="271"/>
      <c r="G355" s="269" t="n">
        <f aca="false">E355*F355</f>
        <v>0</v>
      </c>
      <c r="H355" s="271"/>
      <c r="I355" s="348" t="n">
        <f aca="false">I354+H355-G355</f>
        <v>-21743</v>
      </c>
      <c r="N355" s="351" t="n">
        <f aca="false">L355*M355</f>
        <v>0</v>
      </c>
      <c r="P355" s="348" t="n">
        <f aca="false">P354+O355-N355</f>
        <v>-11050</v>
      </c>
      <c r="U355" s="269" t="n">
        <f aca="false">S355*T355</f>
        <v>0</v>
      </c>
      <c r="W355" s="269" t="n">
        <f aca="false">W354+V355-U355</f>
        <v>-14125</v>
      </c>
      <c r="AA355" s="274"/>
      <c r="AB355" s="269" t="n">
        <f aca="false">Z355*AA355</f>
        <v>0</v>
      </c>
      <c r="AD355" s="269" t="n">
        <f aca="false">AD354+AC355-AB355</f>
        <v>-9810</v>
      </c>
      <c r="AI355" s="269" t="n">
        <f aca="false">AG355*AH355</f>
        <v>0</v>
      </c>
      <c r="AK355" s="269" t="n">
        <f aca="false">AK354+AJ355-AI355</f>
        <v>-19465</v>
      </c>
    </row>
    <row r="356" customFormat="false" ht="15" hidden="false" customHeight="false" outlineLevel="0" collapsed="false">
      <c r="D356" s="271"/>
      <c r="E356" s="271"/>
      <c r="F356" s="271"/>
      <c r="G356" s="269" t="n">
        <f aca="false">E356*F356</f>
        <v>0</v>
      </c>
      <c r="H356" s="271"/>
      <c r="I356" s="348" t="n">
        <f aca="false">I355+H356-G356</f>
        <v>-21743</v>
      </c>
      <c r="N356" s="351" t="n">
        <f aca="false">L356*M356</f>
        <v>0</v>
      </c>
      <c r="P356" s="348" t="n">
        <f aca="false">P355+O356-N356</f>
        <v>-11050</v>
      </c>
      <c r="U356" s="269" t="n">
        <f aca="false">S356*T356</f>
        <v>0</v>
      </c>
      <c r="W356" s="269" t="n">
        <f aca="false">W355+V356-U356</f>
        <v>-14125</v>
      </c>
      <c r="AA356" s="274"/>
      <c r="AB356" s="269" t="n">
        <f aca="false">Z356*AA356</f>
        <v>0</v>
      </c>
      <c r="AD356" s="269" t="n">
        <f aca="false">AD355+AC356-AB356</f>
        <v>-9810</v>
      </c>
      <c r="AI356" s="269" t="n">
        <f aca="false">AG356*AH356</f>
        <v>0</v>
      </c>
      <c r="AK356" s="269" t="n">
        <f aca="false">AK355+AJ356-AI356</f>
        <v>-19465</v>
      </c>
    </row>
    <row r="357" customFormat="false" ht="15" hidden="false" customHeight="false" outlineLevel="0" collapsed="false">
      <c r="D357" s="271"/>
      <c r="E357" s="271"/>
      <c r="F357" s="271"/>
      <c r="G357" s="269" t="n">
        <f aca="false">E357*F357</f>
        <v>0</v>
      </c>
      <c r="H357" s="271"/>
      <c r="I357" s="348" t="n">
        <f aca="false">I356+H357-G357</f>
        <v>-21743</v>
      </c>
      <c r="N357" s="351" t="n">
        <f aca="false">L357*M357</f>
        <v>0</v>
      </c>
      <c r="P357" s="348" t="n">
        <f aca="false">P356+O357-N357</f>
        <v>-11050</v>
      </c>
      <c r="U357" s="269" t="n">
        <f aca="false">S357*T357</f>
        <v>0</v>
      </c>
      <c r="W357" s="269" t="n">
        <f aca="false">W356+V357-U357</f>
        <v>-14125</v>
      </c>
      <c r="AB357" s="269" t="n">
        <f aca="false">Z357*AA357</f>
        <v>0</v>
      </c>
      <c r="AD357" s="269" t="n">
        <f aca="false">AD356+AC357-AB357</f>
        <v>-9810</v>
      </c>
      <c r="AI357" s="269" t="n">
        <f aca="false">AG357*AH357</f>
        <v>0</v>
      </c>
      <c r="AK357" s="269" t="n">
        <f aca="false">AK356+AJ357-AI357</f>
        <v>-19465</v>
      </c>
    </row>
    <row r="358" customFormat="false" ht="15" hidden="false" customHeight="false" outlineLevel="0" collapsed="false">
      <c r="D358" s="271"/>
      <c r="E358" s="271"/>
      <c r="F358" s="271"/>
      <c r="G358" s="269" t="n">
        <f aca="false">E358*F358</f>
        <v>0</v>
      </c>
      <c r="H358" s="271"/>
      <c r="I358" s="348" t="n">
        <f aca="false">I357+H358-G358</f>
        <v>-21743</v>
      </c>
      <c r="N358" s="351" t="n">
        <f aca="false">L358*M358</f>
        <v>0</v>
      </c>
      <c r="P358" s="348" t="n">
        <f aca="false">P357+O358-N358</f>
        <v>-11050</v>
      </c>
      <c r="U358" s="269" t="n">
        <f aca="false">S358*T358</f>
        <v>0</v>
      </c>
      <c r="W358" s="269" t="n">
        <f aca="false">W357+V358-U358</f>
        <v>-14125</v>
      </c>
      <c r="AB358" s="269" t="n">
        <f aca="false">Z358*AA358</f>
        <v>0</v>
      </c>
      <c r="AD358" s="269" t="n">
        <f aca="false">AD357+AC358-AB358</f>
        <v>-9810</v>
      </c>
      <c r="AI358" s="269" t="n">
        <f aca="false">AG358*AH358</f>
        <v>0</v>
      </c>
      <c r="AK358" s="269" t="n">
        <f aca="false">AK357+AJ358-AI358</f>
        <v>-19465</v>
      </c>
    </row>
    <row r="359" customFormat="false" ht="15" hidden="false" customHeight="false" outlineLevel="0" collapsed="false">
      <c r="D359" s="271"/>
      <c r="E359" s="271"/>
      <c r="F359" s="271"/>
      <c r="G359" s="269" t="n">
        <f aca="false">E359*F359</f>
        <v>0</v>
      </c>
      <c r="H359" s="271"/>
      <c r="I359" s="348" t="n">
        <f aca="false">I358+H359-G359</f>
        <v>-21743</v>
      </c>
      <c r="N359" s="351" t="n">
        <f aca="false">L359*M359</f>
        <v>0</v>
      </c>
      <c r="P359" s="348" t="n">
        <f aca="false">P358+O359-N359</f>
        <v>-11050</v>
      </c>
      <c r="U359" s="269" t="n">
        <f aca="false">S359*T359</f>
        <v>0</v>
      </c>
      <c r="W359" s="269" t="n">
        <f aca="false">W358+V359-U359</f>
        <v>-14125</v>
      </c>
      <c r="AB359" s="269" t="n">
        <f aca="false">Z359*AA359</f>
        <v>0</v>
      </c>
      <c r="AD359" s="269" t="n">
        <f aca="false">AD358+AC359-AB359</f>
        <v>-9810</v>
      </c>
      <c r="AI359" s="269" t="n">
        <f aca="false">AG359*AH359</f>
        <v>0</v>
      </c>
      <c r="AK359" s="269" t="n">
        <f aca="false">AK358+AJ359-AI359</f>
        <v>-19465</v>
      </c>
    </row>
    <row r="360" customFormat="false" ht="15" hidden="false" customHeight="false" outlineLevel="0" collapsed="false">
      <c r="D360" s="271"/>
      <c r="E360" s="271"/>
      <c r="F360" s="271"/>
      <c r="G360" s="269" t="n">
        <f aca="false">E360*F360</f>
        <v>0</v>
      </c>
      <c r="H360" s="271"/>
      <c r="I360" s="348" t="n">
        <f aca="false">I359+H360-G360</f>
        <v>-21743</v>
      </c>
      <c r="N360" s="351" t="n">
        <f aca="false">L360*M360</f>
        <v>0</v>
      </c>
      <c r="P360" s="348" t="n">
        <f aca="false">P359+O360-N360</f>
        <v>-11050</v>
      </c>
      <c r="U360" s="269" t="n">
        <f aca="false">S360*T360</f>
        <v>0</v>
      </c>
      <c r="W360" s="269" t="n">
        <f aca="false">W359+V360-U360</f>
        <v>-14125</v>
      </c>
      <c r="AB360" s="269" t="n">
        <f aca="false">Z360*AA360</f>
        <v>0</v>
      </c>
      <c r="AD360" s="269" t="n">
        <f aca="false">AD359+AC360-AB360</f>
        <v>-9810</v>
      </c>
      <c r="AI360" s="269" t="n">
        <f aca="false">AG360*AH360</f>
        <v>0</v>
      </c>
      <c r="AK360" s="269" t="n">
        <f aca="false">AK359+AJ360-AI360</f>
        <v>-19465</v>
      </c>
    </row>
    <row r="361" customFormat="false" ht="15" hidden="false" customHeight="false" outlineLevel="0" collapsed="false">
      <c r="D361" s="271"/>
      <c r="E361" s="271"/>
      <c r="F361" s="271"/>
      <c r="G361" s="269" t="n">
        <f aca="false">E361*F361</f>
        <v>0</v>
      </c>
      <c r="H361" s="271"/>
      <c r="I361" s="348" t="n">
        <f aca="false">I360+H361-G361</f>
        <v>-21743</v>
      </c>
      <c r="N361" s="351" t="n">
        <f aca="false">L361*M361</f>
        <v>0</v>
      </c>
      <c r="P361" s="348" t="n">
        <f aca="false">P360+O361-N361</f>
        <v>-11050</v>
      </c>
      <c r="U361" s="269" t="n">
        <f aca="false">S361*T361</f>
        <v>0</v>
      </c>
      <c r="W361" s="269" t="n">
        <f aca="false">W360+V361-U361</f>
        <v>-14125</v>
      </c>
      <c r="AB361" s="269" t="n">
        <f aca="false">Z361*AA361</f>
        <v>0</v>
      </c>
      <c r="AD361" s="269" t="n">
        <f aca="false">AD360+AC361-AB361</f>
        <v>-9810</v>
      </c>
      <c r="AI361" s="269" t="n">
        <f aca="false">AG361*AH361</f>
        <v>0</v>
      </c>
      <c r="AK361" s="269" t="n">
        <f aca="false">AK360+AJ361-AI361</f>
        <v>-19465</v>
      </c>
    </row>
    <row r="362" customFormat="false" ht="15" hidden="false" customHeight="false" outlineLevel="0" collapsed="false">
      <c r="D362" s="271"/>
      <c r="E362" s="271"/>
      <c r="F362" s="271"/>
      <c r="G362" s="269" t="n">
        <f aca="false">E362*F362</f>
        <v>0</v>
      </c>
      <c r="H362" s="271"/>
      <c r="I362" s="348" t="n">
        <f aca="false">I361+H362-G362</f>
        <v>-21743</v>
      </c>
      <c r="N362" s="351" t="n">
        <f aca="false">L362*M362</f>
        <v>0</v>
      </c>
      <c r="P362" s="348" t="n">
        <f aca="false">P361+O362-N362</f>
        <v>-11050</v>
      </c>
      <c r="U362" s="269" t="n">
        <f aca="false">S362*T362</f>
        <v>0</v>
      </c>
      <c r="W362" s="269" t="n">
        <f aca="false">W361+V362-U362</f>
        <v>-14125</v>
      </c>
      <c r="AB362" s="269" t="n">
        <f aca="false">Z362*AA362</f>
        <v>0</v>
      </c>
      <c r="AD362" s="269" t="n">
        <f aca="false">AD361+AC362-AB362</f>
        <v>-9810</v>
      </c>
      <c r="AI362" s="269" t="n">
        <f aca="false">AG362*AH362</f>
        <v>0</v>
      </c>
      <c r="AK362" s="269" t="n">
        <f aca="false">AK361+AJ362-AI362</f>
        <v>-19465</v>
      </c>
    </row>
    <row r="363" customFormat="false" ht="15" hidden="false" customHeight="false" outlineLevel="0" collapsed="false">
      <c r="D363" s="271"/>
      <c r="E363" s="271"/>
      <c r="F363" s="271"/>
      <c r="G363" s="269" t="n">
        <f aca="false">E363*F363</f>
        <v>0</v>
      </c>
      <c r="H363" s="271"/>
      <c r="I363" s="348" t="n">
        <f aca="false">I362+H363-G363</f>
        <v>-21743</v>
      </c>
      <c r="N363" s="351" t="n">
        <f aca="false">L363*M363</f>
        <v>0</v>
      </c>
      <c r="P363" s="348" t="n">
        <f aca="false">P362+O363-N363</f>
        <v>-11050</v>
      </c>
      <c r="U363" s="269" t="n">
        <f aca="false">S363*T363</f>
        <v>0</v>
      </c>
      <c r="W363" s="269" t="n">
        <f aca="false">W362+V363-U363</f>
        <v>-14125</v>
      </c>
      <c r="AB363" s="269" t="n">
        <f aca="false">Z363*AA363</f>
        <v>0</v>
      </c>
      <c r="AD363" s="269" t="n">
        <f aca="false">AD362+AC363-AB363</f>
        <v>-9810</v>
      </c>
      <c r="AI363" s="269" t="n">
        <f aca="false">AG363*AH363</f>
        <v>0</v>
      </c>
      <c r="AK363" s="269" t="n">
        <f aca="false">AK362+AJ363-AI363</f>
        <v>-19465</v>
      </c>
    </row>
    <row r="364" customFormat="false" ht="15" hidden="false" customHeight="false" outlineLevel="0" collapsed="false">
      <c r="D364" s="271"/>
      <c r="E364" s="271"/>
      <c r="F364" s="271"/>
      <c r="G364" s="269" t="n">
        <f aca="false">E364*F364</f>
        <v>0</v>
      </c>
      <c r="H364" s="271"/>
      <c r="I364" s="348" t="n">
        <f aca="false">I363+H364-G364</f>
        <v>-21743</v>
      </c>
      <c r="N364" s="351" t="n">
        <f aca="false">L364*M364</f>
        <v>0</v>
      </c>
      <c r="P364" s="348" t="n">
        <f aca="false">P363+O364-N364</f>
        <v>-11050</v>
      </c>
      <c r="U364" s="269" t="n">
        <f aca="false">S364*T364</f>
        <v>0</v>
      </c>
      <c r="W364" s="269" t="n">
        <f aca="false">W363+V364-U364</f>
        <v>-14125</v>
      </c>
      <c r="AB364" s="269" t="n">
        <f aca="false">Z364*AA364</f>
        <v>0</v>
      </c>
      <c r="AD364" s="269" t="n">
        <f aca="false">AD363+AC364-AB364</f>
        <v>-9810</v>
      </c>
      <c r="AI364" s="269" t="n">
        <f aca="false">AG364*AH364</f>
        <v>0</v>
      </c>
      <c r="AK364" s="269" t="n">
        <f aca="false">AK363+AJ364-AI364</f>
        <v>-19465</v>
      </c>
    </row>
    <row r="365" customFormat="false" ht="15" hidden="false" customHeight="false" outlineLevel="0" collapsed="false">
      <c r="D365" s="271"/>
      <c r="E365" s="271"/>
      <c r="F365" s="271"/>
      <c r="G365" s="269" t="n">
        <f aca="false">E365*F365</f>
        <v>0</v>
      </c>
      <c r="H365" s="271"/>
      <c r="I365" s="348" t="n">
        <f aca="false">I364+H365-G365</f>
        <v>-21743</v>
      </c>
      <c r="N365" s="351" t="n">
        <f aca="false">L365*M365</f>
        <v>0</v>
      </c>
      <c r="P365" s="348" t="n">
        <f aca="false">P364+O365-N365</f>
        <v>-11050</v>
      </c>
      <c r="U365" s="269" t="n">
        <f aca="false">S365*T365</f>
        <v>0</v>
      </c>
      <c r="W365" s="269" t="n">
        <f aca="false">W364+V365-U365</f>
        <v>-14125</v>
      </c>
      <c r="AB365" s="269" t="n">
        <f aca="false">Z365*AA365</f>
        <v>0</v>
      </c>
      <c r="AD365" s="269" t="n">
        <f aca="false">AD364+AC365-AB365</f>
        <v>-9810</v>
      </c>
      <c r="AI365" s="269" t="n">
        <f aca="false">AG365*AH365</f>
        <v>0</v>
      </c>
      <c r="AK365" s="269" t="n">
        <f aca="false">AK364+AJ365-AI365</f>
        <v>-19465</v>
      </c>
    </row>
    <row r="366" customFormat="false" ht="15" hidden="false" customHeight="false" outlineLevel="0" collapsed="false">
      <c r="D366" s="271"/>
      <c r="E366" s="271"/>
      <c r="F366" s="271"/>
      <c r="G366" s="269" t="n">
        <f aca="false">E366*F366</f>
        <v>0</v>
      </c>
      <c r="H366" s="271"/>
      <c r="I366" s="348" t="n">
        <f aca="false">I365+H366-G366</f>
        <v>-21743</v>
      </c>
      <c r="N366" s="351" t="n">
        <f aca="false">L366*M366</f>
        <v>0</v>
      </c>
      <c r="P366" s="348" t="n">
        <f aca="false">P365+O366-N366</f>
        <v>-11050</v>
      </c>
      <c r="U366" s="269" t="n">
        <f aca="false">S366*T366</f>
        <v>0</v>
      </c>
      <c r="W366" s="269" t="n">
        <f aca="false">W365+V366-U366</f>
        <v>-14125</v>
      </c>
      <c r="AB366" s="269" t="n">
        <f aca="false">Z366*AA366</f>
        <v>0</v>
      </c>
      <c r="AD366" s="269" t="n">
        <f aca="false">AD365+AC366-AB366</f>
        <v>-9810</v>
      </c>
      <c r="AI366" s="269" t="n">
        <f aca="false">AG366*AH366</f>
        <v>0</v>
      </c>
      <c r="AK366" s="269" t="n">
        <f aca="false">AK365+AJ366-AI366</f>
        <v>-19465</v>
      </c>
    </row>
    <row r="367" customFormat="false" ht="15" hidden="false" customHeight="false" outlineLevel="0" collapsed="false">
      <c r="D367" s="271"/>
      <c r="E367" s="271"/>
      <c r="F367" s="271"/>
      <c r="G367" s="269" t="n">
        <f aca="false">E367*F367</f>
        <v>0</v>
      </c>
      <c r="H367" s="271"/>
      <c r="I367" s="348" t="n">
        <f aca="false">I366+H367-G367</f>
        <v>-21743</v>
      </c>
      <c r="N367" s="351" t="n">
        <f aca="false">L367*M367</f>
        <v>0</v>
      </c>
      <c r="P367" s="348" t="n">
        <f aca="false">P366+O367-N367</f>
        <v>-11050</v>
      </c>
      <c r="U367" s="269" t="n">
        <f aca="false">S367*T367</f>
        <v>0</v>
      </c>
      <c r="W367" s="269" t="n">
        <f aca="false">W366+V367-U367</f>
        <v>-14125</v>
      </c>
      <c r="AB367" s="269" t="n">
        <f aca="false">Z367*AA367</f>
        <v>0</v>
      </c>
      <c r="AD367" s="269" t="n">
        <f aca="false">AD366+AC367-AB367</f>
        <v>-9810</v>
      </c>
      <c r="AI367" s="269" t="n">
        <f aca="false">AG367*AH367</f>
        <v>0</v>
      </c>
      <c r="AK367" s="269" t="n">
        <f aca="false">AK366+AJ367-AI367</f>
        <v>-19465</v>
      </c>
    </row>
    <row r="368" customFormat="false" ht="15" hidden="false" customHeight="false" outlineLevel="0" collapsed="false">
      <c r="D368" s="271"/>
      <c r="E368" s="271"/>
      <c r="F368" s="271"/>
      <c r="G368" s="269" t="n">
        <f aca="false">E368*F368</f>
        <v>0</v>
      </c>
      <c r="H368" s="271"/>
      <c r="I368" s="348" t="n">
        <f aca="false">I367+H368-G368</f>
        <v>-21743</v>
      </c>
      <c r="N368" s="351" t="n">
        <f aca="false">L368*M368</f>
        <v>0</v>
      </c>
      <c r="P368" s="348" t="n">
        <f aca="false">P367+O368-N368</f>
        <v>-11050</v>
      </c>
      <c r="U368" s="269" t="n">
        <f aca="false">S368*T368</f>
        <v>0</v>
      </c>
      <c r="W368" s="269" t="n">
        <f aca="false">W367+V368-U368</f>
        <v>-14125</v>
      </c>
      <c r="AB368" s="269" t="n">
        <f aca="false">Z368*AA368</f>
        <v>0</v>
      </c>
      <c r="AD368" s="269" t="n">
        <f aca="false">AD367+AC368-AB368</f>
        <v>-9810</v>
      </c>
      <c r="AI368" s="269" t="n">
        <f aca="false">AG368*AH368</f>
        <v>0</v>
      </c>
      <c r="AK368" s="269" t="n">
        <f aca="false">AK367+AJ368-AI368</f>
        <v>-19465</v>
      </c>
    </row>
    <row r="369" customFormat="false" ht="15" hidden="false" customHeight="false" outlineLevel="0" collapsed="false">
      <c r="D369" s="271"/>
      <c r="E369" s="271"/>
      <c r="F369" s="271"/>
      <c r="G369" s="269" t="n">
        <f aca="false">E369*F369</f>
        <v>0</v>
      </c>
      <c r="H369" s="271"/>
      <c r="I369" s="348" t="n">
        <f aca="false">I368+H369-G369</f>
        <v>-21743</v>
      </c>
      <c r="N369" s="351" t="n">
        <f aca="false">L369*M369</f>
        <v>0</v>
      </c>
      <c r="P369" s="348" t="n">
        <f aca="false">P368+O369-N369</f>
        <v>-11050</v>
      </c>
      <c r="U369" s="269" t="n">
        <f aca="false">S369*T369</f>
        <v>0</v>
      </c>
      <c r="W369" s="269" t="n">
        <f aca="false">W368+V369-U369</f>
        <v>-14125</v>
      </c>
      <c r="AB369" s="269" t="n">
        <f aca="false">Z369*AA369</f>
        <v>0</v>
      </c>
      <c r="AD369" s="269" t="n">
        <f aca="false">AD368+AC369-AB369</f>
        <v>-9810</v>
      </c>
      <c r="AI369" s="269" t="n">
        <f aca="false">AG369*AH369</f>
        <v>0</v>
      </c>
      <c r="AK369" s="269" t="n">
        <f aca="false">AK368+AJ369-AI369</f>
        <v>-19465</v>
      </c>
    </row>
    <row r="370" customFormat="false" ht="15" hidden="false" customHeight="false" outlineLevel="0" collapsed="false">
      <c r="D370" s="271"/>
      <c r="E370" s="271"/>
      <c r="F370" s="271"/>
      <c r="G370" s="269" t="n">
        <f aca="false">E370*F370</f>
        <v>0</v>
      </c>
      <c r="H370" s="271"/>
      <c r="I370" s="348" t="n">
        <f aca="false">I369+H370-G370</f>
        <v>-21743</v>
      </c>
      <c r="N370" s="351" t="n">
        <f aca="false">L370*M370</f>
        <v>0</v>
      </c>
      <c r="P370" s="348" t="n">
        <f aca="false">P369+O370-N370</f>
        <v>-11050</v>
      </c>
      <c r="U370" s="269" t="n">
        <f aca="false">S370*T370</f>
        <v>0</v>
      </c>
      <c r="W370" s="269" t="n">
        <f aca="false">W369+V370-U370</f>
        <v>-14125</v>
      </c>
      <c r="AB370" s="269" t="n">
        <f aca="false">Z370*AA370</f>
        <v>0</v>
      </c>
      <c r="AD370" s="269" t="n">
        <f aca="false">AD369+AC370-AB370</f>
        <v>-9810</v>
      </c>
      <c r="AI370" s="269" t="n">
        <f aca="false">AG370*AH370</f>
        <v>0</v>
      </c>
      <c r="AK370" s="269" t="n">
        <f aca="false">AK369+AJ370-AI370</f>
        <v>-19465</v>
      </c>
    </row>
    <row r="371" customFormat="false" ht="15" hidden="false" customHeight="false" outlineLevel="0" collapsed="false">
      <c r="D371" s="271"/>
      <c r="E371" s="271"/>
      <c r="F371" s="271"/>
      <c r="G371" s="269" t="n">
        <f aca="false">E371*F371</f>
        <v>0</v>
      </c>
      <c r="H371" s="271"/>
      <c r="I371" s="348" t="n">
        <f aca="false">I370+H371-G371</f>
        <v>-21743</v>
      </c>
      <c r="N371" s="351" t="n">
        <f aca="false">L371*M371</f>
        <v>0</v>
      </c>
      <c r="P371" s="348" t="n">
        <f aca="false">P370+O371-N371</f>
        <v>-11050</v>
      </c>
      <c r="U371" s="269" t="n">
        <f aca="false">S371*T371</f>
        <v>0</v>
      </c>
      <c r="W371" s="269" t="n">
        <f aca="false">W370+V371-U371</f>
        <v>-14125</v>
      </c>
      <c r="AB371" s="269" t="n">
        <f aca="false">Z371*AA371</f>
        <v>0</v>
      </c>
      <c r="AD371" s="269" t="n">
        <f aca="false">AD370+AC371-AB371</f>
        <v>-9810</v>
      </c>
      <c r="AI371" s="269" t="n">
        <f aca="false">AG371*AH371</f>
        <v>0</v>
      </c>
      <c r="AK371" s="269" t="n">
        <f aca="false">AK370+AJ371-AI371</f>
        <v>-19465</v>
      </c>
    </row>
    <row r="372" customFormat="false" ht="15" hidden="false" customHeight="false" outlineLevel="0" collapsed="false">
      <c r="D372" s="271"/>
      <c r="E372" s="271"/>
      <c r="F372" s="271"/>
      <c r="G372" s="269" t="n">
        <f aca="false">E372*F372</f>
        <v>0</v>
      </c>
      <c r="H372" s="271"/>
      <c r="I372" s="348" t="n">
        <f aca="false">I371+H372-G372</f>
        <v>-21743</v>
      </c>
      <c r="N372" s="351" t="n">
        <f aca="false">L372*M372</f>
        <v>0</v>
      </c>
      <c r="P372" s="348" t="n">
        <f aca="false">P371+O372-N372</f>
        <v>-11050</v>
      </c>
      <c r="U372" s="269" t="n">
        <f aca="false">S372*T372</f>
        <v>0</v>
      </c>
      <c r="W372" s="269" t="n">
        <f aca="false">W371+V372-U372</f>
        <v>-14125</v>
      </c>
      <c r="AB372" s="269" t="n">
        <f aca="false">Z372*AA372</f>
        <v>0</v>
      </c>
      <c r="AD372" s="269" t="n">
        <f aca="false">AD371+AC372-AB372</f>
        <v>-9810</v>
      </c>
      <c r="AI372" s="269" t="n">
        <f aca="false">AG372*AH372</f>
        <v>0</v>
      </c>
      <c r="AK372" s="269" t="n">
        <f aca="false">AK371+AJ372-AI372</f>
        <v>-19465</v>
      </c>
    </row>
    <row r="373" customFormat="false" ht="15" hidden="false" customHeight="false" outlineLevel="0" collapsed="false">
      <c r="D373" s="271"/>
      <c r="E373" s="271"/>
      <c r="F373" s="271"/>
      <c r="G373" s="269" t="n">
        <f aca="false">E373*F373</f>
        <v>0</v>
      </c>
      <c r="H373" s="271"/>
      <c r="I373" s="348" t="n">
        <f aca="false">I372+H373-G373</f>
        <v>-21743</v>
      </c>
      <c r="N373" s="351" t="n">
        <f aca="false">L373*M373</f>
        <v>0</v>
      </c>
      <c r="P373" s="348" t="n">
        <f aca="false">P372+O373-N373</f>
        <v>-11050</v>
      </c>
      <c r="U373" s="269" t="n">
        <f aca="false">S373*T373</f>
        <v>0</v>
      </c>
      <c r="W373" s="269" t="n">
        <f aca="false">W372+V373-U373</f>
        <v>-14125</v>
      </c>
      <c r="AB373" s="269" t="n">
        <f aca="false">Z373*AA373</f>
        <v>0</v>
      </c>
      <c r="AD373" s="269" t="n">
        <f aca="false">AD372+AC373-AB373</f>
        <v>-9810</v>
      </c>
      <c r="AI373" s="269" t="n">
        <f aca="false">AG373*AH373</f>
        <v>0</v>
      </c>
      <c r="AK373" s="269" t="n">
        <f aca="false">AK372+AJ373-AI373</f>
        <v>-19465</v>
      </c>
    </row>
    <row r="374" customFormat="false" ht="15" hidden="false" customHeight="false" outlineLevel="0" collapsed="false">
      <c r="D374" s="271"/>
      <c r="E374" s="271"/>
      <c r="F374" s="271"/>
      <c r="G374" s="269" t="n">
        <f aca="false">E374*F374</f>
        <v>0</v>
      </c>
      <c r="H374" s="271"/>
      <c r="I374" s="348" t="n">
        <f aca="false">I373+H374-G374</f>
        <v>-21743</v>
      </c>
      <c r="N374" s="351" t="n">
        <f aca="false">L374*M374</f>
        <v>0</v>
      </c>
      <c r="P374" s="348" t="n">
        <f aca="false">P373+O374-N374</f>
        <v>-11050</v>
      </c>
      <c r="U374" s="269" t="n">
        <f aca="false">S374*T374</f>
        <v>0</v>
      </c>
      <c r="W374" s="269" t="n">
        <f aca="false">W373+V374-U374</f>
        <v>-14125</v>
      </c>
      <c r="AB374" s="269" t="n">
        <f aca="false">Z374*AA374</f>
        <v>0</v>
      </c>
      <c r="AD374" s="269" t="n">
        <f aca="false">AD373+AC374-AB374</f>
        <v>-9810</v>
      </c>
      <c r="AI374" s="269" t="n">
        <f aca="false">AG374*AH374</f>
        <v>0</v>
      </c>
      <c r="AK374" s="269" t="n">
        <f aca="false">AK373+AJ374-AI374</f>
        <v>-19465</v>
      </c>
    </row>
    <row r="375" customFormat="false" ht="15" hidden="false" customHeight="false" outlineLevel="0" collapsed="false">
      <c r="D375" s="271"/>
      <c r="E375" s="271"/>
      <c r="F375" s="271"/>
      <c r="G375" s="269" t="n">
        <f aca="false">E375*F375</f>
        <v>0</v>
      </c>
      <c r="H375" s="271"/>
      <c r="I375" s="348" t="n">
        <f aca="false">I374+H375-G375</f>
        <v>-21743</v>
      </c>
      <c r="N375" s="351" t="n">
        <f aca="false">L375*M375</f>
        <v>0</v>
      </c>
      <c r="P375" s="348" t="n">
        <f aca="false">P374+O375-N375</f>
        <v>-11050</v>
      </c>
      <c r="U375" s="269" t="n">
        <f aca="false">S375*T375</f>
        <v>0</v>
      </c>
      <c r="W375" s="269" t="n">
        <f aca="false">W374+V375-U375</f>
        <v>-14125</v>
      </c>
      <c r="AB375" s="269" t="n">
        <f aca="false">Z375*AA375</f>
        <v>0</v>
      </c>
      <c r="AD375" s="269" t="n">
        <f aca="false">AD374+AC375-AB375</f>
        <v>-9810</v>
      </c>
      <c r="AI375" s="269" t="n">
        <f aca="false">AG375*AH375</f>
        <v>0</v>
      </c>
      <c r="AK375" s="269" t="n">
        <f aca="false">AK374+AJ375-AI375</f>
        <v>-19465</v>
      </c>
    </row>
    <row r="376" customFormat="false" ht="15" hidden="false" customHeight="false" outlineLevel="0" collapsed="false">
      <c r="D376" s="271"/>
      <c r="E376" s="271"/>
      <c r="F376" s="271"/>
      <c r="G376" s="269" t="n">
        <f aca="false">E376*F376</f>
        <v>0</v>
      </c>
      <c r="H376" s="271"/>
      <c r="I376" s="348" t="n">
        <f aca="false">I375+H376-G376</f>
        <v>-21743</v>
      </c>
      <c r="N376" s="351" t="n">
        <f aca="false">L376*M376</f>
        <v>0</v>
      </c>
      <c r="P376" s="348" t="n">
        <f aca="false">P375+O376-N376</f>
        <v>-11050</v>
      </c>
      <c r="U376" s="269" t="n">
        <f aca="false">S376*T376</f>
        <v>0</v>
      </c>
      <c r="W376" s="269" t="n">
        <f aca="false">W375+V376-U376</f>
        <v>-14125</v>
      </c>
      <c r="AB376" s="269" t="n">
        <f aca="false">Z376*AA376</f>
        <v>0</v>
      </c>
      <c r="AD376" s="269" t="n">
        <f aca="false">AD375+AC376-AB376</f>
        <v>-9810</v>
      </c>
      <c r="AI376" s="269" t="n">
        <f aca="false">AG376*AH376</f>
        <v>0</v>
      </c>
      <c r="AK376" s="269" t="n">
        <f aca="false">AK375+AJ376-AI376</f>
        <v>-19465</v>
      </c>
    </row>
    <row r="377" customFormat="false" ht="15" hidden="false" customHeight="false" outlineLevel="0" collapsed="false">
      <c r="D377" s="271"/>
      <c r="E377" s="271"/>
      <c r="F377" s="271"/>
      <c r="G377" s="269" t="n">
        <f aca="false">E377*F377</f>
        <v>0</v>
      </c>
      <c r="H377" s="271"/>
      <c r="I377" s="348" t="n">
        <f aca="false">I376+H377-G377</f>
        <v>-21743</v>
      </c>
      <c r="N377" s="351" t="n">
        <f aca="false">L377*M377</f>
        <v>0</v>
      </c>
      <c r="P377" s="348" t="n">
        <f aca="false">P376+O377-N377</f>
        <v>-11050</v>
      </c>
      <c r="U377" s="269" t="n">
        <f aca="false">S377*T377</f>
        <v>0</v>
      </c>
      <c r="W377" s="269" t="n">
        <f aca="false">W376+V377-U377</f>
        <v>-14125</v>
      </c>
      <c r="AB377" s="269" t="n">
        <f aca="false">Z377*AA377</f>
        <v>0</v>
      </c>
      <c r="AD377" s="269" t="n">
        <f aca="false">AD376+AC377-AB377</f>
        <v>-9810</v>
      </c>
      <c r="AI377" s="269" t="n">
        <f aca="false">AG377*AH377</f>
        <v>0</v>
      </c>
      <c r="AK377" s="269" t="n">
        <f aca="false">AK376+AJ377-AI377</f>
        <v>-19465</v>
      </c>
    </row>
    <row r="378" customFormat="false" ht="15" hidden="false" customHeight="false" outlineLevel="0" collapsed="false">
      <c r="D378" s="271"/>
      <c r="E378" s="271"/>
      <c r="F378" s="271"/>
      <c r="G378" s="269" t="n">
        <f aca="false">E378*F378</f>
        <v>0</v>
      </c>
      <c r="H378" s="271"/>
      <c r="I378" s="348" t="n">
        <f aca="false">I377+H378-G378</f>
        <v>-21743</v>
      </c>
      <c r="N378" s="351" t="n">
        <f aca="false">L378*M378</f>
        <v>0</v>
      </c>
      <c r="P378" s="348" t="n">
        <f aca="false">P377+O378-N378</f>
        <v>-11050</v>
      </c>
      <c r="U378" s="269" t="n">
        <f aca="false">S378*T378</f>
        <v>0</v>
      </c>
      <c r="W378" s="269" t="n">
        <f aca="false">W377+V378-U378</f>
        <v>-14125</v>
      </c>
      <c r="AB378" s="269" t="n">
        <f aca="false">Z378*AA378</f>
        <v>0</v>
      </c>
      <c r="AD378" s="269" t="n">
        <f aca="false">AD377+AC378-AB378</f>
        <v>-9810</v>
      </c>
      <c r="AI378" s="269" t="n">
        <f aca="false">AG378*AH378</f>
        <v>0</v>
      </c>
      <c r="AK378" s="269" t="n">
        <f aca="false">AK377+AJ378-AI378</f>
        <v>-19465</v>
      </c>
    </row>
    <row r="379" customFormat="false" ht="15" hidden="false" customHeight="false" outlineLevel="0" collapsed="false">
      <c r="D379" s="271"/>
      <c r="E379" s="271"/>
      <c r="F379" s="271"/>
      <c r="G379" s="269" t="n">
        <f aca="false">E379*F379</f>
        <v>0</v>
      </c>
      <c r="H379" s="271"/>
      <c r="I379" s="348" t="n">
        <f aca="false">I378+H379-G379</f>
        <v>-21743</v>
      </c>
      <c r="N379" s="351" t="n">
        <f aca="false">L379*M379</f>
        <v>0</v>
      </c>
      <c r="P379" s="348" t="n">
        <f aca="false">P378+O379-N379</f>
        <v>-11050</v>
      </c>
      <c r="U379" s="269" t="n">
        <f aca="false">S379*T379</f>
        <v>0</v>
      </c>
      <c r="W379" s="269" t="n">
        <f aca="false">W378+V379-U379</f>
        <v>-14125</v>
      </c>
      <c r="AB379" s="269" t="n">
        <f aca="false">Z379*AA379</f>
        <v>0</v>
      </c>
      <c r="AD379" s="269" t="n">
        <f aca="false">AD378+AC379-AB379</f>
        <v>-9810</v>
      </c>
      <c r="AI379" s="269" t="n">
        <f aca="false">AG379*AH379</f>
        <v>0</v>
      </c>
      <c r="AK379" s="269" t="n">
        <f aca="false">AK378+AJ379-AI379</f>
        <v>-19465</v>
      </c>
    </row>
    <row r="380" customFormat="false" ht="15" hidden="false" customHeight="false" outlineLevel="0" collapsed="false">
      <c r="D380" s="271"/>
      <c r="E380" s="271"/>
      <c r="F380" s="271"/>
      <c r="G380" s="269" t="n">
        <f aca="false">E380*F380</f>
        <v>0</v>
      </c>
      <c r="H380" s="271"/>
      <c r="I380" s="348" t="n">
        <f aca="false">I379+H380-G380</f>
        <v>-21743</v>
      </c>
      <c r="N380" s="351" t="n">
        <f aca="false">L380*M380</f>
        <v>0</v>
      </c>
      <c r="P380" s="348" t="n">
        <f aca="false">P379+O380-N380</f>
        <v>-11050</v>
      </c>
      <c r="U380" s="269" t="n">
        <f aca="false">S380*T380</f>
        <v>0</v>
      </c>
      <c r="W380" s="269" t="n">
        <f aca="false">W379+V380-U380</f>
        <v>-14125</v>
      </c>
      <c r="AB380" s="269" t="n">
        <f aca="false">Z380*AA380</f>
        <v>0</v>
      </c>
      <c r="AD380" s="269" t="n">
        <f aca="false">AD379+AC380-AB380</f>
        <v>-9810</v>
      </c>
      <c r="AI380" s="269" t="n">
        <f aca="false">AG380*AH380</f>
        <v>0</v>
      </c>
      <c r="AK380" s="269" t="n">
        <f aca="false">AK379+AJ380-AI380</f>
        <v>-19465</v>
      </c>
    </row>
    <row r="381" customFormat="false" ht="15" hidden="false" customHeight="false" outlineLevel="0" collapsed="false">
      <c r="D381" s="271"/>
      <c r="E381" s="271"/>
      <c r="F381" s="271"/>
      <c r="G381" s="269" t="n">
        <f aca="false">E381*F381</f>
        <v>0</v>
      </c>
      <c r="H381" s="271"/>
      <c r="I381" s="348" t="n">
        <f aca="false">I380+H381-G381</f>
        <v>-21743</v>
      </c>
      <c r="N381" s="351" t="n">
        <f aca="false">L381*M381</f>
        <v>0</v>
      </c>
      <c r="P381" s="348" t="n">
        <f aca="false">P380+O381-N381</f>
        <v>-11050</v>
      </c>
      <c r="U381" s="269" t="n">
        <f aca="false">S381*T381</f>
        <v>0</v>
      </c>
      <c r="W381" s="269" t="n">
        <f aca="false">W380+V381-U381</f>
        <v>-14125</v>
      </c>
      <c r="AB381" s="269" t="n">
        <f aca="false">Z381*AA381</f>
        <v>0</v>
      </c>
      <c r="AD381" s="269" t="n">
        <f aca="false">AD380+AC381-AB381</f>
        <v>-9810</v>
      </c>
      <c r="AI381" s="269" t="n">
        <f aca="false">AG381*AH381</f>
        <v>0</v>
      </c>
      <c r="AK381" s="269" t="n">
        <f aca="false">AK380+AJ381-AI381</f>
        <v>-19465</v>
      </c>
    </row>
    <row r="382" customFormat="false" ht="15" hidden="false" customHeight="false" outlineLevel="0" collapsed="false">
      <c r="D382" s="271"/>
      <c r="E382" s="271"/>
      <c r="F382" s="271"/>
      <c r="G382" s="269" t="n">
        <f aca="false">E382*F382</f>
        <v>0</v>
      </c>
      <c r="H382" s="271"/>
      <c r="I382" s="348" t="n">
        <f aca="false">I381+H382-G382</f>
        <v>-21743</v>
      </c>
      <c r="N382" s="351" t="n">
        <f aca="false">L382*M382</f>
        <v>0</v>
      </c>
      <c r="P382" s="348" t="n">
        <f aca="false">P381+O382-N382</f>
        <v>-11050</v>
      </c>
      <c r="U382" s="269" t="n">
        <f aca="false">S382*T382</f>
        <v>0</v>
      </c>
      <c r="W382" s="269" t="n">
        <f aca="false">W381+V382-U382</f>
        <v>-14125</v>
      </c>
      <c r="AB382" s="269" t="n">
        <f aca="false">Z382*AA382</f>
        <v>0</v>
      </c>
      <c r="AD382" s="269" t="n">
        <f aca="false">AD381+AC382-AB382</f>
        <v>-9810</v>
      </c>
      <c r="AI382" s="269" t="n">
        <f aca="false">AG382*AH382</f>
        <v>0</v>
      </c>
      <c r="AK382" s="269" t="n">
        <f aca="false">AK381+AJ382-AI382</f>
        <v>-19465</v>
      </c>
    </row>
    <row r="383" customFormat="false" ht="15" hidden="false" customHeight="false" outlineLevel="0" collapsed="false">
      <c r="D383" s="271"/>
      <c r="E383" s="271"/>
      <c r="F383" s="271"/>
      <c r="G383" s="269" t="n">
        <f aca="false">E383*F383</f>
        <v>0</v>
      </c>
      <c r="H383" s="271"/>
      <c r="I383" s="348" t="n">
        <f aca="false">I382+H383-G383</f>
        <v>-21743</v>
      </c>
      <c r="N383" s="351" t="n">
        <f aca="false">L383*M383</f>
        <v>0</v>
      </c>
      <c r="P383" s="348" t="n">
        <f aca="false">P382+O383-N383</f>
        <v>-11050</v>
      </c>
      <c r="U383" s="269" t="n">
        <f aca="false">S383*T383</f>
        <v>0</v>
      </c>
      <c r="W383" s="269" t="n">
        <f aca="false">W382+V383-U383</f>
        <v>-14125</v>
      </c>
      <c r="AB383" s="269" t="n">
        <f aca="false">Z383*AA383</f>
        <v>0</v>
      </c>
      <c r="AD383" s="269" t="n">
        <f aca="false">AD382+AC383-AB383</f>
        <v>-9810</v>
      </c>
      <c r="AI383" s="269" t="n">
        <f aca="false">AG383*AH383</f>
        <v>0</v>
      </c>
      <c r="AK383" s="269" t="n">
        <f aca="false">AK382+AJ383-AI383</f>
        <v>-19465</v>
      </c>
    </row>
    <row r="384" customFormat="false" ht="15" hidden="false" customHeight="false" outlineLevel="0" collapsed="false">
      <c r="D384" s="271"/>
      <c r="E384" s="271"/>
      <c r="F384" s="271"/>
      <c r="G384" s="269" t="n">
        <f aca="false">E384*F384</f>
        <v>0</v>
      </c>
      <c r="H384" s="271"/>
      <c r="I384" s="348" t="n">
        <f aca="false">I383+H384-G384</f>
        <v>-21743</v>
      </c>
      <c r="N384" s="351" t="n">
        <f aca="false">L384*M384</f>
        <v>0</v>
      </c>
      <c r="P384" s="348" t="n">
        <f aca="false">P383+O384-N384</f>
        <v>-11050</v>
      </c>
      <c r="U384" s="269" t="n">
        <f aca="false">S384*T384</f>
        <v>0</v>
      </c>
      <c r="W384" s="269" t="n">
        <f aca="false">W383+V384-U384</f>
        <v>-14125</v>
      </c>
      <c r="AB384" s="269" t="n">
        <f aca="false">Z384*AA384</f>
        <v>0</v>
      </c>
      <c r="AD384" s="269" t="n">
        <f aca="false">AD383+AC384-AB384</f>
        <v>-9810</v>
      </c>
      <c r="AI384" s="269" t="n">
        <f aca="false">AG384*AH384</f>
        <v>0</v>
      </c>
      <c r="AK384" s="269" t="n">
        <f aca="false">AK383+AJ384-AI384</f>
        <v>-19465</v>
      </c>
    </row>
    <row r="385" customFormat="false" ht="15" hidden="false" customHeight="false" outlineLevel="0" collapsed="false">
      <c r="D385" s="271"/>
      <c r="E385" s="271"/>
      <c r="F385" s="271"/>
      <c r="G385" s="269" t="n">
        <f aca="false">E385*F385</f>
        <v>0</v>
      </c>
      <c r="H385" s="271"/>
      <c r="I385" s="348" t="n">
        <f aca="false">I384+H385-G385</f>
        <v>-21743</v>
      </c>
      <c r="N385" s="351" t="n">
        <f aca="false">L385*M385</f>
        <v>0</v>
      </c>
      <c r="P385" s="348" t="n">
        <f aca="false">P384+O385-N385</f>
        <v>-11050</v>
      </c>
      <c r="U385" s="269" t="n">
        <f aca="false">S385*T385</f>
        <v>0</v>
      </c>
      <c r="W385" s="269" t="n">
        <f aca="false">W384+V385-U385</f>
        <v>-14125</v>
      </c>
      <c r="AB385" s="269" t="n">
        <f aca="false">Z385*AA385</f>
        <v>0</v>
      </c>
      <c r="AD385" s="269" t="n">
        <f aca="false">AD384+AC385-AB385</f>
        <v>-9810</v>
      </c>
      <c r="AI385" s="269" t="n">
        <f aca="false">AG385*AH385</f>
        <v>0</v>
      </c>
      <c r="AK385" s="269" t="n">
        <f aca="false">AK384+AJ385-AI385</f>
        <v>-19465</v>
      </c>
    </row>
    <row r="386" customFormat="false" ht="15" hidden="false" customHeight="false" outlineLevel="0" collapsed="false">
      <c r="D386" s="271"/>
      <c r="E386" s="271"/>
      <c r="F386" s="271"/>
      <c r="G386" s="269" t="n">
        <f aca="false">E386*F386</f>
        <v>0</v>
      </c>
      <c r="H386" s="271"/>
      <c r="I386" s="348" t="n">
        <f aca="false">I385+H386-G386</f>
        <v>-21743</v>
      </c>
      <c r="N386" s="351" t="n">
        <f aca="false">L386*M386</f>
        <v>0</v>
      </c>
      <c r="P386" s="348" t="n">
        <f aca="false">P385+O386-N386</f>
        <v>-11050</v>
      </c>
      <c r="U386" s="269" t="n">
        <f aca="false">S386*T386</f>
        <v>0</v>
      </c>
      <c r="W386" s="269" t="n">
        <f aca="false">W385+V386-U386</f>
        <v>-14125</v>
      </c>
      <c r="AB386" s="269" t="n">
        <f aca="false">Z386*AA386</f>
        <v>0</v>
      </c>
      <c r="AD386" s="269" t="n">
        <f aca="false">AD385+AC386-AB386</f>
        <v>-9810</v>
      </c>
      <c r="AI386" s="269" t="n">
        <f aca="false">AG386*AH386</f>
        <v>0</v>
      </c>
      <c r="AK386" s="269" t="n">
        <f aca="false">AK385+AJ386-AI386</f>
        <v>-19465</v>
      </c>
    </row>
    <row r="387" customFormat="false" ht="15" hidden="false" customHeight="false" outlineLevel="0" collapsed="false">
      <c r="D387" s="271"/>
      <c r="E387" s="271"/>
      <c r="F387" s="271"/>
      <c r="G387" s="269" t="n">
        <f aca="false">E387*F387</f>
        <v>0</v>
      </c>
      <c r="H387" s="271"/>
      <c r="I387" s="348" t="n">
        <f aca="false">I386+H387-G387</f>
        <v>-21743</v>
      </c>
      <c r="N387" s="351" t="n">
        <f aca="false">L387*M387</f>
        <v>0</v>
      </c>
      <c r="P387" s="348" t="n">
        <f aca="false">P386+O387-N387</f>
        <v>-11050</v>
      </c>
      <c r="U387" s="269" t="n">
        <f aca="false">S387*T387</f>
        <v>0</v>
      </c>
      <c r="W387" s="269" t="n">
        <f aca="false">W386+V387-U387</f>
        <v>-14125</v>
      </c>
      <c r="AB387" s="269" t="n">
        <f aca="false">Z387*AA387</f>
        <v>0</v>
      </c>
      <c r="AD387" s="269" t="n">
        <f aca="false">AD386+AC387-AB387</f>
        <v>-9810</v>
      </c>
      <c r="AI387" s="269" t="n">
        <f aca="false">AG387*AH387</f>
        <v>0</v>
      </c>
      <c r="AK387" s="269" t="n">
        <f aca="false">AK386+AJ387-AI387</f>
        <v>-19465</v>
      </c>
    </row>
    <row r="388" customFormat="false" ht="15" hidden="false" customHeight="false" outlineLevel="0" collapsed="false">
      <c r="D388" s="271"/>
      <c r="E388" s="271"/>
      <c r="F388" s="271"/>
      <c r="G388" s="269" t="n">
        <f aca="false">E388*F388</f>
        <v>0</v>
      </c>
      <c r="H388" s="271"/>
      <c r="I388" s="348" t="n">
        <f aca="false">I387+H388-G388</f>
        <v>-21743</v>
      </c>
      <c r="N388" s="351" t="n">
        <f aca="false">L388*M388</f>
        <v>0</v>
      </c>
      <c r="P388" s="348" t="n">
        <f aca="false">P387+O388-N388</f>
        <v>-11050</v>
      </c>
      <c r="U388" s="269" t="n">
        <f aca="false">S388*T388</f>
        <v>0</v>
      </c>
      <c r="W388" s="269" t="n">
        <f aca="false">W387+V388-U388</f>
        <v>-14125</v>
      </c>
      <c r="AB388" s="269" t="n">
        <f aca="false">Z388*AA388</f>
        <v>0</v>
      </c>
      <c r="AD388" s="269" t="n">
        <f aca="false">AD387+AC388-AB388</f>
        <v>-9810</v>
      </c>
      <c r="AI388" s="269" t="n">
        <f aca="false">AG388*AH388</f>
        <v>0</v>
      </c>
      <c r="AK388" s="269" t="n">
        <f aca="false">AK387+AJ388-AI388</f>
        <v>-19465</v>
      </c>
    </row>
    <row r="389" customFormat="false" ht="15" hidden="false" customHeight="false" outlineLevel="0" collapsed="false">
      <c r="D389" s="271"/>
      <c r="E389" s="271"/>
      <c r="F389" s="271"/>
      <c r="G389" s="269" t="n">
        <f aca="false">E389*F389</f>
        <v>0</v>
      </c>
      <c r="H389" s="271"/>
      <c r="I389" s="348" t="n">
        <f aca="false">I388+H389-G389</f>
        <v>-21743</v>
      </c>
      <c r="N389" s="351" t="n">
        <f aca="false">L389*M389</f>
        <v>0</v>
      </c>
      <c r="P389" s="348" t="n">
        <f aca="false">P388+O389-N389</f>
        <v>-11050</v>
      </c>
      <c r="U389" s="269" t="n">
        <f aca="false">S389*T389</f>
        <v>0</v>
      </c>
      <c r="W389" s="269" t="n">
        <f aca="false">W388+V389-U389</f>
        <v>-14125</v>
      </c>
      <c r="AB389" s="269" t="n">
        <f aca="false">Z389*AA389</f>
        <v>0</v>
      </c>
      <c r="AD389" s="269" t="n">
        <f aca="false">AD388+AC389-AB389</f>
        <v>-9810</v>
      </c>
      <c r="AI389" s="269" t="n">
        <f aca="false">AG389*AH389</f>
        <v>0</v>
      </c>
      <c r="AK389" s="269" t="n">
        <f aca="false">AK388+AJ389-AI389</f>
        <v>-19465</v>
      </c>
    </row>
    <row r="390" customFormat="false" ht="15" hidden="false" customHeight="false" outlineLevel="0" collapsed="false">
      <c r="D390" s="271"/>
      <c r="E390" s="271"/>
      <c r="F390" s="271"/>
      <c r="G390" s="269" t="n">
        <f aca="false">E390*F390</f>
        <v>0</v>
      </c>
      <c r="H390" s="271"/>
      <c r="I390" s="348" t="n">
        <f aca="false">I389+H390-G390</f>
        <v>-21743</v>
      </c>
      <c r="N390" s="351" t="n">
        <f aca="false">L390*M390</f>
        <v>0</v>
      </c>
      <c r="P390" s="348" t="n">
        <f aca="false">P389+O390-N390</f>
        <v>-11050</v>
      </c>
      <c r="U390" s="269" t="n">
        <f aca="false">S390*T390</f>
        <v>0</v>
      </c>
      <c r="W390" s="269" t="n">
        <f aca="false">W389+V390-U390</f>
        <v>-14125</v>
      </c>
      <c r="AB390" s="269" t="n">
        <f aca="false">Z390*AA390</f>
        <v>0</v>
      </c>
      <c r="AD390" s="269" t="n">
        <f aca="false">AD389+AC390-AB390</f>
        <v>-9810</v>
      </c>
      <c r="AI390" s="269" t="n">
        <f aca="false">AG390*AH390</f>
        <v>0</v>
      </c>
      <c r="AK390" s="269" t="n">
        <f aca="false">AK389+AJ390-AI390</f>
        <v>-19465</v>
      </c>
    </row>
    <row r="391" customFormat="false" ht="15" hidden="false" customHeight="false" outlineLevel="0" collapsed="false">
      <c r="D391" s="271"/>
      <c r="E391" s="271"/>
      <c r="F391" s="271"/>
      <c r="G391" s="269" t="n">
        <f aca="false">E391*F391</f>
        <v>0</v>
      </c>
      <c r="H391" s="271"/>
      <c r="I391" s="348" t="n">
        <f aca="false">I390+H391-G391</f>
        <v>-21743</v>
      </c>
      <c r="N391" s="351" t="n">
        <f aca="false">L391*M391</f>
        <v>0</v>
      </c>
      <c r="P391" s="348" t="n">
        <f aca="false">P390+O391-N391</f>
        <v>-11050</v>
      </c>
      <c r="U391" s="269" t="n">
        <f aca="false">S391*T391</f>
        <v>0</v>
      </c>
      <c r="W391" s="269" t="n">
        <f aca="false">W390+V391-U391</f>
        <v>-14125</v>
      </c>
      <c r="AB391" s="269" t="n">
        <f aca="false">Z391*AA391</f>
        <v>0</v>
      </c>
      <c r="AD391" s="269" t="n">
        <f aca="false">AD390+AC391-AB391</f>
        <v>-9810</v>
      </c>
      <c r="AI391" s="269" t="n">
        <f aca="false">AG391*AH391</f>
        <v>0</v>
      </c>
      <c r="AK391" s="269" t="n">
        <f aca="false">AK390+AJ391-AI391</f>
        <v>-19465</v>
      </c>
    </row>
    <row r="392" customFormat="false" ht="15" hidden="false" customHeight="false" outlineLevel="0" collapsed="false">
      <c r="D392" s="271"/>
      <c r="E392" s="271"/>
      <c r="F392" s="271"/>
      <c r="G392" s="269" t="n">
        <f aca="false">E392*F392</f>
        <v>0</v>
      </c>
      <c r="H392" s="271"/>
      <c r="I392" s="348" t="n">
        <f aca="false">I391+H392-G392</f>
        <v>-21743</v>
      </c>
      <c r="N392" s="351" t="n">
        <f aca="false">L392*M392</f>
        <v>0</v>
      </c>
      <c r="P392" s="348" t="n">
        <f aca="false">P391+O392-N392</f>
        <v>-11050</v>
      </c>
      <c r="U392" s="269" t="n">
        <f aca="false">S392*T392</f>
        <v>0</v>
      </c>
      <c r="W392" s="269" t="n">
        <f aca="false">W391+V392-U392</f>
        <v>-14125</v>
      </c>
      <c r="AB392" s="269" t="n">
        <f aca="false">Z392*AA392</f>
        <v>0</v>
      </c>
      <c r="AD392" s="269" t="n">
        <f aca="false">AD391+AC392-AB392</f>
        <v>-9810</v>
      </c>
      <c r="AI392" s="269" t="n">
        <f aca="false">AG392*AH392</f>
        <v>0</v>
      </c>
      <c r="AK392" s="269" t="n">
        <f aca="false">AK391+AJ392-AI392</f>
        <v>-19465</v>
      </c>
    </row>
    <row r="393" customFormat="false" ht="15" hidden="false" customHeight="false" outlineLevel="0" collapsed="false">
      <c r="D393" s="271"/>
      <c r="E393" s="271"/>
      <c r="F393" s="271"/>
      <c r="G393" s="269" t="n">
        <f aca="false">E393*F393</f>
        <v>0</v>
      </c>
      <c r="H393" s="271"/>
      <c r="I393" s="348" t="n">
        <f aca="false">I392+H393-G393</f>
        <v>-21743</v>
      </c>
      <c r="N393" s="351" t="n">
        <f aca="false">L393*M393</f>
        <v>0</v>
      </c>
      <c r="P393" s="348" t="n">
        <f aca="false">P392+O393-N393</f>
        <v>-11050</v>
      </c>
      <c r="U393" s="269" t="n">
        <f aca="false">S393*T393</f>
        <v>0</v>
      </c>
      <c r="W393" s="269" t="n">
        <f aca="false">W392+V393-U393</f>
        <v>-14125</v>
      </c>
      <c r="AB393" s="269" t="n">
        <f aca="false">Z393*AA393</f>
        <v>0</v>
      </c>
      <c r="AD393" s="269" t="n">
        <f aca="false">AD392+AC393-AB393</f>
        <v>-9810</v>
      </c>
      <c r="AI393" s="269" t="n">
        <f aca="false">AG393*AH393</f>
        <v>0</v>
      </c>
      <c r="AK393" s="269" t="n">
        <f aca="false">AK392+AJ393-AI393</f>
        <v>-19465</v>
      </c>
    </row>
    <row r="394" customFormat="false" ht="15" hidden="false" customHeight="false" outlineLevel="0" collapsed="false">
      <c r="D394" s="271"/>
      <c r="E394" s="271"/>
      <c r="F394" s="271"/>
      <c r="G394" s="269" t="n">
        <f aca="false">E394*F394</f>
        <v>0</v>
      </c>
      <c r="H394" s="271"/>
      <c r="I394" s="348" t="n">
        <f aca="false">I393+H394-G394</f>
        <v>-21743</v>
      </c>
      <c r="N394" s="351" t="n">
        <f aca="false">L394*M394</f>
        <v>0</v>
      </c>
      <c r="P394" s="348" t="n">
        <f aca="false">P393+O394-N394</f>
        <v>-11050</v>
      </c>
      <c r="U394" s="269" t="n">
        <f aca="false">S394*T394</f>
        <v>0</v>
      </c>
      <c r="W394" s="269" t="n">
        <f aca="false">W393+V394-U394</f>
        <v>-14125</v>
      </c>
      <c r="AB394" s="269" t="n">
        <f aca="false">Z394*AA394</f>
        <v>0</v>
      </c>
      <c r="AD394" s="269" t="n">
        <f aca="false">AD393+AC394-AB394</f>
        <v>-9810</v>
      </c>
      <c r="AI394" s="269" t="n">
        <f aca="false">AG394*AH394</f>
        <v>0</v>
      </c>
      <c r="AK394" s="269" t="n">
        <f aca="false">AK393+AJ394-AI394</f>
        <v>-19465</v>
      </c>
    </row>
    <row r="395" customFormat="false" ht="15" hidden="false" customHeight="false" outlineLevel="0" collapsed="false">
      <c r="D395" s="271"/>
      <c r="E395" s="271"/>
      <c r="F395" s="271"/>
      <c r="G395" s="269" t="n">
        <f aca="false">E395*F395</f>
        <v>0</v>
      </c>
      <c r="H395" s="271"/>
      <c r="I395" s="348" t="n">
        <f aca="false">I394+H395-G395</f>
        <v>-21743</v>
      </c>
      <c r="N395" s="351" t="n">
        <f aca="false">L395*M395</f>
        <v>0</v>
      </c>
      <c r="P395" s="348" t="n">
        <f aca="false">P394+O395-N395</f>
        <v>-11050</v>
      </c>
      <c r="U395" s="269" t="n">
        <f aca="false">S395*T395</f>
        <v>0</v>
      </c>
      <c r="W395" s="269" t="n">
        <f aca="false">W394+V395-U395</f>
        <v>-14125</v>
      </c>
      <c r="AB395" s="269" t="n">
        <f aca="false">Z395*AA395</f>
        <v>0</v>
      </c>
      <c r="AD395" s="269" t="n">
        <f aca="false">AD394+AC395-AB395</f>
        <v>-9810</v>
      </c>
      <c r="AI395" s="269" t="n">
        <f aca="false">AG395*AH395</f>
        <v>0</v>
      </c>
      <c r="AK395" s="269" t="n">
        <f aca="false">AK394+AJ395-AI395</f>
        <v>-19465</v>
      </c>
    </row>
    <row r="396" customFormat="false" ht="15" hidden="false" customHeight="false" outlineLevel="0" collapsed="false">
      <c r="D396" s="271"/>
      <c r="E396" s="271"/>
      <c r="F396" s="271"/>
      <c r="G396" s="269" t="n">
        <f aca="false">E396*F396</f>
        <v>0</v>
      </c>
      <c r="H396" s="271"/>
      <c r="I396" s="348" t="n">
        <f aca="false">I395+H396-G396</f>
        <v>-21743</v>
      </c>
      <c r="N396" s="351" t="n">
        <f aca="false">L396*M396</f>
        <v>0</v>
      </c>
      <c r="P396" s="348" t="n">
        <f aca="false">P395+O396-N396</f>
        <v>-11050</v>
      </c>
      <c r="U396" s="269" t="n">
        <f aca="false">S396*T396</f>
        <v>0</v>
      </c>
      <c r="W396" s="269" t="n">
        <f aca="false">W395+V396-U396</f>
        <v>-14125</v>
      </c>
      <c r="AB396" s="269" t="n">
        <f aca="false">Z396*AA396</f>
        <v>0</v>
      </c>
      <c r="AD396" s="269" t="n">
        <f aca="false">AD395+AC396-AB396</f>
        <v>-9810</v>
      </c>
      <c r="AI396" s="269" t="n">
        <f aca="false">AG396*AH396</f>
        <v>0</v>
      </c>
      <c r="AK396" s="269" t="n">
        <f aca="false">AK395+AJ396-AI396</f>
        <v>-19465</v>
      </c>
    </row>
    <row r="397" customFormat="false" ht="15" hidden="false" customHeight="false" outlineLevel="0" collapsed="false">
      <c r="D397" s="271"/>
      <c r="E397" s="271"/>
      <c r="F397" s="271"/>
      <c r="G397" s="269" t="n">
        <f aca="false">E397*F397</f>
        <v>0</v>
      </c>
      <c r="H397" s="271"/>
      <c r="I397" s="348" t="n">
        <f aca="false">I396+H397-G397</f>
        <v>-21743</v>
      </c>
      <c r="N397" s="351" t="n">
        <f aca="false">L397*M397</f>
        <v>0</v>
      </c>
      <c r="P397" s="348" t="n">
        <f aca="false">P396+O397-N397</f>
        <v>-11050</v>
      </c>
      <c r="U397" s="269" t="n">
        <f aca="false">S397*T397</f>
        <v>0</v>
      </c>
      <c r="W397" s="269" t="n">
        <f aca="false">W396+V397-U397</f>
        <v>-14125</v>
      </c>
      <c r="AB397" s="269" t="n">
        <f aca="false">Z397*AA397</f>
        <v>0</v>
      </c>
      <c r="AD397" s="269" t="n">
        <f aca="false">AD396+AC397-AB397</f>
        <v>-9810</v>
      </c>
      <c r="AI397" s="269" t="n">
        <f aca="false">AG397*AH397</f>
        <v>0</v>
      </c>
      <c r="AK397" s="269" t="n">
        <f aca="false">AK396+AJ397-AI397</f>
        <v>-19465</v>
      </c>
    </row>
    <row r="398" customFormat="false" ht="15" hidden="false" customHeight="false" outlineLevel="0" collapsed="false">
      <c r="D398" s="271"/>
      <c r="E398" s="271"/>
      <c r="F398" s="271"/>
      <c r="G398" s="269" t="n">
        <f aca="false">E398*F398</f>
        <v>0</v>
      </c>
      <c r="H398" s="271"/>
      <c r="I398" s="348" t="n">
        <f aca="false">I397+H398-G398</f>
        <v>-21743</v>
      </c>
      <c r="N398" s="351" t="n">
        <f aca="false">L398*M398</f>
        <v>0</v>
      </c>
      <c r="P398" s="348" t="n">
        <f aca="false">P397+O398-N398</f>
        <v>-11050</v>
      </c>
      <c r="U398" s="269" t="n">
        <f aca="false">S398*T398</f>
        <v>0</v>
      </c>
      <c r="W398" s="269" t="n">
        <f aca="false">W397+V398-U398</f>
        <v>-14125</v>
      </c>
      <c r="AB398" s="269" t="n">
        <f aca="false">Z398*AA398</f>
        <v>0</v>
      </c>
      <c r="AD398" s="269" t="n">
        <f aca="false">AD397+AC398-AB398</f>
        <v>-9810</v>
      </c>
      <c r="AI398" s="269" t="n">
        <f aca="false">AG398*AH398</f>
        <v>0</v>
      </c>
      <c r="AK398" s="269" t="n">
        <f aca="false">AK397+AJ398-AI398</f>
        <v>-19465</v>
      </c>
    </row>
    <row r="399" customFormat="false" ht="15" hidden="false" customHeight="false" outlineLevel="0" collapsed="false">
      <c r="D399" s="271"/>
      <c r="E399" s="271"/>
      <c r="F399" s="271"/>
      <c r="G399" s="269" t="n">
        <f aca="false">E399*F399</f>
        <v>0</v>
      </c>
      <c r="H399" s="271"/>
      <c r="I399" s="348" t="n">
        <f aca="false">I398+H399-G399</f>
        <v>-21743</v>
      </c>
      <c r="N399" s="351" t="n">
        <f aca="false">L399*M399</f>
        <v>0</v>
      </c>
      <c r="P399" s="348" t="n">
        <f aca="false">P398+O399-N399</f>
        <v>-11050</v>
      </c>
      <c r="U399" s="269" t="n">
        <f aca="false">S399*T399</f>
        <v>0</v>
      </c>
      <c r="W399" s="269" t="n">
        <f aca="false">W398+V399-U399</f>
        <v>-14125</v>
      </c>
      <c r="AB399" s="269" t="n">
        <f aca="false">Z399*AA399</f>
        <v>0</v>
      </c>
      <c r="AD399" s="269" t="n">
        <f aca="false">AD398+AC399-AB399</f>
        <v>-9810</v>
      </c>
      <c r="AI399" s="269" t="n">
        <f aca="false">AG399*AH399</f>
        <v>0</v>
      </c>
      <c r="AK399" s="269" t="n">
        <f aca="false">AK398+AJ399-AI399</f>
        <v>-19465</v>
      </c>
    </row>
    <row r="400" customFormat="false" ht="15" hidden="false" customHeight="false" outlineLevel="0" collapsed="false">
      <c r="D400" s="271"/>
      <c r="E400" s="271"/>
      <c r="F400" s="271"/>
      <c r="G400" s="269" t="n">
        <f aca="false">E400*F400</f>
        <v>0</v>
      </c>
      <c r="H400" s="271"/>
      <c r="I400" s="348" t="n">
        <f aca="false">I399+H400-G400</f>
        <v>-21743</v>
      </c>
      <c r="N400" s="351" t="n">
        <f aca="false">L400*M400</f>
        <v>0</v>
      </c>
      <c r="P400" s="348" t="n">
        <f aca="false">P399+O400-N400</f>
        <v>-11050</v>
      </c>
      <c r="U400" s="269" t="n">
        <f aca="false">S400*T400</f>
        <v>0</v>
      </c>
      <c r="W400" s="269" t="n">
        <f aca="false">W399+V400-U400</f>
        <v>-14125</v>
      </c>
      <c r="AB400" s="269" t="n">
        <f aca="false">Z400*AA400</f>
        <v>0</v>
      </c>
      <c r="AD400" s="269" t="n">
        <f aca="false">AD399+AC400-AB400</f>
        <v>-9810</v>
      </c>
      <c r="AI400" s="269" t="n">
        <f aca="false">AG400*AH400</f>
        <v>0</v>
      </c>
      <c r="AK400" s="269" t="n">
        <f aca="false">AK399+AJ400-AI400</f>
        <v>-19465</v>
      </c>
    </row>
    <row r="401" customFormat="false" ht="15" hidden="false" customHeight="false" outlineLevel="0" collapsed="false">
      <c r="D401" s="271"/>
      <c r="E401" s="271"/>
      <c r="F401" s="271"/>
      <c r="G401" s="269" t="n">
        <f aca="false">E401*F401</f>
        <v>0</v>
      </c>
      <c r="H401" s="271"/>
      <c r="I401" s="348" t="n">
        <f aca="false">I400+H401-G401</f>
        <v>-21743</v>
      </c>
      <c r="N401" s="351" t="n">
        <f aca="false">L401*M401</f>
        <v>0</v>
      </c>
      <c r="P401" s="348" t="n">
        <f aca="false">P400+O401-N401</f>
        <v>-11050</v>
      </c>
      <c r="U401" s="269" t="n">
        <f aca="false">S401*T401</f>
        <v>0</v>
      </c>
      <c r="W401" s="269" t="n">
        <f aca="false">W400+V401-U401</f>
        <v>-14125</v>
      </c>
      <c r="AB401" s="269" t="n">
        <f aca="false">Z401*AA401</f>
        <v>0</v>
      </c>
      <c r="AD401" s="269" t="n">
        <f aca="false">AD400+AC401-AB401</f>
        <v>-9810</v>
      </c>
      <c r="AI401" s="269" t="n">
        <f aca="false">AG401*AH401</f>
        <v>0</v>
      </c>
      <c r="AK401" s="269" t="n">
        <f aca="false">AK400+AJ401-AI401</f>
        <v>-19465</v>
      </c>
    </row>
    <row r="402" customFormat="false" ht="15" hidden="false" customHeight="false" outlineLevel="0" collapsed="false">
      <c r="D402" s="271"/>
      <c r="E402" s="271"/>
      <c r="F402" s="271"/>
      <c r="G402" s="269" t="n">
        <f aca="false">E402*F402</f>
        <v>0</v>
      </c>
      <c r="H402" s="271"/>
      <c r="I402" s="348" t="n">
        <f aca="false">I401+H402-G402</f>
        <v>-21743</v>
      </c>
      <c r="N402" s="351" t="n">
        <f aca="false">L402*M402</f>
        <v>0</v>
      </c>
      <c r="P402" s="348" t="n">
        <f aca="false">P401+O402-N402</f>
        <v>-11050</v>
      </c>
      <c r="U402" s="269" t="n">
        <f aca="false">S402*T402</f>
        <v>0</v>
      </c>
      <c r="W402" s="269" t="n">
        <f aca="false">W401+V402-U402</f>
        <v>-14125</v>
      </c>
      <c r="AB402" s="269" t="n">
        <f aca="false">Z402*AA402</f>
        <v>0</v>
      </c>
      <c r="AD402" s="269" t="n">
        <f aca="false">AD401+AC402-AB402</f>
        <v>-9810</v>
      </c>
      <c r="AI402" s="269" t="n">
        <f aca="false">AG402*AH402</f>
        <v>0</v>
      </c>
      <c r="AK402" s="269" t="n">
        <f aca="false">AK401+AJ402-AI402</f>
        <v>-19465</v>
      </c>
    </row>
    <row r="403" customFormat="false" ht="15" hidden="false" customHeight="false" outlineLevel="0" collapsed="false">
      <c r="D403" s="271"/>
      <c r="E403" s="271"/>
      <c r="F403" s="271"/>
      <c r="G403" s="269" t="n">
        <f aca="false">E403*F403</f>
        <v>0</v>
      </c>
      <c r="H403" s="271"/>
      <c r="I403" s="348" t="n">
        <f aca="false">I402+H403-G403</f>
        <v>-21743</v>
      </c>
      <c r="N403" s="351" t="n">
        <f aca="false">L403*M403</f>
        <v>0</v>
      </c>
      <c r="P403" s="348" t="n">
        <f aca="false">P402+O403-N403</f>
        <v>-11050</v>
      </c>
      <c r="U403" s="269" t="n">
        <f aca="false">S403*T403</f>
        <v>0</v>
      </c>
      <c r="W403" s="269" t="n">
        <f aca="false">W402+V403-U403</f>
        <v>-14125</v>
      </c>
      <c r="AB403" s="269" t="n">
        <f aca="false">Z403*AA403</f>
        <v>0</v>
      </c>
      <c r="AD403" s="269" t="n">
        <f aca="false">AD402+AC403-AB403</f>
        <v>-9810</v>
      </c>
      <c r="AI403" s="269" t="n">
        <f aca="false">AG403*AH403</f>
        <v>0</v>
      </c>
      <c r="AK403" s="269" t="n">
        <f aca="false">AK402+AJ403-AI403</f>
        <v>-19465</v>
      </c>
    </row>
    <row r="404" customFormat="false" ht="15" hidden="false" customHeight="false" outlineLevel="0" collapsed="false">
      <c r="D404" s="271"/>
      <c r="E404" s="271"/>
      <c r="F404" s="271"/>
      <c r="G404" s="269" t="n">
        <f aca="false">E404*F404</f>
        <v>0</v>
      </c>
      <c r="H404" s="271"/>
      <c r="I404" s="348" t="n">
        <f aca="false">I403+H404-G404</f>
        <v>-21743</v>
      </c>
      <c r="N404" s="351" t="n">
        <f aca="false">L404*M404</f>
        <v>0</v>
      </c>
      <c r="P404" s="348" t="n">
        <f aca="false">P403+O404-N404</f>
        <v>-11050</v>
      </c>
      <c r="U404" s="269" t="n">
        <f aca="false">S404*T404</f>
        <v>0</v>
      </c>
      <c r="W404" s="269" t="n">
        <f aca="false">W403+V404-U404</f>
        <v>-14125</v>
      </c>
      <c r="AB404" s="269" t="n">
        <f aca="false">Z404*AA404</f>
        <v>0</v>
      </c>
      <c r="AD404" s="269" t="n">
        <f aca="false">AD403+AC404-AB404</f>
        <v>-9810</v>
      </c>
      <c r="AI404" s="269" t="n">
        <f aca="false">AG404*AH404</f>
        <v>0</v>
      </c>
      <c r="AK404" s="269" t="n">
        <f aca="false">AK403+AJ404-AI404</f>
        <v>-19465</v>
      </c>
    </row>
    <row r="405" customFormat="false" ht="15" hidden="false" customHeight="false" outlineLevel="0" collapsed="false">
      <c r="D405" s="271"/>
      <c r="E405" s="271"/>
      <c r="F405" s="271"/>
      <c r="G405" s="269" t="n">
        <f aca="false">E405*F405</f>
        <v>0</v>
      </c>
      <c r="H405" s="271"/>
      <c r="I405" s="348" t="n">
        <f aca="false">I404+H405-G405</f>
        <v>-21743</v>
      </c>
      <c r="N405" s="351" t="n">
        <f aca="false">L405*M405</f>
        <v>0</v>
      </c>
      <c r="P405" s="348" t="n">
        <f aca="false">P404+O405-N405</f>
        <v>-11050</v>
      </c>
      <c r="U405" s="269" t="n">
        <f aca="false">S405*T405</f>
        <v>0</v>
      </c>
      <c r="W405" s="269" t="n">
        <f aca="false">W404+V405-U405</f>
        <v>-14125</v>
      </c>
      <c r="AB405" s="269" t="n">
        <f aca="false">Z405*AA405</f>
        <v>0</v>
      </c>
      <c r="AD405" s="269" t="n">
        <f aca="false">AD404+AC405-AB405</f>
        <v>-9810</v>
      </c>
      <c r="AI405" s="269" t="n">
        <f aca="false">AG405*AH405</f>
        <v>0</v>
      </c>
      <c r="AK405" s="269" t="n">
        <f aca="false">AK404+AJ405-AI405</f>
        <v>-19465</v>
      </c>
    </row>
    <row r="406" customFormat="false" ht="15" hidden="false" customHeight="false" outlineLevel="0" collapsed="false">
      <c r="D406" s="271"/>
      <c r="E406" s="271"/>
      <c r="F406" s="271"/>
      <c r="G406" s="269" t="n">
        <f aca="false">E406*F406</f>
        <v>0</v>
      </c>
      <c r="H406" s="271"/>
      <c r="I406" s="348" t="n">
        <f aca="false">I405+H406-G406</f>
        <v>-21743</v>
      </c>
      <c r="N406" s="351" t="n">
        <f aca="false">L406*M406</f>
        <v>0</v>
      </c>
      <c r="P406" s="348" t="n">
        <f aca="false">P405+O406-N406</f>
        <v>-11050</v>
      </c>
      <c r="U406" s="269" t="n">
        <f aca="false">S406*T406</f>
        <v>0</v>
      </c>
      <c r="W406" s="269" t="n">
        <f aca="false">W405+V406-U406</f>
        <v>-14125</v>
      </c>
      <c r="AB406" s="269" t="n">
        <f aca="false">Z406*AA406</f>
        <v>0</v>
      </c>
      <c r="AD406" s="269" t="n">
        <f aca="false">AD405+AC406-AB406</f>
        <v>-9810</v>
      </c>
      <c r="AI406" s="269" t="n">
        <f aca="false">AG406*AH406</f>
        <v>0</v>
      </c>
      <c r="AK406" s="269" t="n">
        <f aca="false">AK405+AJ406-AI406</f>
        <v>-19465</v>
      </c>
    </row>
    <row r="407" customFormat="false" ht="15" hidden="false" customHeight="false" outlineLevel="0" collapsed="false">
      <c r="D407" s="271"/>
      <c r="E407" s="271"/>
      <c r="F407" s="271"/>
      <c r="G407" s="269" t="n">
        <f aca="false">E407*F407</f>
        <v>0</v>
      </c>
      <c r="H407" s="271"/>
      <c r="I407" s="348" t="n">
        <f aca="false">I406+H407-G407</f>
        <v>-21743</v>
      </c>
      <c r="N407" s="351" t="n">
        <f aca="false">L407*M407</f>
        <v>0</v>
      </c>
      <c r="P407" s="348" t="n">
        <f aca="false">P406+O407-N407</f>
        <v>-11050</v>
      </c>
      <c r="U407" s="269" t="n">
        <f aca="false">S407*T407</f>
        <v>0</v>
      </c>
      <c r="W407" s="269" t="n">
        <f aca="false">W406+V407-U407</f>
        <v>-14125</v>
      </c>
      <c r="AB407" s="269" t="n">
        <f aca="false">Z407*AA407</f>
        <v>0</v>
      </c>
      <c r="AD407" s="269" t="n">
        <f aca="false">AD406+AC407-AB407</f>
        <v>-9810</v>
      </c>
      <c r="AI407" s="269" t="n">
        <f aca="false">AG407*AH407</f>
        <v>0</v>
      </c>
      <c r="AK407" s="269" t="n">
        <f aca="false">AK406+AJ407-AI407</f>
        <v>-19465</v>
      </c>
    </row>
    <row r="408" customFormat="false" ht="15" hidden="false" customHeight="false" outlineLevel="0" collapsed="false">
      <c r="D408" s="271"/>
      <c r="E408" s="271"/>
      <c r="F408" s="271"/>
      <c r="G408" s="269" t="n">
        <f aca="false">E408*F408</f>
        <v>0</v>
      </c>
      <c r="H408" s="271"/>
      <c r="I408" s="348" t="n">
        <f aca="false">I407+H408-G408</f>
        <v>-21743</v>
      </c>
      <c r="N408" s="351" t="n">
        <f aca="false">L408*M408</f>
        <v>0</v>
      </c>
      <c r="P408" s="348" t="n">
        <f aca="false">P407+O408-N408</f>
        <v>-11050</v>
      </c>
      <c r="U408" s="269" t="n">
        <f aca="false">S408*T408</f>
        <v>0</v>
      </c>
      <c r="W408" s="269" t="n">
        <f aca="false">W407+V408-U408</f>
        <v>-14125</v>
      </c>
      <c r="AB408" s="269" t="n">
        <f aca="false">Z408*AA408</f>
        <v>0</v>
      </c>
      <c r="AD408" s="269" t="n">
        <f aca="false">AD407+AC408-AB408</f>
        <v>-9810</v>
      </c>
      <c r="AI408" s="269" t="n">
        <f aca="false">AG408*AH408</f>
        <v>0</v>
      </c>
      <c r="AK408" s="269" t="n">
        <f aca="false">AK407+AJ408-AI408</f>
        <v>-19465</v>
      </c>
    </row>
    <row r="409" customFormat="false" ht="15" hidden="false" customHeight="false" outlineLevel="0" collapsed="false">
      <c r="D409" s="271"/>
      <c r="E409" s="271"/>
      <c r="F409" s="271"/>
      <c r="G409" s="269" t="n">
        <f aca="false">E409*F409</f>
        <v>0</v>
      </c>
      <c r="H409" s="271"/>
      <c r="I409" s="348" t="n">
        <f aca="false">I408+H409-G409</f>
        <v>-21743</v>
      </c>
      <c r="N409" s="351" t="n">
        <f aca="false">L409*M409</f>
        <v>0</v>
      </c>
      <c r="P409" s="348" t="n">
        <f aca="false">P408+O409-N409</f>
        <v>-11050</v>
      </c>
      <c r="U409" s="269" t="n">
        <f aca="false">S409*T409</f>
        <v>0</v>
      </c>
      <c r="W409" s="269" t="n">
        <f aca="false">W408+V409-U409</f>
        <v>-14125</v>
      </c>
      <c r="AB409" s="269" t="n">
        <f aca="false">Z409*AA409</f>
        <v>0</v>
      </c>
      <c r="AD409" s="269" t="n">
        <f aca="false">AD408+AC409-AB409</f>
        <v>-9810</v>
      </c>
      <c r="AI409" s="269" t="n">
        <f aca="false">AG409*AH409</f>
        <v>0</v>
      </c>
      <c r="AK409" s="269" t="n">
        <f aca="false">AK408+AJ409-AI409</f>
        <v>-19465</v>
      </c>
    </row>
    <row r="410" customFormat="false" ht="15" hidden="false" customHeight="false" outlineLevel="0" collapsed="false">
      <c r="D410" s="271"/>
      <c r="E410" s="271"/>
      <c r="F410" s="271"/>
      <c r="G410" s="269" t="n">
        <f aca="false">E410*F410</f>
        <v>0</v>
      </c>
      <c r="H410" s="271"/>
      <c r="I410" s="348" t="n">
        <f aca="false">I409+H410-G410</f>
        <v>-21743</v>
      </c>
      <c r="N410" s="351" t="n">
        <f aca="false">L410*M410</f>
        <v>0</v>
      </c>
      <c r="P410" s="348" t="n">
        <f aca="false">P409+O410-N410</f>
        <v>-11050</v>
      </c>
      <c r="U410" s="269" t="n">
        <f aca="false">S410*T410</f>
        <v>0</v>
      </c>
      <c r="W410" s="269" t="n">
        <f aca="false">W409+V410-U410</f>
        <v>-14125</v>
      </c>
      <c r="AB410" s="269" t="n">
        <f aca="false">Z410*AA410</f>
        <v>0</v>
      </c>
      <c r="AD410" s="269" t="n">
        <f aca="false">AD409+AC410-AB410</f>
        <v>-9810</v>
      </c>
      <c r="AI410" s="269" t="n">
        <f aca="false">AG410*AH410</f>
        <v>0</v>
      </c>
      <c r="AK410" s="269" t="n">
        <f aca="false">AK409+AJ410-AI410</f>
        <v>-19465</v>
      </c>
    </row>
    <row r="411" customFormat="false" ht="15" hidden="false" customHeight="false" outlineLevel="0" collapsed="false">
      <c r="D411" s="271"/>
      <c r="E411" s="271"/>
      <c r="F411" s="271"/>
      <c r="G411" s="269" t="n">
        <f aca="false">E411*F411</f>
        <v>0</v>
      </c>
      <c r="H411" s="271"/>
      <c r="I411" s="348" t="n">
        <f aca="false">I410+H411-G411</f>
        <v>-21743</v>
      </c>
      <c r="N411" s="351" t="n">
        <f aca="false">L411*M411</f>
        <v>0</v>
      </c>
      <c r="P411" s="348" t="n">
        <f aca="false">P410+O411-N411</f>
        <v>-11050</v>
      </c>
      <c r="U411" s="269" t="n">
        <f aca="false">S411*T411</f>
        <v>0</v>
      </c>
      <c r="W411" s="269" t="n">
        <f aca="false">W410+V411-U411</f>
        <v>-14125</v>
      </c>
      <c r="AB411" s="269" t="n">
        <f aca="false">Z411*AA411</f>
        <v>0</v>
      </c>
      <c r="AD411" s="269" t="n">
        <f aca="false">AD410+AC411-AB411</f>
        <v>-9810</v>
      </c>
      <c r="AI411" s="269" t="n">
        <f aca="false">AG411*AH411</f>
        <v>0</v>
      </c>
      <c r="AK411" s="269" t="n">
        <f aca="false">AK410+AJ411-AI411</f>
        <v>-19465</v>
      </c>
    </row>
    <row r="412" customFormat="false" ht="15" hidden="false" customHeight="false" outlineLevel="0" collapsed="false">
      <c r="D412" s="271"/>
      <c r="E412" s="271"/>
      <c r="F412" s="271"/>
      <c r="G412" s="269" t="n">
        <f aca="false">E412*F412</f>
        <v>0</v>
      </c>
      <c r="H412" s="271"/>
      <c r="I412" s="348" t="n">
        <f aca="false">I411+H412-G412</f>
        <v>-21743</v>
      </c>
      <c r="N412" s="351" t="n">
        <f aca="false">L412*M412</f>
        <v>0</v>
      </c>
      <c r="P412" s="348" t="n">
        <f aca="false">P411+O412-N412</f>
        <v>-11050</v>
      </c>
      <c r="U412" s="269" t="n">
        <f aca="false">S412*T412</f>
        <v>0</v>
      </c>
      <c r="W412" s="269" t="n">
        <f aca="false">W411+V412-U412</f>
        <v>-14125</v>
      </c>
      <c r="AB412" s="269" t="n">
        <f aca="false">Z412*AA412</f>
        <v>0</v>
      </c>
      <c r="AD412" s="269" t="n">
        <f aca="false">AD411+AC412-AB412</f>
        <v>-9810</v>
      </c>
      <c r="AI412" s="269" t="n">
        <f aca="false">AG412*AH412</f>
        <v>0</v>
      </c>
      <c r="AK412" s="269" t="n">
        <f aca="false">AK411+AJ412-AI412</f>
        <v>-19465</v>
      </c>
    </row>
    <row r="413" customFormat="false" ht="15" hidden="false" customHeight="false" outlineLevel="0" collapsed="false">
      <c r="D413" s="271"/>
      <c r="E413" s="271"/>
      <c r="F413" s="271"/>
      <c r="G413" s="269" t="n">
        <f aca="false">E413*F413</f>
        <v>0</v>
      </c>
      <c r="H413" s="271"/>
      <c r="I413" s="348" t="n">
        <f aca="false">I412+H413-G413</f>
        <v>-21743</v>
      </c>
      <c r="N413" s="351" t="n">
        <f aca="false">L413*M413</f>
        <v>0</v>
      </c>
      <c r="P413" s="348" t="n">
        <f aca="false">P412+O413-N413</f>
        <v>-11050</v>
      </c>
      <c r="U413" s="269" t="n">
        <f aca="false">S413*T413</f>
        <v>0</v>
      </c>
      <c r="W413" s="269" t="n">
        <f aca="false">W412+V413-U413</f>
        <v>-14125</v>
      </c>
      <c r="AB413" s="269" t="n">
        <f aca="false">Z413*AA413</f>
        <v>0</v>
      </c>
      <c r="AD413" s="269" t="n">
        <f aca="false">AD412+AC413-AB413</f>
        <v>-9810</v>
      </c>
      <c r="AI413" s="269" t="n">
        <f aca="false">AG413*AH413</f>
        <v>0</v>
      </c>
      <c r="AK413" s="269" t="n">
        <f aca="false">AK412+AJ413-AI413</f>
        <v>-19465</v>
      </c>
    </row>
    <row r="414" customFormat="false" ht="15" hidden="false" customHeight="false" outlineLevel="0" collapsed="false">
      <c r="D414" s="271"/>
      <c r="E414" s="271"/>
      <c r="F414" s="271"/>
      <c r="G414" s="269" t="n">
        <f aca="false">E414*F414</f>
        <v>0</v>
      </c>
      <c r="H414" s="271"/>
      <c r="I414" s="348" t="n">
        <f aca="false">I413+H414-G414</f>
        <v>-21743</v>
      </c>
      <c r="N414" s="351" t="n">
        <f aca="false">L414*M414</f>
        <v>0</v>
      </c>
      <c r="P414" s="348" t="n">
        <f aca="false">P413+O414-N414</f>
        <v>-11050</v>
      </c>
      <c r="U414" s="269" t="n">
        <f aca="false">S414*T414</f>
        <v>0</v>
      </c>
      <c r="W414" s="269" t="n">
        <f aca="false">W413+V414-U414</f>
        <v>-14125</v>
      </c>
      <c r="AB414" s="269" t="n">
        <f aca="false">Z414*AA414</f>
        <v>0</v>
      </c>
      <c r="AD414" s="269" t="n">
        <f aca="false">AD413+AC414-AB414</f>
        <v>-9810</v>
      </c>
      <c r="AI414" s="269" t="n">
        <f aca="false">AG414*AH414</f>
        <v>0</v>
      </c>
      <c r="AK414" s="269" t="n">
        <f aca="false">AK413+AJ414-AI414</f>
        <v>-19465</v>
      </c>
    </row>
    <row r="415" customFormat="false" ht="15" hidden="false" customHeight="false" outlineLevel="0" collapsed="false">
      <c r="D415" s="271"/>
      <c r="E415" s="271"/>
      <c r="F415" s="271"/>
      <c r="G415" s="269" t="n">
        <f aca="false">E415*F415</f>
        <v>0</v>
      </c>
      <c r="H415" s="271"/>
      <c r="I415" s="348" t="n">
        <f aca="false">I414+H415-G415</f>
        <v>-21743</v>
      </c>
      <c r="N415" s="351" t="n">
        <f aca="false">L415*M415</f>
        <v>0</v>
      </c>
      <c r="P415" s="348" t="n">
        <f aca="false">P414+O415-N415</f>
        <v>-11050</v>
      </c>
      <c r="U415" s="269" t="n">
        <f aca="false">S415*T415</f>
        <v>0</v>
      </c>
      <c r="W415" s="269" t="n">
        <f aca="false">W414+V415-U415</f>
        <v>-14125</v>
      </c>
      <c r="AB415" s="269" t="n">
        <f aca="false">Z415*AA415</f>
        <v>0</v>
      </c>
      <c r="AD415" s="269" t="n">
        <f aca="false">AD414+AC415-AB415</f>
        <v>-9810</v>
      </c>
      <c r="AI415" s="269" t="n">
        <f aca="false">AG415*AH415</f>
        <v>0</v>
      </c>
      <c r="AK415" s="269" t="n">
        <f aca="false">AK414+AJ415-AI415</f>
        <v>-19465</v>
      </c>
    </row>
    <row r="416" customFormat="false" ht="15" hidden="false" customHeight="false" outlineLevel="0" collapsed="false">
      <c r="D416" s="271"/>
      <c r="E416" s="271"/>
      <c r="F416" s="271"/>
      <c r="G416" s="269" t="n">
        <f aca="false">E416*F416</f>
        <v>0</v>
      </c>
      <c r="H416" s="271"/>
      <c r="I416" s="348" t="n">
        <f aca="false">I415+H416-G416</f>
        <v>-21743</v>
      </c>
      <c r="N416" s="351" t="n">
        <f aca="false">L416*M416</f>
        <v>0</v>
      </c>
      <c r="P416" s="348" t="n">
        <f aca="false">P415+O416-N416</f>
        <v>-11050</v>
      </c>
      <c r="U416" s="269" t="n">
        <f aca="false">S416*T416</f>
        <v>0</v>
      </c>
      <c r="W416" s="269" t="n">
        <f aca="false">W415+V416-U416</f>
        <v>-14125</v>
      </c>
      <c r="AB416" s="269" t="n">
        <f aca="false">Z416*AA416</f>
        <v>0</v>
      </c>
      <c r="AD416" s="269" t="n">
        <f aca="false">AD415+AC416-AB416</f>
        <v>-9810</v>
      </c>
      <c r="AI416" s="269" t="n">
        <f aca="false">AG416*AH416</f>
        <v>0</v>
      </c>
      <c r="AK416" s="269" t="n">
        <f aca="false">AK415+AJ416-AI416</f>
        <v>-19465</v>
      </c>
    </row>
    <row r="417" customFormat="false" ht="15" hidden="false" customHeight="false" outlineLevel="0" collapsed="false">
      <c r="D417" s="271"/>
      <c r="E417" s="271"/>
      <c r="F417" s="271"/>
      <c r="G417" s="269" t="n">
        <f aca="false">E417*F417</f>
        <v>0</v>
      </c>
      <c r="H417" s="271"/>
      <c r="I417" s="348" t="n">
        <f aca="false">I416+H417-G417</f>
        <v>-21743</v>
      </c>
      <c r="N417" s="351" t="n">
        <f aca="false">L417*M417</f>
        <v>0</v>
      </c>
      <c r="P417" s="348" t="n">
        <f aca="false">P416+O417-N417</f>
        <v>-11050</v>
      </c>
      <c r="U417" s="269" t="n">
        <f aca="false">S417*T417</f>
        <v>0</v>
      </c>
      <c r="W417" s="269" t="n">
        <f aca="false">W416+V417-U417</f>
        <v>-14125</v>
      </c>
      <c r="AB417" s="269" t="n">
        <f aca="false">Z417*AA417</f>
        <v>0</v>
      </c>
      <c r="AD417" s="269" t="n">
        <f aca="false">AD416+AC417-AB417</f>
        <v>-9810</v>
      </c>
      <c r="AI417" s="269" t="n">
        <f aca="false">AG417*AH417</f>
        <v>0</v>
      </c>
      <c r="AK417" s="269" t="n">
        <f aca="false">AK416+AJ417-AI417</f>
        <v>-19465</v>
      </c>
    </row>
    <row r="418" customFormat="false" ht="15" hidden="false" customHeight="false" outlineLevel="0" collapsed="false">
      <c r="D418" s="271"/>
      <c r="E418" s="271"/>
      <c r="F418" s="271"/>
      <c r="G418" s="269" t="n">
        <f aca="false">E418*F418</f>
        <v>0</v>
      </c>
      <c r="H418" s="271"/>
      <c r="I418" s="348" t="n">
        <f aca="false">I417+H418-G418</f>
        <v>-21743</v>
      </c>
      <c r="N418" s="351" t="n">
        <f aca="false">L418*M418</f>
        <v>0</v>
      </c>
      <c r="P418" s="348" t="n">
        <f aca="false">P417+O418-N418</f>
        <v>-11050</v>
      </c>
      <c r="U418" s="269" t="n">
        <f aca="false">S418*T418</f>
        <v>0</v>
      </c>
      <c r="W418" s="269" t="n">
        <f aca="false">W417+V418-U418</f>
        <v>-14125</v>
      </c>
      <c r="AB418" s="269" t="n">
        <f aca="false">Z418*AA418</f>
        <v>0</v>
      </c>
      <c r="AD418" s="269" t="n">
        <f aca="false">AD417+AC418-AB418</f>
        <v>-9810</v>
      </c>
      <c r="AI418" s="269" t="n">
        <f aca="false">AG418*AH418</f>
        <v>0</v>
      </c>
      <c r="AK418" s="269" t="n">
        <f aca="false">AK417+AJ418-AI418</f>
        <v>-19465</v>
      </c>
    </row>
    <row r="419" customFormat="false" ht="15" hidden="false" customHeight="false" outlineLevel="0" collapsed="false">
      <c r="D419" s="271"/>
      <c r="E419" s="271"/>
      <c r="F419" s="271"/>
      <c r="G419" s="269" t="n">
        <f aca="false">E419*F419</f>
        <v>0</v>
      </c>
      <c r="H419" s="271"/>
      <c r="I419" s="348" t="n">
        <f aca="false">I418+H419-G419</f>
        <v>-21743</v>
      </c>
      <c r="N419" s="351" t="n">
        <f aca="false">L419*M419</f>
        <v>0</v>
      </c>
      <c r="P419" s="348" t="n">
        <f aca="false">P418+O419-N419</f>
        <v>-11050</v>
      </c>
      <c r="U419" s="269" t="n">
        <f aca="false">S419*T419</f>
        <v>0</v>
      </c>
      <c r="W419" s="269" t="n">
        <f aca="false">W418+V419-U419</f>
        <v>-14125</v>
      </c>
      <c r="AB419" s="269" t="n">
        <f aca="false">Z419*AA419</f>
        <v>0</v>
      </c>
      <c r="AD419" s="269" t="n">
        <f aca="false">AD418+AC419-AB419</f>
        <v>-9810</v>
      </c>
      <c r="AI419" s="269" t="n">
        <f aca="false">AG419*AH419</f>
        <v>0</v>
      </c>
      <c r="AK419" s="269" t="n">
        <f aca="false">AK418+AJ419-AI419</f>
        <v>-19465</v>
      </c>
    </row>
    <row r="420" customFormat="false" ht="15" hidden="false" customHeight="false" outlineLevel="0" collapsed="false">
      <c r="D420" s="271"/>
      <c r="E420" s="271"/>
      <c r="F420" s="271"/>
      <c r="G420" s="269" t="n">
        <f aca="false">E420*F420</f>
        <v>0</v>
      </c>
      <c r="H420" s="271"/>
      <c r="I420" s="348" t="n">
        <f aca="false">I419+H420-G420</f>
        <v>-21743</v>
      </c>
      <c r="N420" s="351" t="n">
        <f aca="false">L420*M420</f>
        <v>0</v>
      </c>
      <c r="P420" s="348" t="n">
        <f aca="false">P419+O420-N420</f>
        <v>-11050</v>
      </c>
      <c r="U420" s="269" t="n">
        <f aca="false">S420*T420</f>
        <v>0</v>
      </c>
      <c r="W420" s="269" t="n">
        <f aca="false">W419+V420-U420</f>
        <v>-14125</v>
      </c>
      <c r="AB420" s="269" t="n">
        <f aca="false">Z420*AA420</f>
        <v>0</v>
      </c>
      <c r="AD420" s="269" t="n">
        <f aca="false">AD419+AC420-AB420</f>
        <v>-9810</v>
      </c>
      <c r="AI420" s="269" t="n">
        <f aca="false">AG420*AH420</f>
        <v>0</v>
      </c>
      <c r="AK420" s="269" t="n">
        <f aca="false">AK419+AJ420-AI420</f>
        <v>-19465</v>
      </c>
    </row>
    <row r="421" customFormat="false" ht="15" hidden="false" customHeight="false" outlineLevel="0" collapsed="false">
      <c r="D421" s="271"/>
      <c r="E421" s="271"/>
      <c r="F421" s="271"/>
      <c r="G421" s="269" t="n">
        <f aca="false">E421*F421</f>
        <v>0</v>
      </c>
      <c r="H421" s="271"/>
      <c r="I421" s="348" t="n">
        <f aca="false">I420+H421-G421</f>
        <v>-21743</v>
      </c>
      <c r="N421" s="351" t="n">
        <f aca="false">L421*M421</f>
        <v>0</v>
      </c>
      <c r="P421" s="348" t="n">
        <f aca="false">P420+O421-N421</f>
        <v>-11050</v>
      </c>
      <c r="U421" s="269" t="n">
        <f aca="false">S421*T421</f>
        <v>0</v>
      </c>
      <c r="W421" s="269" t="n">
        <f aca="false">W420+V421-U421</f>
        <v>-14125</v>
      </c>
      <c r="AB421" s="269" t="n">
        <f aca="false">Z421*AA421</f>
        <v>0</v>
      </c>
      <c r="AD421" s="269" t="n">
        <f aca="false">AD420+AC421-AB421</f>
        <v>-9810</v>
      </c>
      <c r="AI421" s="269" t="n">
        <f aca="false">AG421*AH421</f>
        <v>0</v>
      </c>
      <c r="AK421" s="269" t="n">
        <f aca="false">AK420+AJ421-AI421</f>
        <v>-19465</v>
      </c>
    </row>
    <row r="422" customFormat="false" ht="15" hidden="false" customHeight="false" outlineLevel="0" collapsed="false">
      <c r="D422" s="271"/>
      <c r="E422" s="271"/>
      <c r="F422" s="271"/>
      <c r="G422" s="269" t="n">
        <f aca="false">E422*F422</f>
        <v>0</v>
      </c>
      <c r="H422" s="271"/>
      <c r="I422" s="348" t="n">
        <f aca="false">I421+H422-G422</f>
        <v>-21743</v>
      </c>
      <c r="N422" s="351" t="n">
        <f aca="false">L422*M422</f>
        <v>0</v>
      </c>
      <c r="P422" s="348" t="n">
        <f aca="false">P421+O422-N422</f>
        <v>-11050</v>
      </c>
      <c r="U422" s="269" t="n">
        <f aca="false">S422*T422</f>
        <v>0</v>
      </c>
      <c r="W422" s="269" t="n">
        <f aca="false">W421+V422-U422</f>
        <v>-14125</v>
      </c>
      <c r="AB422" s="269" t="n">
        <f aca="false">Z422*AA422</f>
        <v>0</v>
      </c>
      <c r="AD422" s="269" t="n">
        <f aca="false">AD421+AC422-AB422</f>
        <v>-9810</v>
      </c>
      <c r="AI422" s="269" t="n">
        <f aca="false">AG422*AH422</f>
        <v>0</v>
      </c>
      <c r="AK422" s="269" t="n">
        <f aca="false">AK421+AJ422-AI422</f>
        <v>-19465</v>
      </c>
    </row>
    <row r="423" customFormat="false" ht="15" hidden="false" customHeight="false" outlineLevel="0" collapsed="false">
      <c r="D423" s="271"/>
      <c r="E423" s="271"/>
      <c r="F423" s="271"/>
      <c r="G423" s="269" t="n">
        <f aca="false">E423*F423</f>
        <v>0</v>
      </c>
      <c r="H423" s="271"/>
      <c r="I423" s="348" t="n">
        <f aca="false">I422+H423-G423</f>
        <v>-21743</v>
      </c>
      <c r="N423" s="351" t="n">
        <f aca="false">L423*M423</f>
        <v>0</v>
      </c>
      <c r="P423" s="348" t="n">
        <f aca="false">P422+O423-N423</f>
        <v>-11050</v>
      </c>
      <c r="U423" s="269" t="n">
        <f aca="false">S423*T423</f>
        <v>0</v>
      </c>
      <c r="W423" s="269" t="n">
        <f aca="false">W422+V423-U423</f>
        <v>-14125</v>
      </c>
      <c r="AB423" s="269" t="n">
        <f aca="false">Z423*AA423</f>
        <v>0</v>
      </c>
      <c r="AD423" s="269" t="n">
        <f aca="false">AD422+AC423-AB423</f>
        <v>-9810</v>
      </c>
      <c r="AI423" s="269" t="n">
        <f aca="false">AG423*AH423</f>
        <v>0</v>
      </c>
      <c r="AK423" s="269" t="n">
        <f aca="false">AK422+AJ423-AI423</f>
        <v>-19465</v>
      </c>
    </row>
    <row r="424" customFormat="false" ht="15" hidden="false" customHeight="false" outlineLevel="0" collapsed="false">
      <c r="D424" s="271"/>
      <c r="E424" s="271"/>
      <c r="F424" s="271"/>
      <c r="G424" s="269" t="n">
        <f aca="false">E424*F424</f>
        <v>0</v>
      </c>
      <c r="H424" s="271"/>
      <c r="I424" s="348" t="n">
        <f aca="false">I423+H424-G424</f>
        <v>-21743</v>
      </c>
      <c r="N424" s="351" t="n">
        <f aca="false">L424*M424</f>
        <v>0</v>
      </c>
      <c r="P424" s="348" t="n">
        <f aca="false">P423+O424-N424</f>
        <v>-11050</v>
      </c>
      <c r="U424" s="269" t="n">
        <f aca="false">S424*T424</f>
        <v>0</v>
      </c>
      <c r="W424" s="269" t="n">
        <f aca="false">W423+V424-U424</f>
        <v>-14125</v>
      </c>
      <c r="AB424" s="269" t="n">
        <f aca="false">Z424*AA424</f>
        <v>0</v>
      </c>
      <c r="AD424" s="269" t="n">
        <f aca="false">AD423+AC424-AB424</f>
        <v>-9810</v>
      </c>
      <c r="AI424" s="269" t="n">
        <f aca="false">AG424*AH424</f>
        <v>0</v>
      </c>
      <c r="AK424" s="269" t="n">
        <f aca="false">AK423+AJ424-AI424</f>
        <v>-19465</v>
      </c>
    </row>
    <row r="425" customFormat="false" ht="15" hidden="false" customHeight="false" outlineLevel="0" collapsed="false">
      <c r="D425" s="271"/>
      <c r="E425" s="271"/>
      <c r="F425" s="271"/>
      <c r="G425" s="269" t="n">
        <f aca="false">E425*F425</f>
        <v>0</v>
      </c>
      <c r="H425" s="271"/>
      <c r="I425" s="348" t="n">
        <f aca="false">I424+H425-G425</f>
        <v>-21743</v>
      </c>
      <c r="N425" s="351" t="n">
        <f aca="false">L425*M425</f>
        <v>0</v>
      </c>
      <c r="P425" s="348" t="n">
        <f aca="false">P424+O425-N425</f>
        <v>-11050</v>
      </c>
      <c r="U425" s="269" t="n">
        <f aca="false">S425*T425</f>
        <v>0</v>
      </c>
      <c r="W425" s="269" t="n">
        <f aca="false">W424+V425-U425</f>
        <v>-14125</v>
      </c>
      <c r="AB425" s="269" t="n">
        <f aca="false">Z425*AA425</f>
        <v>0</v>
      </c>
      <c r="AD425" s="269" t="n">
        <f aca="false">AD424+AC425-AB425</f>
        <v>-9810</v>
      </c>
      <c r="AI425" s="269" t="n">
        <f aca="false">AG425*AH425</f>
        <v>0</v>
      </c>
      <c r="AK425" s="269" t="n">
        <f aca="false">AK424+AJ425-AI425</f>
        <v>-19465</v>
      </c>
    </row>
    <row r="426" customFormat="false" ht="15" hidden="false" customHeight="false" outlineLevel="0" collapsed="false">
      <c r="D426" s="271"/>
      <c r="E426" s="271"/>
      <c r="F426" s="271"/>
      <c r="G426" s="269" t="n">
        <f aca="false">E426*F426</f>
        <v>0</v>
      </c>
      <c r="H426" s="271"/>
      <c r="I426" s="348" t="n">
        <f aca="false">I425+H426-G426</f>
        <v>-21743</v>
      </c>
      <c r="N426" s="351" t="n">
        <f aca="false">L426*M426</f>
        <v>0</v>
      </c>
      <c r="P426" s="348" t="n">
        <f aca="false">P425+O426-N426</f>
        <v>-11050</v>
      </c>
      <c r="U426" s="269" t="n">
        <f aca="false">S426*T426</f>
        <v>0</v>
      </c>
      <c r="W426" s="269" t="n">
        <f aca="false">W425+V426-U426</f>
        <v>-14125</v>
      </c>
      <c r="AB426" s="269" t="n">
        <f aca="false">Z426*AA426</f>
        <v>0</v>
      </c>
      <c r="AD426" s="269" t="n">
        <f aca="false">AD425+AC426-AB426</f>
        <v>-9810</v>
      </c>
      <c r="AI426" s="269" t="n">
        <f aca="false">AG426*AH426</f>
        <v>0</v>
      </c>
      <c r="AK426" s="269" t="n">
        <f aca="false">AK425+AJ426-AI426</f>
        <v>-19465</v>
      </c>
    </row>
    <row r="427" customFormat="false" ht="15" hidden="false" customHeight="false" outlineLevel="0" collapsed="false">
      <c r="D427" s="271"/>
      <c r="E427" s="271"/>
      <c r="F427" s="271"/>
      <c r="G427" s="269" t="n">
        <f aca="false">E427*F427</f>
        <v>0</v>
      </c>
      <c r="H427" s="271"/>
      <c r="I427" s="348" t="n">
        <f aca="false">I426+H427-G427</f>
        <v>-21743</v>
      </c>
      <c r="N427" s="351" t="n">
        <f aca="false">L427*M427</f>
        <v>0</v>
      </c>
      <c r="P427" s="348" t="n">
        <f aca="false">P426+O427-N427</f>
        <v>-11050</v>
      </c>
      <c r="U427" s="269" t="n">
        <f aca="false">S427*T427</f>
        <v>0</v>
      </c>
      <c r="W427" s="269" t="n">
        <f aca="false">W426+V427-U427</f>
        <v>-14125</v>
      </c>
      <c r="AB427" s="269" t="n">
        <f aca="false">Z427*AA427</f>
        <v>0</v>
      </c>
      <c r="AD427" s="269" t="n">
        <f aca="false">AD426+AC427-AB427</f>
        <v>-9810</v>
      </c>
      <c r="AI427" s="269" t="n">
        <f aca="false">AG427*AH427</f>
        <v>0</v>
      </c>
      <c r="AK427" s="269" t="n">
        <f aca="false">AK426+AJ427-AI427</f>
        <v>-19465</v>
      </c>
    </row>
    <row r="428" customFormat="false" ht="15" hidden="false" customHeight="false" outlineLevel="0" collapsed="false">
      <c r="D428" s="271"/>
      <c r="E428" s="271"/>
      <c r="F428" s="271"/>
      <c r="G428" s="269" t="n">
        <f aca="false">E428*F428</f>
        <v>0</v>
      </c>
      <c r="H428" s="271"/>
      <c r="I428" s="348" t="n">
        <f aca="false">I427+H428-G428</f>
        <v>-21743</v>
      </c>
      <c r="N428" s="351" t="n">
        <f aca="false">L428*M428</f>
        <v>0</v>
      </c>
      <c r="P428" s="348" t="n">
        <f aca="false">P427+O428-N428</f>
        <v>-11050</v>
      </c>
      <c r="U428" s="269" t="n">
        <f aca="false">S428*T428</f>
        <v>0</v>
      </c>
      <c r="W428" s="269" t="n">
        <f aca="false">W427+V428-U428</f>
        <v>-14125</v>
      </c>
      <c r="AB428" s="269" t="n">
        <f aca="false">Z428*AA428</f>
        <v>0</v>
      </c>
      <c r="AD428" s="269" t="n">
        <f aca="false">AD427+AC428-AB428</f>
        <v>-9810</v>
      </c>
      <c r="AI428" s="269" t="n">
        <f aca="false">AG428*AH428</f>
        <v>0</v>
      </c>
      <c r="AK428" s="269" t="n">
        <f aca="false">AK427+AJ428-AI428</f>
        <v>-19465</v>
      </c>
    </row>
    <row r="429" customFormat="false" ht="15" hidden="false" customHeight="false" outlineLevel="0" collapsed="false">
      <c r="D429" s="271"/>
      <c r="E429" s="271"/>
      <c r="F429" s="271"/>
      <c r="G429" s="269" t="n">
        <f aca="false">E429*F429</f>
        <v>0</v>
      </c>
      <c r="H429" s="271"/>
      <c r="I429" s="348" t="n">
        <f aca="false">I428+H429-G429</f>
        <v>-21743</v>
      </c>
      <c r="N429" s="351" t="n">
        <f aca="false">L429*M429</f>
        <v>0</v>
      </c>
      <c r="P429" s="348" t="n">
        <f aca="false">P428+O429-N429</f>
        <v>-11050</v>
      </c>
      <c r="U429" s="269" t="n">
        <f aca="false">S429*T429</f>
        <v>0</v>
      </c>
      <c r="W429" s="269" t="n">
        <f aca="false">W428+V429-U429</f>
        <v>-14125</v>
      </c>
      <c r="AB429" s="269" t="n">
        <f aca="false">Z429*AA429</f>
        <v>0</v>
      </c>
      <c r="AD429" s="269" t="n">
        <f aca="false">AD428+AC429-AB429</f>
        <v>-9810</v>
      </c>
      <c r="AI429" s="269" t="n">
        <f aca="false">AG429*AH429</f>
        <v>0</v>
      </c>
      <c r="AK429" s="269" t="n">
        <f aca="false">AK428+AJ429-AI429</f>
        <v>-19465</v>
      </c>
    </row>
    <row r="430" customFormat="false" ht="15" hidden="false" customHeight="false" outlineLevel="0" collapsed="false">
      <c r="D430" s="271"/>
      <c r="E430" s="271"/>
      <c r="F430" s="271"/>
      <c r="G430" s="269" t="n">
        <f aca="false">E430*F430</f>
        <v>0</v>
      </c>
      <c r="H430" s="271"/>
      <c r="I430" s="348" t="n">
        <f aca="false">I429+H430-G430</f>
        <v>-21743</v>
      </c>
      <c r="N430" s="351" t="n">
        <f aca="false">L430*M430</f>
        <v>0</v>
      </c>
      <c r="P430" s="348" t="n">
        <f aca="false">P429+O430-N430</f>
        <v>-11050</v>
      </c>
      <c r="U430" s="269" t="n">
        <f aca="false">S430*T430</f>
        <v>0</v>
      </c>
      <c r="W430" s="269" t="n">
        <f aca="false">W429+V430-U430</f>
        <v>-14125</v>
      </c>
      <c r="AB430" s="269" t="n">
        <f aca="false">Z430*AA430</f>
        <v>0</v>
      </c>
      <c r="AD430" s="269" t="n">
        <f aca="false">AD429+AC430-AB430</f>
        <v>-9810</v>
      </c>
      <c r="AI430" s="269" t="n">
        <f aca="false">AG430*AH430</f>
        <v>0</v>
      </c>
      <c r="AK430" s="269" t="n">
        <f aca="false">AK429+AJ430-AI430</f>
        <v>-19465</v>
      </c>
    </row>
    <row r="431" customFormat="false" ht="15" hidden="false" customHeight="false" outlineLevel="0" collapsed="false">
      <c r="D431" s="271"/>
      <c r="E431" s="271"/>
      <c r="F431" s="271"/>
      <c r="G431" s="269" t="n">
        <f aca="false">E431*F431</f>
        <v>0</v>
      </c>
      <c r="H431" s="271"/>
      <c r="I431" s="348" t="n">
        <f aca="false">I430+H431-G431</f>
        <v>-21743</v>
      </c>
      <c r="N431" s="351" t="n">
        <f aca="false">L431*M431</f>
        <v>0</v>
      </c>
      <c r="P431" s="348" t="n">
        <f aca="false">P430+O431-N431</f>
        <v>-11050</v>
      </c>
      <c r="U431" s="269" t="n">
        <f aca="false">S431*T431</f>
        <v>0</v>
      </c>
      <c r="W431" s="269" t="n">
        <f aca="false">W430+V431-U431</f>
        <v>-14125</v>
      </c>
      <c r="AB431" s="269" t="n">
        <f aca="false">Z431*AA431</f>
        <v>0</v>
      </c>
      <c r="AD431" s="269" t="n">
        <f aca="false">AD430+AC431-AB431</f>
        <v>-9810</v>
      </c>
      <c r="AI431" s="269" t="n">
        <f aca="false">AG431*AH431</f>
        <v>0</v>
      </c>
      <c r="AK431" s="269" t="n">
        <f aca="false">AK430+AJ431-AI431</f>
        <v>-19465</v>
      </c>
    </row>
    <row r="432" customFormat="false" ht="15" hidden="false" customHeight="false" outlineLevel="0" collapsed="false">
      <c r="D432" s="271"/>
      <c r="E432" s="271"/>
      <c r="F432" s="271"/>
      <c r="G432" s="269" t="n">
        <f aca="false">E432*F432</f>
        <v>0</v>
      </c>
      <c r="H432" s="271"/>
      <c r="I432" s="348" t="n">
        <f aca="false">I431+H432-G432</f>
        <v>-21743</v>
      </c>
      <c r="N432" s="351" t="n">
        <f aca="false">L432*M432</f>
        <v>0</v>
      </c>
      <c r="P432" s="348" t="n">
        <f aca="false">P431+O432-N432</f>
        <v>-11050</v>
      </c>
      <c r="U432" s="269" t="n">
        <f aca="false">S432*T432</f>
        <v>0</v>
      </c>
      <c r="W432" s="269" t="n">
        <f aca="false">W431+V432-U432</f>
        <v>-14125</v>
      </c>
      <c r="AB432" s="269" t="n">
        <f aca="false">Z432*AA432</f>
        <v>0</v>
      </c>
      <c r="AD432" s="269" t="n">
        <f aca="false">AD431+AC432-AB432</f>
        <v>-9810</v>
      </c>
      <c r="AI432" s="269" t="n">
        <f aca="false">AG432*AH432</f>
        <v>0</v>
      </c>
      <c r="AK432" s="269" t="n">
        <f aca="false">AK431+AJ432-AI432</f>
        <v>-19465</v>
      </c>
    </row>
    <row r="433" customFormat="false" ht="15" hidden="false" customHeight="false" outlineLevel="0" collapsed="false">
      <c r="D433" s="271"/>
      <c r="E433" s="271"/>
      <c r="F433" s="271"/>
      <c r="G433" s="269" t="n">
        <f aca="false">E433*F433</f>
        <v>0</v>
      </c>
      <c r="H433" s="271"/>
      <c r="I433" s="348" t="n">
        <f aca="false">I432+H433-G433</f>
        <v>-21743</v>
      </c>
      <c r="N433" s="351" t="n">
        <f aca="false">L433*M433</f>
        <v>0</v>
      </c>
      <c r="P433" s="348" t="n">
        <f aca="false">P432+O433-N433</f>
        <v>-11050</v>
      </c>
      <c r="U433" s="269" t="n">
        <f aca="false">S433*T433</f>
        <v>0</v>
      </c>
      <c r="W433" s="269" t="n">
        <f aca="false">W432+V433-U433</f>
        <v>-14125</v>
      </c>
      <c r="AB433" s="269" t="n">
        <f aca="false">Z433*AA433</f>
        <v>0</v>
      </c>
      <c r="AD433" s="269" t="n">
        <f aca="false">AD432+AC433-AB433</f>
        <v>-9810</v>
      </c>
      <c r="AI433" s="269" t="n">
        <f aca="false">AG433*AH433</f>
        <v>0</v>
      </c>
      <c r="AK433" s="269" t="n">
        <f aca="false">AK432+AJ433-AI433</f>
        <v>-19465</v>
      </c>
    </row>
    <row r="434" customFormat="false" ht="15" hidden="false" customHeight="false" outlineLevel="0" collapsed="false">
      <c r="D434" s="271"/>
      <c r="E434" s="271"/>
      <c r="F434" s="271"/>
      <c r="G434" s="269" t="n">
        <f aca="false">E434*F434</f>
        <v>0</v>
      </c>
      <c r="H434" s="271"/>
      <c r="I434" s="348" t="n">
        <f aca="false">I433+H434-G434</f>
        <v>-21743</v>
      </c>
      <c r="N434" s="351" t="n">
        <f aca="false">L434*M434</f>
        <v>0</v>
      </c>
      <c r="P434" s="348" t="n">
        <f aca="false">P433+O434-N434</f>
        <v>-11050</v>
      </c>
      <c r="U434" s="269" t="n">
        <f aca="false">S434*T434</f>
        <v>0</v>
      </c>
      <c r="W434" s="269" t="n">
        <f aca="false">W433+V434-U434</f>
        <v>-14125</v>
      </c>
      <c r="AB434" s="269" t="n">
        <f aca="false">Z434*AA434</f>
        <v>0</v>
      </c>
      <c r="AD434" s="269" t="n">
        <f aca="false">AD433+AC434-AB434</f>
        <v>-9810</v>
      </c>
      <c r="AI434" s="269" t="n">
        <f aca="false">AG434*AH434</f>
        <v>0</v>
      </c>
      <c r="AK434" s="269" t="n">
        <f aca="false">AK433+AJ434-AI434</f>
        <v>-19465</v>
      </c>
    </row>
    <row r="435" customFormat="false" ht="15" hidden="false" customHeight="false" outlineLevel="0" collapsed="false">
      <c r="D435" s="271"/>
      <c r="E435" s="271"/>
      <c r="F435" s="271"/>
      <c r="G435" s="269" t="n">
        <f aca="false">E435*F435</f>
        <v>0</v>
      </c>
      <c r="H435" s="271"/>
      <c r="I435" s="348" t="n">
        <f aca="false">I434+H435-G435</f>
        <v>-21743</v>
      </c>
      <c r="N435" s="351" t="n">
        <f aca="false">L435*M435</f>
        <v>0</v>
      </c>
      <c r="P435" s="348" t="n">
        <f aca="false">P434+O435-N435</f>
        <v>-11050</v>
      </c>
      <c r="U435" s="269" t="n">
        <f aca="false">S435*T435</f>
        <v>0</v>
      </c>
      <c r="W435" s="269" t="n">
        <f aca="false">W434+V435-U435</f>
        <v>-14125</v>
      </c>
      <c r="AB435" s="269" t="n">
        <f aca="false">Z435*AA435</f>
        <v>0</v>
      </c>
      <c r="AD435" s="269" t="n">
        <f aca="false">AD434+AC435-AB435</f>
        <v>-9810</v>
      </c>
      <c r="AI435" s="269" t="n">
        <f aca="false">AG435*AH435</f>
        <v>0</v>
      </c>
      <c r="AK435" s="269" t="n">
        <f aca="false">AK434+AJ435-AI435</f>
        <v>-19465</v>
      </c>
    </row>
    <row r="436" customFormat="false" ht="15" hidden="false" customHeight="false" outlineLevel="0" collapsed="false">
      <c r="D436" s="271"/>
      <c r="E436" s="271"/>
      <c r="F436" s="271"/>
      <c r="G436" s="269" t="n">
        <f aca="false">E436*F436</f>
        <v>0</v>
      </c>
      <c r="H436" s="271"/>
      <c r="I436" s="348" t="n">
        <f aca="false">I435+H436-G436</f>
        <v>-21743</v>
      </c>
      <c r="N436" s="351" t="n">
        <f aca="false">L436*M436</f>
        <v>0</v>
      </c>
      <c r="P436" s="348" t="n">
        <f aca="false">P435+O436-N436</f>
        <v>-11050</v>
      </c>
      <c r="U436" s="269" t="n">
        <f aca="false">S436*T436</f>
        <v>0</v>
      </c>
      <c r="W436" s="269" t="n">
        <f aca="false">W435+V436-U436</f>
        <v>-14125</v>
      </c>
      <c r="AB436" s="269" t="n">
        <f aca="false">Z436*AA436</f>
        <v>0</v>
      </c>
      <c r="AD436" s="269" t="n">
        <f aca="false">AD435+AC436-AB436</f>
        <v>-9810</v>
      </c>
      <c r="AI436" s="269" t="n">
        <f aca="false">AG436*AH436</f>
        <v>0</v>
      </c>
      <c r="AK436" s="269" t="n">
        <f aca="false">AK435+AJ436-AI436</f>
        <v>-19465</v>
      </c>
    </row>
    <row r="437" customFormat="false" ht="15" hidden="false" customHeight="false" outlineLevel="0" collapsed="false">
      <c r="D437" s="271"/>
      <c r="E437" s="271"/>
      <c r="F437" s="271"/>
      <c r="G437" s="269" t="n">
        <f aca="false">E437*F437</f>
        <v>0</v>
      </c>
      <c r="H437" s="271"/>
      <c r="I437" s="348" t="n">
        <f aca="false">I436+H437-G437</f>
        <v>-21743</v>
      </c>
      <c r="N437" s="351" t="n">
        <f aca="false">L437*M437</f>
        <v>0</v>
      </c>
      <c r="P437" s="348" t="n">
        <f aca="false">P436+O437-N437</f>
        <v>-11050</v>
      </c>
      <c r="U437" s="269" t="n">
        <f aca="false">S437*T437</f>
        <v>0</v>
      </c>
      <c r="W437" s="269" t="n">
        <f aca="false">W436+V437-U437</f>
        <v>-14125</v>
      </c>
      <c r="AB437" s="269" t="n">
        <f aca="false">Z437*AA437</f>
        <v>0</v>
      </c>
      <c r="AD437" s="269" t="n">
        <f aca="false">AD436+AC437-AB437</f>
        <v>-9810</v>
      </c>
      <c r="AI437" s="269" t="n">
        <f aca="false">AG437*AH437</f>
        <v>0</v>
      </c>
      <c r="AK437" s="269" t="n">
        <f aca="false">AK436+AJ437-AI437</f>
        <v>-19465</v>
      </c>
    </row>
    <row r="438" customFormat="false" ht="15" hidden="false" customHeight="false" outlineLevel="0" collapsed="false">
      <c r="D438" s="271"/>
      <c r="E438" s="271"/>
      <c r="F438" s="271"/>
      <c r="G438" s="269" t="n">
        <f aca="false">E438*F438</f>
        <v>0</v>
      </c>
      <c r="H438" s="271"/>
      <c r="I438" s="348" t="n">
        <f aca="false">I437+H438-G438</f>
        <v>-21743</v>
      </c>
      <c r="N438" s="351" t="n">
        <f aca="false">L438*M438</f>
        <v>0</v>
      </c>
      <c r="P438" s="348" t="n">
        <f aca="false">P437+O438-N438</f>
        <v>-11050</v>
      </c>
      <c r="U438" s="269" t="n">
        <f aca="false">S438*T438</f>
        <v>0</v>
      </c>
      <c r="W438" s="269" t="n">
        <f aca="false">W437+V438-U438</f>
        <v>-14125</v>
      </c>
      <c r="AB438" s="269" t="n">
        <f aca="false">Z438*AA438</f>
        <v>0</v>
      </c>
      <c r="AD438" s="269" t="n">
        <f aca="false">AD437+AC438-AB438</f>
        <v>-9810</v>
      </c>
      <c r="AI438" s="269" t="n">
        <f aca="false">AG438*AH438</f>
        <v>0</v>
      </c>
      <c r="AK438" s="269" t="n">
        <f aca="false">AK437+AJ438-AI438</f>
        <v>-19465</v>
      </c>
    </row>
    <row r="439" customFormat="false" ht="15" hidden="false" customHeight="false" outlineLevel="0" collapsed="false">
      <c r="D439" s="271"/>
      <c r="E439" s="271"/>
      <c r="F439" s="271"/>
      <c r="G439" s="269" t="n">
        <f aca="false">E439*F439</f>
        <v>0</v>
      </c>
      <c r="H439" s="271"/>
      <c r="I439" s="348" t="n">
        <f aca="false">I438+H439-G439</f>
        <v>-21743</v>
      </c>
      <c r="N439" s="351" t="n">
        <f aca="false">L439*M439</f>
        <v>0</v>
      </c>
      <c r="P439" s="348" t="n">
        <f aca="false">P438+O439-N439</f>
        <v>-11050</v>
      </c>
      <c r="U439" s="269" t="n">
        <f aca="false">S439*T439</f>
        <v>0</v>
      </c>
      <c r="W439" s="269" t="n">
        <f aca="false">W438+V439-U439</f>
        <v>-14125</v>
      </c>
      <c r="AB439" s="269" t="n">
        <f aca="false">Z439*AA439</f>
        <v>0</v>
      </c>
      <c r="AD439" s="269" t="n">
        <f aca="false">AD438+AC439-AB439</f>
        <v>-9810</v>
      </c>
      <c r="AI439" s="269" t="n">
        <f aca="false">AG439*AH439</f>
        <v>0</v>
      </c>
      <c r="AK439" s="269" t="n">
        <f aca="false">AK438+AJ439-AI439</f>
        <v>-19465</v>
      </c>
    </row>
    <row r="440" customFormat="false" ht="15" hidden="false" customHeight="false" outlineLevel="0" collapsed="false">
      <c r="D440" s="271"/>
      <c r="E440" s="271"/>
      <c r="F440" s="271"/>
      <c r="G440" s="269" t="n">
        <f aca="false">E440*F440</f>
        <v>0</v>
      </c>
      <c r="H440" s="271"/>
      <c r="I440" s="348" t="n">
        <f aca="false">I439+H440-G440</f>
        <v>-21743</v>
      </c>
      <c r="N440" s="351" t="n">
        <f aca="false">L440*M440</f>
        <v>0</v>
      </c>
      <c r="P440" s="348" t="n">
        <f aca="false">P439+O440-N440</f>
        <v>-11050</v>
      </c>
      <c r="U440" s="269" t="n">
        <f aca="false">S440*T440</f>
        <v>0</v>
      </c>
      <c r="W440" s="269" t="n">
        <f aca="false">W439+V440-U440</f>
        <v>-14125</v>
      </c>
      <c r="AB440" s="269" t="n">
        <f aca="false">Z440*AA440</f>
        <v>0</v>
      </c>
      <c r="AD440" s="269" t="n">
        <f aca="false">AD439+AC440-AB440</f>
        <v>-9810</v>
      </c>
      <c r="AI440" s="269" t="n">
        <f aca="false">AG440*AH440</f>
        <v>0</v>
      </c>
      <c r="AK440" s="269" t="n">
        <f aca="false">AK439+AJ440-AI440</f>
        <v>-19465</v>
      </c>
    </row>
    <row r="441" customFormat="false" ht="15" hidden="false" customHeight="false" outlineLevel="0" collapsed="false">
      <c r="D441" s="271"/>
      <c r="E441" s="271"/>
      <c r="F441" s="271"/>
      <c r="G441" s="269" t="n">
        <f aca="false">E441*F441</f>
        <v>0</v>
      </c>
      <c r="H441" s="271"/>
      <c r="I441" s="348" t="n">
        <f aca="false">I440+H441-G441</f>
        <v>-21743</v>
      </c>
      <c r="N441" s="351" t="n">
        <f aca="false">L441*M441</f>
        <v>0</v>
      </c>
      <c r="P441" s="348" t="n">
        <f aca="false">P440+O441-N441</f>
        <v>-11050</v>
      </c>
      <c r="U441" s="269" t="n">
        <f aca="false">S441*T441</f>
        <v>0</v>
      </c>
      <c r="W441" s="269" t="n">
        <f aca="false">W440+V441-U441</f>
        <v>-14125</v>
      </c>
      <c r="AB441" s="269" t="n">
        <f aca="false">Z441*AA441</f>
        <v>0</v>
      </c>
      <c r="AD441" s="269" t="n">
        <f aca="false">AD440+AC441-AB441</f>
        <v>-9810</v>
      </c>
      <c r="AI441" s="269" t="n">
        <f aca="false">AG441*AH441</f>
        <v>0</v>
      </c>
      <c r="AK441" s="269" t="n">
        <f aca="false">AK440+AJ441-AI441</f>
        <v>-19465</v>
      </c>
    </row>
    <row r="442" customFormat="false" ht="15" hidden="false" customHeight="false" outlineLevel="0" collapsed="false">
      <c r="D442" s="271"/>
      <c r="E442" s="271"/>
      <c r="F442" s="271"/>
      <c r="G442" s="269" t="n">
        <f aca="false">E442*F442</f>
        <v>0</v>
      </c>
      <c r="H442" s="271"/>
      <c r="I442" s="348" t="n">
        <f aca="false">I441+H442-G442</f>
        <v>-21743</v>
      </c>
      <c r="N442" s="351" t="n">
        <f aca="false">L442*M442</f>
        <v>0</v>
      </c>
      <c r="P442" s="348" t="n">
        <f aca="false">P441+O442-N442</f>
        <v>-11050</v>
      </c>
      <c r="U442" s="269" t="n">
        <f aca="false">S442*T442</f>
        <v>0</v>
      </c>
      <c r="W442" s="269" t="n">
        <f aca="false">W441+V442-U442</f>
        <v>-14125</v>
      </c>
      <c r="AB442" s="269" t="n">
        <f aca="false">Z442*AA442</f>
        <v>0</v>
      </c>
      <c r="AD442" s="269" t="n">
        <f aca="false">AD441+AC442-AB442</f>
        <v>-9810</v>
      </c>
      <c r="AI442" s="269" t="n">
        <f aca="false">AG442*AH442</f>
        <v>0</v>
      </c>
      <c r="AK442" s="269" t="n">
        <f aca="false">AK441+AJ442-AI442</f>
        <v>-19465</v>
      </c>
    </row>
    <row r="443" customFormat="false" ht="15" hidden="false" customHeight="false" outlineLevel="0" collapsed="false">
      <c r="D443" s="271"/>
      <c r="E443" s="271"/>
      <c r="F443" s="271"/>
      <c r="G443" s="269" t="n">
        <f aca="false">E443*F443</f>
        <v>0</v>
      </c>
      <c r="H443" s="271"/>
      <c r="I443" s="348" t="n">
        <f aca="false">I442+H443-G443</f>
        <v>-21743</v>
      </c>
      <c r="N443" s="351" t="n">
        <f aca="false">L443*M443</f>
        <v>0</v>
      </c>
      <c r="P443" s="348" t="n">
        <f aca="false">P442+O443-N443</f>
        <v>-11050</v>
      </c>
      <c r="U443" s="269" t="n">
        <f aca="false">S443*T443</f>
        <v>0</v>
      </c>
      <c r="W443" s="269" t="n">
        <f aca="false">W442+V443-U443</f>
        <v>-14125</v>
      </c>
      <c r="AB443" s="269" t="n">
        <f aca="false">Z443*AA443</f>
        <v>0</v>
      </c>
      <c r="AD443" s="269" t="n">
        <f aca="false">AD442+AC443-AB443</f>
        <v>-9810</v>
      </c>
      <c r="AI443" s="269" t="n">
        <f aca="false">AG443*AH443</f>
        <v>0</v>
      </c>
      <c r="AK443" s="269" t="n">
        <f aca="false">AK442+AJ443-AI443</f>
        <v>-19465</v>
      </c>
    </row>
    <row r="444" customFormat="false" ht="15" hidden="false" customHeight="false" outlineLevel="0" collapsed="false">
      <c r="D444" s="271"/>
      <c r="E444" s="271"/>
      <c r="F444" s="271"/>
      <c r="G444" s="269" t="n">
        <f aca="false">E444*F444</f>
        <v>0</v>
      </c>
      <c r="H444" s="271"/>
      <c r="I444" s="348" t="n">
        <f aca="false">I443+H444-G444</f>
        <v>-21743</v>
      </c>
      <c r="N444" s="351" t="n">
        <f aca="false">L444*M444</f>
        <v>0</v>
      </c>
      <c r="P444" s="348" t="n">
        <f aca="false">P443+O444-N444</f>
        <v>-11050</v>
      </c>
      <c r="U444" s="269" t="n">
        <f aca="false">S444*T444</f>
        <v>0</v>
      </c>
      <c r="W444" s="269" t="n">
        <f aca="false">W443+V444-U444</f>
        <v>-14125</v>
      </c>
      <c r="AB444" s="269" t="n">
        <f aca="false">Z444*AA444</f>
        <v>0</v>
      </c>
      <c r="AD444" s="269" t="n">
        <f aca="false">AD443+AC444-AB444</f>
        <v>-9810</v>
      </c>
      <c r="AI444" s="269" t="n">
        <f aca="false">AG444*AH444</f>
        <v>0</v>
      </c>
      <c r="AK444" s="269" t="n">
        <f aca="false">AK443+AJ444-AI444</f>
        <v>-19465</v>
      </c>
    </row>
    <row r="445" customFormat="false" ht="15" hidden="false" customHeight="false" outlineLevel="0" collapsed="false">
      <c r="D445" s="271"/>
      <c r="E445" s="271"/>
      <c r="F445" s="271"/>
      <c r="G445" s="269" t="n">
        <f aca="false">E445*F445</f>
        <v>0</v>
      </c>
      <c r="H445" s="271"/>
      <c r="I445" s="348" t="n">
        <f aca="false">I444+H445-G445</f>
        <v>-21743</v>
      </c>
      <c r="N445" s="351" t="n">
        <f aca="false">L445*M445</f>
        <v>0</v>
      </c>
      <c r="P445" s="348" t="n">
        <f aca="false">P444+O445-N445</f>
        <v>-11050</v>
      </c>
      <c r="U445" s="269" t="n">
        <f aca="false">S445*T445</f>
        <v>0</v>
      </c>
      <c r="W445" s="269" t="n">
        <f aca="false">W444+V445-U445</f>
        <v>-14125</v>
      </c>
      <c r="AB445" s="269" t="n">
        <f aca="false">Z445*AA445</f>
        <v>0</v>
      </c>
      <c r="AD445" s="269" t="n">
        <f aca="false">AD444+AC445-AB445</f>
        <v>-9810</v>
      </c>
      <c r="AI445" s="269" t="n">
        <f aca="false">AG445*AH445</f>
        <v>0</v>
      </c>
      <c r="AK445" s="269" t="n">
        <f aca="false">AK444+AJ445-AI445</f>
        <v>-19465</v>
      </c>
    </row>
    <row r="446" customFormat="false" ht="15" hidden="false" customHeight="false" outlineLevel="0" collapsed="false">
      <c r="D446" s="271"/>
      <c r="E446" s="271"/>
      <c r="F446" s="271"/>
      <c r="G446" s="269" t="n">
        <f aca="false">E446*F446</f>
        <v>0</v>
      </c>
      <c r="H446" s="271"/>
      <c r="I446" s="348" t="n">
        <f aca="false">I445+H446-G446</f>
        <v>-21743</v>
      </c>
      <c r="N446" s="351" t="n">
        <f aca="false">L446*M446</f>
        <v>0</v>
      </c>
      <c r="P446" s="348" t="n">
        <f aca="false">P445+O446-N446</f>
        <v>-11050</v>
      </c>
      <c r="U446" s="269" t="n">
        <f aca="false">S446*T446</f>
        <v>0</v>
      </c>
      <c r="W446" s="269" t="n">
        <f aca="false">W445+V446-U446</f>
        <v>-14125</v>
      </c>
      <c r="AB446" s="269" t="n">
        <f aca="false">Z446*AA446</f>
        <v>0</v>
      </c>
      <c r="AD446" s="269" t="n">
        <f aca="false">AD445+AC446-AB446</f>
        <v>-9810</v>
      </c>
      <c r="AI446" s="269" t="n">
        <f aca="false">AG446*AH446</f>
        <v>0</v>
      </c>
      <c r="AK446" s="269" t="n">
        <f aca="false">AK445+AJ446-AI446</f>
        <v>-19465</v>
      </c>
    </row>
    <row r="447" customFormat="false" ht="15" hidden="false" customHeight="false" outlineLevel="0" collapsed="false">
      <c r="D447" s="271"/>
      <c r="E447" s="271"/>
      <c r="F447" s="271"/>
      <c r="G447" s="269" t="n">
        <f aca="false">E447*F447</f>
        <v>0</v>
      </c>
      <c r="H447" s="271"/>
      <c r="I447" s="348" t="n">
        <f aca="false">I446+H447-G447</f>
        <v>-21743</v>
      </c>
      <c r="N447" s="351" t="n">
        <f aca="false">L447*M447</f>
        <v>0</v>
      </c>
      <c r="P447" s="348" t="n">
        <f aca="false">P446+O447-N447</f>
        <v>-11050</v>
      </c>
      <c r="U447" s="269" t="n">
        <f aca="false">S447*T447</f>
        <v>0</v>
      </c>
      <c r="W447" s="269" t="n">
        <f aca="false">W446+V447-U447</f>
        <v>-14125</v>
      </c>
      <c r="AB447" s="269" t="n">
        <f aca="false">Z447*AA447</f>
        <v>0</v>
      </c>
      <c r="AD447" s="269" t="n">
        <f aca="false">AD446+AC447-AB447</f>
        <v>-9810</v>
      </c>
      <c r="AI447" s="269" t="n">
        <f aca="false">AG447*AH447</f>
        <v>0</v>
      </c>
      <c r="AK447" s="269" t="n">
        <f aca="false">AK446+AJ447-AI447</f>
        <v>-19465</v>
      </c>
    </row>
    <row r="448" customFormat="false" ht="15" hidden="false" customHeight="false" outlineLevel="0" collapsed="false">
      <c r="D448" s="271"/>
      <c r="E448" s="271"/>
      <c r="F448" s="271"/>
      <c r="G448" s="269" t="n">
        <f aca="false">E448*F448</f>
        <v>0</v>
      </c>
      <c r="H448" s="271"/>
      <c r="I448" s="348" t="n">
        <f aca="false">I447+H448-G448</f>
        <v>-21743</v>
      </c>
      <c r="N448" s="351" t="n">
        <f aca="false">L448*M448</f>
        <v>0</v>
      </c>
      <c r="P448" s="348" t="n">
        <f aca="false">P447+O448-N448</f>
        <v>-11050</v>
      </c>
      <c r="U448" s="269" t="n">
        <f aca="false">S448*T448</f>
        <v>0</v>
      </c>
      <c r="W448" s="269" t="n">
        <f aca="false">W447+V448-U448</f>
        <v>-14125</v>
      </c>
      <c r="AB448" s="269" t="n">
        <f aca="false">Z448*AA448</f>
        <v>0</v>
      </c>
      <c r="AD448" s="269" t="n">
        <f aca="false">AD447+AC448-AB448</f>
        <v>-9810</v>
      </c>
      <c r="AI448" s="269" t="n">
        <f aca="false">AG448*AH448</f>
        <v>0</v>
      </c>
      <c r="AK448" s="269" t="n">
        <f aca="false">AK447+AJ448-AI448</f>
        <v>-19465</v>
      </c>
    </row>
    <row r="449" customFormat="false" ht="15" hidden="false" customHeight="false" outlineLevel="0" collapsed="false">
      <c r="D449" s="271"/>
      <c r="E449" s="271"/>
      <c r="F449" s="271"/>
      <c r="G449" s="269" t="n">
        <f aca="false">E449*F449</f>
        <v>0</v>
      </c>
      <c r="H449" s="271"/>
      <c r="I449" s="348" t="n">
        <f aca="false">I448+H449-G449</f>
        <v>-21743</v>
      </c>
      <c r="N449" s="351" t="n">
        <f aca="false">L449*M449</f>
        <v>0</v>
      </c>
      <c r="P449" s="348" t="n">
        <f aca="false">P448+O449-N449</f>
        <v>-11050</v>
      </c>
      <c r="U449" s="269" t="n">
        <f aca="false">S449*T449</f>
        <v>0</v>
      </c>
      <c r="W449" s="269" t="n">
        <f aca="false">W448+V449-U449</f>
        <v>-14125</v>
      </c>
      <c r="AB449" s="269" t="n">
        <f aca="false">Z449*AA449</f>
        <v>0</v>
      </c>
      <c r="AD449" s="269" t="n">
        <f aca="false">AD448+AC449-AB449</f>
        <v>-9810</v>
      </c>
      <c r="AI449" s="269" t="n">
        <f aca="false">AG449*AH449</f>
        <v>0</v>
      </c>
      <c r="AK449" s="269" t="n">
        <f aca="false">AK448+AJ449-AI449</f>
        <v>-19465</v>
      </c>
    </row>
    <row r="450" customFormat="false" ht="15" hidden="false" customHeight="false" outlineLevel="0" collapsed="false">
      <c r="D450" s="271"/>
      <c r="E450" s="271"/>
      <c r="F450" s="271"/>
      <c r="G450" s="269" t="n">
        <f aca="false">E450*F450</f>
        <v>0</v>
      </c>
      <c r="H450" s="271"/>
      <c r="I450" s="348" t="n">
        <f aca="false">I449+H450-G450</f>
        <v>-21743</v>
      </c>
      <c r="N450" s="351" t="n">
        <f aca="false">L450*M450</f>
        <v>0</v>
      </c>
      <c r="P450" s="348" t="n">
        <f aca="false">P449+O450-N450</f>
        <v>-11050</v>
      </c>
      <c r="U450" s="269" t="n">
        <f aca="false">S450*T450</f>
        <v>0</v>
      </c>
      <c r="W450" s="269" t="n">
        <f aca="false">W449+V450-U450</f>
        <v>-14125</v>
      </c>
      <c r="AB450" s="269" t="n">
        <f aca="false">Z450*AA450</f>
        <v>0</v>
      </c>
      <c r="AD450" s="269" t="n">
        <f aca="false">AD449+AC450-AB450</f>
        <v>-9810</v>
      </c>
      <c r="AI450" s="269" t="n">
        <f aca="false">AG450*AH450</f>
        <v>0</v>
      </c>
      <c r="AK450" s="269" t="n">
        <f aca="false">AK449+AJ450-AI450</f>
        <v>-19465</v>
      </c>
    </row>
    <row r="451" customFormat="false" ht="15" hidden="false" customHeight="false" outlineLevel="0" collapsed="false">
      <c r="D451" s="271"/>
      <c r="E451" s="271"/>
      <c r="F451" s="271"/>
      <c r="G451" s="269" t="n">
        <f aca="false">E451*F451</f>
        <v>0</v>
      </c>
      <c r="H451" s="271"/>
      <c r="I451" s="348" t="n">
        <f aca="false">I450+H451-G451</f>
        <v>-21743</v>
      </c>
      <c r="N451" s="351" t="n">
        <f aca="false">L451*M451</f>
        <v>0</v>
      </c>
      <c r="P451" s="348" t="n">
        <f aca="false">P450+O451-N451</f>
        <v>-11050</v>
      </c>
      <c r="U451" s="269" t="n">
        <f aca="false">S451*T451</f>
        <v>0</v>
      </c>
      <c r="W451" s="269" t="n">
        <f aca="false">W450+V451-U451</f>
        <v>-14125</v>
      </c>
      <c r="AB451" s="269" t="n">
        <f aca="false">Z451*AA451</f>
        <v>0</v>
      </c>
      <c r="AD451" s="269" t="n">
        <f aca="false">AD450+AC451-AB451</f>
        <v>-9810</v>
      </c>
      <c r="AI451" s="269" t="n">
        <f aca="false">AG451*AH451</f>
        <v>0</v>
      </c>
      <c r="AK451" s="269" t="n">
        <f aca="false">AK450+AJ451-AI451</f>
        <v>-19465</v>
      </c>
    </row>
    <row r="452" customFormat="false" ht="15" hidden="false" customHeight="false" outlineLevel="0" collapsed="false">
      <c r="D452" s="271"/>
      <c r="E452" s="271"/>
      <c r="F452" s="271"/>
      <c r="G452" s="269" t="n">
        <f aca="false">E452*F452</f>
        <v>0</v>
      </c>
      <c r="H452" s="271"/>
      <c r="I452" s="348" t="n">
        <f aca="false">I451+H452-G452</f>
        <v>-21743</v>
      </c>
      <c r="N452" s="351" t="n">
        <f aca="false">L452*M452</f>
        <v>0</v>
      </c>
      <c r="P452" s="348" t="n">
        <f aca="false">P451+O452-N452</f>
        <v>-11050</v>
      </c>
      <c r="U452" s="269" t="n">
        <f aca="false">S452*T452</f>
        <v>0</v>
      </c>
      <c r="W452" s="269" t="n">
        <f aca="false">W451+V452-U452</f>
        <v>-14125</v>
      </c>
      <c r="AB452" s="269" t="n">
        <f aca="false">Z452*AA452</f>
        <v>0</v>
      </c>
      <c r="AD452" s="269" t="n">
        <f aca="false">AD451+AC452-AB452</f>
        <v>-9810</v>
      </c>
      <c r="AI452" s="269" t="n">
        <f aca="false">AG452*AH452</f>
        <v>0</v>
      </c>
      <c r="AK452" s="269" t="n">
        <f aca="false">AK451+AJ452-AI452</f>
        <v>-19465</v>
      </c>
    </row>
    <row r="453" customFormat="false" ht="15" hidden="false" customHeight="false" outlineLevel="0" collapsed="false">
      <c r="D453" s="271"/>
      <c r="E453" s="271"/>
      <c r="F453" s="271"/>
      <c r="G453" s="269" t="n">
        <f aca="false">E453*F453</f>
        <v>0</v>
      </c>
      <c r="H453" s="271"/>
      <c r="I453" s="348" t="n">
        <f aca="false">I452+H453-G453</f>
        <v>-21743</v>
      </c>
      <c r="N453" s="351" t="n">
        <f aca="false">L453*M453</f>
        <v>0</v>
      </c>
      <c r="P453" s="348" t="n">
        <f aca="false">P452+O453-N453</f>
        <v>-11050</v>
      </c>
      <c r="U453" s="269" t="n">
        <f aca="false">S453*T453</f>
        <v>0</v>
      </c>
      <c r="W453" s="269" t="n">
        <f aca="false">W452+V453-U453</f>
        <v>-14125</v>
      </c>
      <c r="AB453" s="269" t="n">
        <f aca="false">Z453*AA453</f>
        <v>0</v>
      </c>
      <c r="AD453" s="269" t="n">
        <f aca="false">AD452+AC453-AB453</f>
        <v>-9810</v>
      </c>
      <c r="AI453" s="269" t="n">
        <f aca="false">AG453*AH453</f>
        <v>0</v>
      </c>
      <c r="AK453" s="269" t="n">
        <f aca="false">AK452+AJ453-AI453</f>
        <v>-19465</v>
      </c>
    </row>
    <row r="454" customFormat="false" ht="15" hidden="false" customHeight="false" outlineLevel="0" collapsed="false">
      <c r="D454" s="271"/>
      <c r="E454" s="271"/>
      <c r="F454" s="271"/>
      <c r="G454" s="269" t="n">
        <f aca="false">E454*F454</f>
        <v>0</v>
      </c>
      <c r="H454" s="271"/>
      <c r="I454" s="348" t="n">
        <f aca="false">I453+H454-G454</f>
        <v>-21743</v>
      </c>
      <c r="N454" s="351" t="n">
        <f aca="false">L454*M454</f>
        <v>0</v>
      </c>
      <c r="P454" s="348" t="n">
        <f aca="false">P453+O454-N454</f>
        <v>-11050</v>
      </c>
      <c r="U454" s="269" t="n">
        <f aca="false">S454*T454</f>
        <v>0</v>
      </c>
      <c r="W454" s="269" t="n">
        <f aca="false">W453+V454-U454</f>
        <v>-14125</v>
      </c>
      <c r="AB454" s="269" t="n">
        <f aca="false">Z454*AA454</f>
        <v>0</v>
      </c>
      <c r="AD454" s="269" t="n">
        <f aca="false">AD453+AC454-AB454</f>
        <v>-9810</v>
      </c>
      <c r="AI454" s="269" t="n">
        <f aca="false">AG454*AH454</f>
        <v>0</v>
      </c>
      <c r="AK454" s="269" t="n">
        <f aca="false">AK453+AJ454-AI454</f>
        <v>-19465</v>
      </c>
    </row>
    <row r="455" customFormat="false" ht="15" hidden="false" customHeight="false" outlineLevel="0" collapsed="false">
      <c r="D455" s="271"/>
      <c r="E455" s="271"/>
      <c r="F455" s="271"/>
      <c r="G455" s="269" t="n">
        <f aca="false">E455*F455</f>
        <v>0</v>
      </c>
      <c r="H455" s="271"/>
      <c r="I455" s="348" t="n">
        <f aca="false">I454+H455-G455</f>
        <v>-21743</v>
      </c>
      <c r="N455" s="351" t="n">
        <f aca="false">L455*M455</f>
        <v>0</v>
      </c>
      <c r="P455" s="348" t="n">
        <f aca="false">P454+O455-N455</f>
        <v>-11050</v>
      </c>
      <c r="U455" s="269" t="n">
        <f aca="false">S455*T455</f>
        <v>0</v>
      </c>
      <c r="W455" s="269" t="n">
        <f aca="false">W454+V455-U455</f>
        <v>-14125</v>
      </c>
      <c r="AB455" s="269" t="n">
        <f aca="false">Z455*AA455</f>
        <v>0</v>
      </c>
      <c r="AD455" s="269" t="n">
        <f aca="false">AD454+AC455-AB455</f>
        <v>-9810</v>
      </c>
      <c r="AI455" s="269" t="n">
        <f aca="false">AG455*AH455</f>
        <v>0</v>
      </c>
      <c r="AK455" s="269" t="n">
        <f aca="false">AK454+AJ455-AI455</f>
        <v>-19465</v>
      </c>
    </row>
    <row r="456" customFormat="false" ht="15" hidden="false" customHeight="false" outlineLevel="0" collapsed="false">
      <c r="D456" s="271"/>
      <c r="E456" s="271"/>
      <c r="F456" s="271"/>
      <c r="G456" s="269" t="n">
        <f aca="false">E456*F456</f>
        <v>0</v>
      </c>
      <c r="H456" s="271"/>
      <c r="I456" s="348" t="n">
        <f aca="false">I455+H456-G456</f>
        <v>-21743</v>
      </c>
      <c r="N456" s="351" t="n">
        <f aca="false">L456*M456</f>
        <v>0</v>
      </c>
      <c r="P456" s="348" t="n">
        <f aca="false">P455+O456-N456</f>
        <v>-11050</v>
      </c>
      <c r="U456" s="269" t="n">
        <f aca="false">S456*T456</f>
        <v>0</v>
      </c>
      <c r="W456" s="269" t="n">
        <f aca="false">W455+V456-U456</f>
        <v>-14125</v>
      </c>
      <c r="AB456" s="269" t="n">
        <f aca="false">Z456*AA456</f>
        <v>0</v>
      </c>
      <c r="AD456" s="269" t="n">
        <f aca="false">AD455+AC456-AB456</f>
        <v>-9810</v>
      </c>
      <c r="AI456" s="269" t="n">
        <f aca="false">AG456*AH456</f>
        <v>0</v>
      </c>
      <c r="AK456" s="269" t="n">
        <f aca="false">AK455+AJ456-AI456</f>
        <v>-19465</v>
      </c>
    </row>
    <row r="457" customFormat="false" ht="15" hidden="false" customHeight="false" outlineLevel="0" collapsed="false">
      <c r="D457" s="271"/>
      <c r="E457" s="271"/>
      <c r="F457" s="271"/>
      <c r="G457" s="269" t="n">
        <f aca="false">E457*F457</f>
        <v>0</v>
      </c>
      <c r="H457" s="271"/>
      <c r="I457" s="348" t="n">
        <f aca="false">I456+H457-G457</f>
        <v>-21743</v>
      </c>
      <c r="N457" s="351" t="n">
        <f aca="false">L457*M457</f>
        <v>0</v>
      </c>
      <c r="P457" s="348" t="n">
        <f aca="false">P456+O457-N457</f>
        <v>-11050</v>
      </c>
      <c r="U457" s="269" t="n">
        <f aca="false">S457*T457</f>
        <v>0</v>
      </c>
      <c r="W457" s="269" t="n">
        <f aca="false">W456+V457-U457</f>
        <v>-14125</v>
      </c>
      <c r="AB457" s="269" t="n">
        <f aca="false">Z457*AA457</f>
        <v>0</v>
      </c>
      <c r="AD457" s="269" t="n">
        <f aca="false">AD456+AC457-AB457</f>
        <v>-9810</v>
      </c>
      <c r="AI457" s="269" t="n">
        <f aca="false">AG457*AH457</f>
        <v>0</v>
      </c>
      <c r="AK457" s="269" t="n">
        <f aca="false">AK456+AJ457-AI457</f>
        <v>-19465</v>
      </c>
    </row>
    <row r="458" customFormat="false" ht="15" hidden="false" customHeight="false" outlineLevel="0" collapsed="false">
      <c r="D458" s="271"/>
      <c r="E458" s="271"/>
      <c r="F458" s="271"/>
      <c r="G458" s="269" t="n">
        <f aca="false">E458*F458</f>
        <v>0</v>
      </c>
      <c r="H458" s="271"/>
      <c r="I458" s="348" t="n">
        <f aca="false">I457+H458-G458</f>
        <v>-21743</v>
      </c>
      <c r="N458" s="351" t="n">
        <f aca="false">L458*M458</f>
        <v>0</v>
      </c>
      <c r="P458" s="348" t="n">
        <f aca="false">P457+O458-N458</f>
        <v>-11050</v>
      </c>
      <c r="U458" s="269" t="n">
        <f aca="false">S458*T458</f>
        <v>0</v>
      </c>
      <c r="W458" s="269" t="n">
        <f aca="false">W457+V458-U458</f>
        <v>-14125</v>
      </c>
      <c r="AB458" s="269" t="n">
        <f aca="false">Z458*AA458</f>
        <v>0</v>
      </c>
      <c r="AD458" s="269" t="n">
        <f aca="false">AD457+AC458-AB458</f>
        <v>-9810</v>
      </c>
      <c r="AI458" s="269" t="n">
        <f aca="false">AG458*AH458</f>
        <v>0</v>
      </c>
      <c r="AK458" s="269" t="n">
        <f aca="false">AK457+AJ458-AI458</f>
        <v>-19465</v>
      </c>
    </row>
    <row r="459" customFormat="false" ht="15" hidden="false" customHeight="false" outlineLevel="0" collapsed="false">
      <c r="D459" s="271"/>
      <c r="E459" s="271"/>
      <c r="F459" s="271"/>
      <c r="G459" s="269" t="n">
        <f aca="false">E459*F459</f>
        <v>0</v>
      </c>
      <c r="H459" s="271"/>
      <c r="I459" s="348" t="n">
        <f aca="false">I458+H459-G459</f>
        <v>-21743</v>
      </c>
      <c r="N459" s="351" t="n">
        <f aca="false">L459*M459</f>
        <v>0</v>
      </c>
      <c r="P459" s="348" t="n">
        <f aca="false">P458+O459-N459</f>
        <v>-11050</v>
      </c>
      <c r="U459" s="269" t="n">
        <f aca="false">S459*T459</f>
        <v>0</v>
      </c>
      <c r="W459" s="269" t="n">
        <f aca="false">W458+V459-U459</f>
        <v>-14125</v>
      </c>
      <c r="AB459" s="269" t="n">
        <f aca="false">Z459*AA459</f>
        <v>0</v>
      </c>
      <c r="AD459" s="269" t="n">
        <f aca="false">AD458+AC459-AB459</f>
        <v>-9810</v>
      </c>
      <c r="AI459" s="269" t="n">
        <f aca="false">AG459*AH459</f>
        <v>0</v>
      </c>
      <c r="AK459" s="269" t="n">
        <f aca="false">AK458+AJ459-AI459</f>
        <v>-19465</v>
      </c>
    </row>
    <row r="460" customFormat="false" ht="15" hidden="false" customHeight="false" outlineLevel="0" collapsed="false">
      <c r="D460" s="271"/>
      <c r="E460" s="271"/>
      <c r="F460" s="271"/>
      <c r="G460" s="269" t="n">
        <f aca="false">E460*F460</f>
        <v>0</v>
      </c>
      <c r="H460" s="271"/>
      <c r="I460" s="348" t="n">
        <f aca="false">I459+H460-G460</f>
        <v>-21743</v>
      </c>
      <c r="N460" s="351" t="n">
        <f aca="false">L460*M460</f>
        <v>0</v>
      </c>
      <c r="P460" s="348" t="n">
        <f aca="false">P459+O460-N460</f>
        <v>-11050</v>
      </c>
      <c r="U460" s="269" t="n">
        <f aca="false">S460*T460</f>
        <v>0</v>
      </c>
      <c r="W460" s="269" t="n">
        <f aca="false">W459+V460-U460</f>
        <v>-14125</v>
      </c>
      <c r="AB460" s="269" t="n">
        <f aca="false">Z460*AA460</f>
        <v>0</v>
      </c>
      <c r="AD460" s="269" t="n">
        <f aca="false">AD459+AC460-AB460</f>
        <v>-9810</v>
      </c>
      <c r="AI460" s="269" t="n">
        <f aca="false">AG460*AH460</f>
        <v>0</v>
      </c>
      <c r="AK460" s="269" t="n">
        <f aca="false">AK459+AJ460-AI460</f>
        <v>-19465</v>
      </c>
    </row>
    <row r="461" customFormat="false" ht="15" hidden="false" customHeight="false" outlineLevel="0" collapsed="false">
      <c r="D461" s="271"/>
      <c r="E461" s="271"/>
      <c r="F461" s="271"/>
      <c r="G461" s="269" t="n">
        <f aca="false">E461*F461</f>
        <v>0</v>
      </c>
      <c r="H461" s="271"/>
      <c r="I461" s="348" t="n">
        <f aca="false">I460+H461-G461</f>
        <v>-21743</v>
      </c>
      <c r="N461" s="351" t="n">
        <f aca="false">L461*M461</f>
        <v>0</v>
      </c>
      <c r="P461" s="348" t="n">
        <f aca="false">P460+O461-N461</f>
        <v>-11050</v>
      </c>
      <c r="U461" s="269" t="n">
        <f aca="false">S461*T461</f>
        <v>0</v>
      </c>
      <c r="W461" s="269" t="n">
        <f aca="false">W460+V461-U461</f>
        <v>-14125</v>
      </c>
      <c r="AB461" s="269" t="n">
        <f aca="false">Z461*AA461</f>
        <v>0</v>
      </c>
      <c r="AD461" s="269" t="n">
        <f aca="false">AD460+AC461-AB461</f>
        <v>-9810</v>
      </c>
      <c r="AI461" s="269" t="n">
        <f aca="false">AG461*AH461</f>
        <v>0</v>
      </c>
      <c r="AK461" s="269" t="n">
        <f aca="false">AK460+AJ461-AI461</f>
        <v>-19465</v>
      </c>
    </row>
    <row r="462" customFormat="false" ht="15" hidden="false" customHeight="false" outlineLevel="0" collapsed="false">
      <c r="D462" s="271"/>
      <c r="E462" s="271"/>
      <c r="F462" s="271"/>
      <c r="G462" s="269" t="n">
        <f aca="false">E462*F462</f>
        <v>0</v>
      </c>
      <c r="H462" s="271"/>
      <c r="I462" s="348" t="n">
        <f aca="false">I461+H462-G462</f>
        <v>-21743</v>
      </c>
      <c r="N462" s="351" t="n">
        <f aca="false">L462*M462</f>
        <v>0</v>
      </c>
      <c r="P462" s="348" t="n">
        <f aca="false">P461+O462-N462</f>
        <v>-11050</v>
      </c>
      <c r="U462" s="269" t="n">
        <f aca="false">S462*T462</f>
        <v>0</v>
      </c>
      <c r="W462" s="269" t="n">
        <f aca="false">W461+V462-U462</f>
        <v>-14125</v>
      </c>
      <c r="AB462" s="269" t="n">
        <f aca="false">Z462*AA462</f>
        <v>0</v>
      </c>
      <c r="AD462" s="269" t="n">
        <f aca="false">AD461+AC462-AB462</f>
        <v>-9810</v>
      </c>
      <c r="AI462" s="269" t="n">
        <f aca="false">AG462*AH462</f>
        <v>0</v>
      </c>
      <c r="AK462" s="269" t="n">
        <f aca="false">AK461+AJ462-AI462</f>
        <v>-19465</v>
      </c>
    </row>
    <row r="463" customFormat="false" ht="15" hidden="false" customHeight="false" outlineLevel="0" collapsed="false">
      <c r="D463" s="271"/>
      <c r="E463" s="271"/>
      <c r="F463" s="271"/>
      <c r="G463" s="269" t="n">
        <f aca="false">E463*F463</f>
        <v>0</v>
      </c>
      <c r="H463" s="271"/>
      <c r="I463" s="348" t="n">
        <f aca="false">I462+H463-G463</f>
        <v>-21743</v>
      </c>
      <c r="N463" s="351" t="n">
        <f aca="false">L463*M463</f>
        <v>0</v>
      </c>
      <c r="P463" s="348" t="n">
        <f aca="false">P462+O463-N463</f>
        <v>-11050</v>
      </c>
      <c r="U463" s="269" t="n">
        <f aca="false">S463*T463</f>
        <v>0</v>
      </c>
      <c r="W463" s="269" t="n">
        <f aca="false">W462+V463-U463</f>
        <v>-14125</v>
      </c>
      <c r="AB463" s="269" t="n">
        <f aca="false">Z463*AA463</f>
        <v>0</v>
      </c>
      <c r="AD463" s="269" t="n">
        <f aca="false">AD462+AC463-AB463</f>
        <v>-9810</v>
      </c>
      <c r="AI463" s="269" t="n">
        <f aca="false">AG463*AH463</f>
        <v>0</v>
      </c>
      <c r="AK463" s="269" t="n">
        <f aca="false">AK462+AJ463-AI463</f>
        <v>-19465</v>
      </c>
    </row>
    <row r="464" customFormat="false" ht="15" hidden="false" customHeight="false" outlineLevel="0" collapsed="false">
      <c r="D464" s="271"/>
      <c r="E464" s="271"/>
      <c r="F464" s="271"/>
      <c r="G464" s="269" t="n">
        <f aca="false">E464*F464</f>
        <v>0</v>
      </c>
      <c r="H464" s="271"/>
      <c r="I464" s="348" t="n">
        <f aca="false">I463+H464-G464</f>
        <v>-21743</v>
      </c>
      <c r="N464" s="351" t="n">
        <f aca="false">L464*M464</f>
        <v>0</v>
      </c>
      <c r="P464" s="348" t="n">
        <f aca="false">P463+O464-N464</f>
        <v>-11050</v>
      </c>
      <c r="U464" s="269" t="n">
        <f aca="false">S464*T464</f>
        <v>0</v>
      </c>
      <c r="W464" s="269" t="n">
        <f aca="false">W463+V464-U464</f>
        <v>-14125</v>
      </c>
      <c r="AB464" s="269" t="n">
        <f aca="false">Z464*AA464</f>
        <v>0</v>
      </c>
      <c r="AD464" s="269" t="n">
        <f aca="false">AD463+AC464-AB464</f>
        <v>-9810</v>
      </c>
      <c r="AI464" s="269" t="n">
        <f aca="false">AG464*AH464</f>
        <v>0</v>
      </c>
      <c r="AK464" s="269" t="n">
        <f aca="false">AK463+AJ464-AI464</f>
        <v>-19465</v>
      </c>
    </row>
    <row r="465" customFormat="false" ht="15" hidden="false" customHeight="false" outlineLevel="0" collapsed="false">
      <c r="D465" s="271"/>
      <c r="E465" s="271"/>
      <c r="F465" s="271"/>
      <c r="G465" s="269" t="n">
        <f aca="false">E465*F465</f>
        <v>0</v>
      </c>
      <c r="H465" s="271"/>
      <c r="I465" s="348" t="n">
        <f aca="false">I464+H465-G465</f>
        <v>-21743</v>
      </c>
      <c r="N465" s="351" t="n">
        <f aca="false">L465*M465</f>
        <v>0</v>
      </c>
      <c r="P465" s="348" t="n">
        <f aca="false">P464+O465-N465</f>
        <v>-11050</v>
      </c>
      <c r="U465" s="269" t="n">
        <f aca="false">S465*T465</f>
        <v>0</v>
      </c>
      <c r="W465" s="269" t="n">
        <f aca="false">W464+V465-U465</f>
        <v>-14125</v>
      </c>
      <c r="AB465" s="269" t="n">
        <f aca="false">Z465*AA465</f>
        <v>0</v>
      </c>
      <c r="AD465" s="269" t="n">
        <f aca="false">AD464+AC465-AB465</f>
        <v>-9810</v>
      </c>
      <c r="AI465" s="269" t="n">
        <f aca="false">AG465*AH465</f>
        <v>0</v>
      </c>
      <c r="AK465" s="269" t="n">
        <f aca="false">AK464+AJ465-AI465</f>
        <v>-19465</v>
      </c>
    </row>
    <row r="466" customFormat="false" ht="15" hidden="false" customHeight="false" outlineLevel="0" collapsed="false">
      <c r="D466" s="271"/>
      <c r="E466" s="271"/>
      <c r="F466" s="271"/>
      <c r="G466" s="269" t="n">
        <f aca="false">E466*F466</f>
        <v>0</v>
      </c>
      <c r="H466" s="271"/>
      <c r="I466" s="348" t="n">
        <f aca="false">I465+H466-G466</f>
        <v>-21743</v>
      </c>
      <c r="N466" s="351" t="n">
        <f aca="false">L466*M466</f>
        <v>0</v>
      </c>
      <c r="P466" s="348" t="n">
        <f aca="false">P465+O466-N466</f>
        <v>-11050</v>
      </c>
      <c r="U466" s="269" t="n">
        <f aca="false">S466*T466</f>
        <v>0</v>
      </c>
      <c r="W466" s="269" t="n">
        <f aca="false">W465+V466-U466</f>
        <v>-14125</v>
      </c>
      <c r="AB466" s="269" t="n">
        <f aca="false">Z466*AA466</f>
        <v>0</v>
      </c>
      <c r="AD466" s="269" t="n">
        <f aca="false">AD465+AC466-AB466</f>
        <v>-9810</v>
      </c>
      <c r="AI466" s="269" t="n">
        <f aca="false">AG466*AH466</f>
        <v>0</v>
      </c>
      <c r="AK466" s="269" t="n">
        <f aca="false">AK465+AJ466-AI466</f>
        <v>-19465</v>
      </c>
    </row>
    <row r="467" customFormat="false" ht="15" hidden="false" customHeight="false" outlineLevel="0" collapsed="false">
      <c r="D467" s="271"/>
      <c r="E467" s="271"/>
      <c r="F467" s="271"/>
      <c r="G467" s="269" t="n">
        <f aca="false">E467*F467</f>
        <v>0</v>
      </c>
      <c r="H467" s="271"/>
      <c r="I467" s="348" t="n">
        <f aca="false">I466+H467-G467</f>
        <v>-21743</v>
      </c>
      <c r="N467" s="351" t="n">
        <f aca="false">L467*M467</f>
        <v>0</v>
      </c>
      <c r="P467" s="348" t="n">
        <f aca="false">P466+O467-N467</f>
        <v>-11050</v>
      </c>
      <c r="U467" s="269" t="n">
        <f aca="false">S467*T467</f>
        <v>0</v>
      </c>
      <c r="W467" s="269" t="n">
        <f aca="false">W466+V467-U467</f>
        <v>-14125</v>
      </c>
      <c r="AB467" s="269" t="n">
        <f aca="false">Z467*AA467</f>
        <v>0</v>
      </c>
      <c r="AD467" s="269" t="n">
        <f aca="false">AD466+AC467-AB467</f>
        <v>-9810</v>
      </c>
      <c r="AI467" s="269" t="n">
        <f aca="false">AG467*AH467</f>
        <v>0</v>
      </c>
      <c r="AK467" s="269" t="n">
        <f aca="false">AK466+AJ467-AI467</f>
        <v>-19465</v>
      </c>
    </row>
    <row r="468" customFormat="false" ht="15" hidden="false" customHeight="false" outlineLevel="0" collapsed="false">
      <c r="D468" s="271"/>
      <c r="E468" s="271"/>
      <c r="F468" s="271"/>
      <c r="G468" s="269" t="n">
        <f aca="false">E468*F468</f>
        <v>0</v>
      </c>
      <c r="H468" s="271"/>
      <c r="I468" s="348" t="n">
        <f aca="false">I467+H468-G468</f>
        <v>-21743</v>
      </c>
      <c r="N468" s="351" t="n">
        <f aca="false">L468*M468</f>
        <v>0</v>
      </c>
      <c r="P468" s="348" t="n">
        <f aca="false">P467+O468-N468</f>
        <v>-11050</v>
      </c>
      <c r="U468" s="269" t="n">
        <f aca="false">S468*T468</f>
        <v>0</v>
      </c>
      <c r="W468" s="269" t="n">
        <f aca="false">W467+V468-U468</f>
        <v>-14125</v>
      </c>
      <c r="AB468" s="269" t="n">
        <f aca="false">Z468*AA468</f>
        <v>0</v>
      </c>
      <c r="AD468" s="269" t="n">
        <f aca="false">AD467+AC468-AB468</f>
        <v>-9810</v>
      </c>
      <c r="AI468" s="269" t="n">
        <f aca="false">AG468*AH468</f>
        <v>0</v>
      </c>
      <c r="AK468" s="269" t="n">
        <f aca="false">AK467+AJ468-AI468</f>
        <v>-19465</v>
      </c>
    </row>
    <row r="469" customFormat="false" ht="15" hidden="false" customHeight="false" outlineLevel="0" collapsed="false">
      <c r="D469" s="271"/>
      <c r="E469" s="271"/>
      <c r="F469" s="271"/>
      <c r="G469" s="269" t="n">
        <f aca="false">E469*F469</f>
        <v>0</v>
      </c>
      <c r="H469" s="271"/>
      <c r="I469" s="348" t="n">
        <f aca="false">I468+H469-G469</f>
        <v>-21743</v>
      </c>
      <c r="N469" s="351" t="n">
        <f aca="false">L469*M469</f>
        <v>0</v>
      </c>
      <c r="P469" s="348" t="n">
        <f aca="false">P468+O469-N469</f>
        <v>-11050</v>
      </c>
      <c r="U469" s="269" t="n">
        <f aca="false">S469*T469</f>
        <v>0</v>
      </c>
      <c r="W469" s="269" t="n">
        <f aca="false">W468+V469-U469</f>
        <v>-14125</v>
      </c>
      <c r="AB469" s="269" t="n">
        <f aca="false">Z469*AA469</f>
        <v>0</v>
      </c>
      <c r="AD469" s="269" t="n">
        <f aca="false">AD468+AC469-AB469</f>
        <v>-9810</v>
      </c>
      <c r="AI469" s="269" t="n">
        <f aca="false">AG469*AH469</f>
        <v>0</v>
      </c>
      <c r="AK469" s="269" t="n">
        <f aca="false">AK468+AJ469-AI469</f>
        <v>-19465</v>
      </c>
    </row>
    <row r="470" customFormat="false" ht="15" hidden="false" customHeight="false" outlineLevel="0" collapsed="false">
      <c r="D470" s="271"/>
      <c r="E470" s="271"/>
      <c r="F470" s="271"/>
      <c r="G470" s="269" t="n">
        <f aca="false">E470*F470</f>
        <v>0</v>
      </c>
      <c r="H470" s="271"/>
      <c r="I470" s="348" t="n">
        <f aca="false">I469+H470-G470</f>
        <v>-21743</v>
      </c>
      <c r="N470" s="351" t="n">
        <f aca="false">L470*M470</f>
        <v>0</v>
      </c>
      <c r="P470" s="348" t="n">
        <f aca="false">P469+O470-N470</f>
        <v>-11050</v>
      </c>
      <c r="U470" s="269" t="n">
        <f aca="false">S470*T470</f>
        <v>0</v>
      </c>
      <c r="W470" s="269" t="n">
        <f aca="false">W469+V470-U470</f>
        <v>-14125</v>
      </c>
      <c r="AB470" s="269" t="n">
        <f aca="false">Z470*AA470</f>
        <v>0</v>
      </c>
      <c r="AD470" s="269" t="n">
        <f aca="false">AD469+AC470-AB470</f>
        <v>-9810</v>
      </c>
      <c r="AI470" s="269" t="n">
        <f aca="false">AG470*AH470</f>
        <v>0</v>
      </c>
      <c r="AK470" s="269" t="n">
        <f aca="false">AK469+AJ470-AI470</f>
        <v>-19465</v>
      </c>
    </row>
    <row r="471" customFormat="false" ht="15" hidden="false" customHeight="false" outlineLevel="0" collapsed="false">
      <c r="D471" s="271"/>
      <c r="E471" s="271"/>
      <c r="F471" s="271"/>
      <c r="G471" s="269" t="n">
        <f aca="false">E471*F471</f>
        <v>0</v>
      </c>
      <c r="H471" s="271"/>
      <c r="I471" s="348" t="n">
        <f aca="false">I470+H471-G471</f>
        <v>-21743</v>
      </c>
      <c r="N471" s="351" t="n">
        <f aca="false">L471*M471</f>
        <v>0</v>
      </c>
      <c r="P471" s="348" t="n">
        <f aca="false">P470+O471-N471</f>
        <v>-11050</v>
      </c>
      <c r="U471" s="269" t="n">
        <f aca="false">S471*T471</f>
        <v>0</v>
      </c>
      <c r="W471" s="269" t="n">
        <f aca="false">W470+V471-U471</f>
        <v>-14125</v>
      </c>
      <c r="AB471" s="269" t="n">
        <f aca="false">Z471*AA471</f>
        <v>0</v>
      </c>
      <c r="AD471" s="269" t="n">
        <f aca="false">AD470+AC471-AB471</f>
        <v>-9810</v>
      </c>
      <c r="AI471" s="269" t="n">
        <f aca="false">AG471*AH471</f>
        <v>0</v>
      </c>
      <c r="AK471" s="269" t="n">
        <f aca="false">AK470+AJ471-AI471</f>
        <v>-19465</v>
      </c>
    </row>
    <row r="472" customFormat="false" ht="15" hidden="false" customHeight="false" outlineLevel="0" collapsed="false">
      <c r="D472" s="271"/>
      <c r="E472" s="271"/>
      <c r="F472" s="271"/>
      <c r="G472" s="269" t="n">
        <f aca="false">E472*F472</f>
        <v>0</v>
      </c>
      <c r="H472" s="271"/>
      <c r="I472" s="348" t="n">
        <f aca="false">I471+H472-G472</f>
        <v>-21743</v>
      </c>
      <c r="N472" s="351" t="n">
        <f aca="false">L472*M472</f>
        <v>0</v>
      </c>
      <c r="P472" s="348" t="n">
        <f aca="false">P471+O472-N472</f>
        <v>-11050</v>
      </c>
      <c r="U472" s="269" t="n">
        <f aca="false">S472*T472</f>
        <v>0</v>
      </c>
      <c r="W472" s="269" t="n">
        <f aca="false">W471+V472-U472</f>
        <v>-14125</v>
      </c>
      <c r="AB472" s="269" t="n">
        <f aca="false">Z472*AA472</f>
        <v>0</v>
      </c>
      <c r="AD472" s="269" t="n">
        <f aca="false">AD471+AC472-AB472</f>
        <v>-9810</v>
      </c>
      <c r="AI472" s="269" t="n">
        <f aca="false">AG472*AH472</f>
        <v>0</v>
      </c>
      <c r="AK472" s="269" t="n">
        <f aca="false">AK471+AJ472-AI472</f>
        <v>-19465</v>
      </c>
    </row>
    <row r="473" customFormat="false" ht="15" hidden="false" customHeight="false" outlineLevel="0" collapsed="false">
      <c r="D473" s="271"/>
      <c r="E473" s="271"/>
      <c r="F473" s="271"/>
      <c r="G473" s="269" t="n">
        <f aca="false">E473*F473</f>
        <v>0</v>
      </c>
      <c r="H473" s="271"/>
      <c r="I473" s="348" t="n">
        <f aca="false">I472+H473-G473</f>
        <v>-21743</v>
      </c>
      <c r="N473" s="351" t="n">
        <f aca="false">L473*M473</f>
        <v>0</v>
      </c>
      <c r="P473" s="348" t="n">
        <f aca="false">P472+O473-N473</f>
        <v>-11050</v>
      </c>
      <c r="U473" s="269" t="n">
        <f aca="false">S473*T473</f>
        <v>0</v>
      </c>
      <c r="W473" s="269" t="n">
        <f aca="false">W472+V473-U473</f>
        <v>-14125</v>
      </c>
      <c r="AB473" s="269" t="n">
        <f aca="false">Z473*AA473</f>
        <v>0</v>
      </c>
      <c r="AD473" s="269" t="n">
        <f aca="false">AD472+AC473-AB473</f>
        <v>-9810</v>
      </c>
      <c r="AI473" s="269" t="n">
        <f aca="false">AG473*AH473</f>
        <v>0</v>
      </c>
      <c r="AK473" s="269" t="n">
        <f aca="false">AK472+AJ473-AI473</f>
        <v>-19465</v>
      </c>
    </row>
    <row r="474" customFormat="false" ht="15" hidden="false" customHeight="false" outlineLevel="0" collapsed="false">
      <c r="D474" s="271"/>
      <c r="E474" s="271"/>
      <c r="F474" s="271"/>
      <c r="G474" s="269" t="n">
        <f aca="false">E474*F474</f>
        <v>0</v>
      </c>
      <c r="H474" s="271"/>
      <c r="I474" s="348" t="n">
        <f aca="false">I473+H474-G474</f>
        <v>-21743</v>
      </c>
      <c r="N474" s="351" t="n">
        <f aca="false">L474*M474</f>
        <v>0</v>
      </c>
      <c r="P474" s="348" t="n">
        <f aca="false">P473+O474-N474</f>
        <v>-11050</v>
      </c>
      <c r="U474" s="269" t="n">
        <f aca="false">S474*T474</f>
        <v>0</v>
      </c>
      <c r="W474" s="269" t="n">
        <f aca="false">W473+V474-U474</f>
        <v>-14125</v>
      </c>
      <c r="AB474" s="269" t="n">
        <f aca="false">Z474*AA474</f>
        <v>0</v>
      </c>
      <c r="AD474" s="269" t="n">
        <f aca="false">AD473+AC474-AB474</f>
        <v>-9810</v>
      </c>
      <c r="AI474" s="269" t="n">
        <f aca="false">AG474*AH474</f>
        <v>0</v>
      </c>
      <c r="AK474" s="269" t="n">
        <f aca="false">AK473+AJ474-AI474</f>
        <v>-19465</v>
      </c>
    </row>
    <row r="475" customFormat="false" ht="15" hidden="false" customHeight="false" outlineLevel="0" collapsed="false">
      <c r="D475" s="271"/>
      <c r="E475" s="271"/>
      <c r="F475" s="271"/>
      <c r="G475" s="269" t="n">
        <f aca="false">E475*F475</f>
        <v>0</v>
      </c>
      <c r="H475" s="271"/>
      <c r="I475" s="348" t="n">
        <f aca="false">I474+H475-G475</f>
        <v>-21743</v>
      </c>
      <c r="N475" s="351" t="n">
        <f aca="false">L475*M475</f>
        <v>0</v>
      </c>
      <c r="P475" s="348" t="n">
        <f aca="false">P474+O475-N475</f>
        <v>-11050</v>
      </c>
      <c r="U475" s="269" t="n">
        <f aca="false">S475*T475</f>
        <v>0</v>
      </c>
      <c r="W475" s="269" t="n">
        <f aca="false">W474+V475-U475</f>
        <v>-14125</v>
      </c>
      <c r="AB475" s="269" t="n">
        <f aca="false">Z475*AA475</f>
        <v>0</v>
      </c>
      <c r="AD475" s="269" t="n">
        <f aca="false">AD474+AC475-AB475</f>
        <v>-9810</v>
      </c>
      <c r="AI475" s="269" t="n">
        <f aca="false">AG475*AH475</f>
        <v>0</v>
      </c>
      <c r="AK475" s="269" t="n">
        <f aca="false">AK474+AJ475-AI475</f>
        <v>-19465</v>
      </c>
    </row>
    <row r="476" customFormat="false" ht="15" hidden="false" customHeight="false" outlineLevel="0" collapsed="false">
      <c r="D476" s="271"/>
      <c r="E476" s="271"/>
      <c r="F476" s="271"/>
      <c r="G476" s="269" t="n">
        <f aca="false">E476*F476</f>
        <v>0</v>
      </c>
      <c r="H476" s="271"/>
      <c r="I476" s="348" t="n">
        <f aca="false">I475+H476-G476</f>
        <v>-21743</v>
      </c>
      <c r="N476" s="351" t="n">
        <f aca="false">L476*M476</f>
        <v>0</v>
      </c>
      <c r="P476" s="348" t="n">
        <f aca="false">P475+O476-N476</f>
        <v>-11050</v>
      </c>
      <c r="U476" s="269" t="n">
        <f aca="false">S476*T476</f>
        <v>0</v>
      </c>
      <c r="W476" s="269" t="n">
        <f aca="false">W475+V476-U476</f>
        <v>-14125</v>
      </c>
      <c r="AB476" s="269" t="n">
        <f aca="false">Z476*AA476</f>
        <v>0</v>
      </c>
      <c r="AD476" s="269" t="n">
        <f aca="false">AD475+AC476-AB476</f>
        <v>-9810</v>
      </c>
      <c r="AI476" s="269" t="n">
        <f aca="false">AG476*AH476</f>
        <v>0</v>
      </c>
      <c r="AK476" s="269" t="n">
        <f aca="false">AK475+AJ476-AI476</f>
        <v>-19465</v>
      </c>
    </row>
    <row r="477" customFormat="false" ht="15" hidden="false" customHeight="false" outlineLevel="0" collapsed="false">
      <c r="D477" s="271"/>
      <c r="E477" s="271"/>
      <c r="F477" s="271"/>
      <c r="G477" s="269" t="n">
        <f aca="false">E477*F477</f>
        <v>0</v>
      </c>
      <c r="H477" s="271"/>
      <c r="I477" s="348" t="n">
        <f aca="false">I476+H477-G477</f>
        <v>-21743</v>
      </c>
      <c r="N477" s="351" t="n">
        <f aca="false">L477*M477</f>
        <v>0</v>
      </c>
      <c r="P477" s="348" t="n">
        <f aca="false">P476+O477-N477</f>
        <v>-11050</v>
      </c>
      <c r="U477" s="269" t="n">
        <f aca="false">S477*T477</f>
        <v>0</v>
      </c>
      <c r="W477" s="269" t="n">
        <f aca="false">W476+V477-U477</f>
        <v>-14125</v>
      </c>
      <c r="AB477" s="269" t="n">
        <f aca="false">Z477*AA477</f>
        <v>0</v>
      </c>
      <c r="AD477" s="269" t="n">
        <f aca="false">AD476+AC477-AB477</f>
        <v>-9810</v>
      </c>
      <c r="AI477" s="269" t="n">
        <f aca="false">AG477*AH477</f>
        <v>0</v>
      </c>
      <c r="AK477" s="269" t="n">
        <f aca="false">AK476+AJ477-AI477</f>
        <v>-19465</v>
      </c>
    </row>
    <row r="478" customFormat="false" ht="15" hidden="false" customHeight="false" outlineLevel="0" collapsed="false">
      <c r="D478" s="271"/>
      <c r="E478" s="271"/>
      <c r="F478" s="271"/>
      <c r="G478" s="269" t="n">
        <f aca="false">E478*F478</f>
        <v>0</v>
      </c>
      <c r="H478" s="271"/>
      <c r="I478" s="348" t="n">
        <f aca="false">I477+H478-G478</f>
        <v>-21743</v>
      </c>
      <c r="N478" s="351" t="n">
        <f aca="false">L478*M478</f>
        <v>0</v>
      </c>
      <c r="P478" s="348" t="n">
        <f aca="false">P477+O478-N478</f>
        <v>-11050</v>
      </c>
      <c r="U478" s="269" t="n">
        <f aca="false">S478*T478</f>
        <v>0</v>
      </c>
      <c r="W478" s="269" t="n">
        <f aca="false">W477+V478-U478</f>
        <v>-14125</v>
      </c>
      <c r="AB478" s="269" t="n">
        <f aca="false">Z478*AA478</f>
        <v>0</v>
      </c>
      <c r="AD478" s="269" t="n">
        <f aca="false">AD477+AC478-AB478</f>
        <v>-9810</v>
      </c>
      <c r="AI478" s="269" t="n">
        <f aca="false">AG478*AH478</f>
        <v>0</v>
      </c>
      <c r="AK478" s="269" t="n">
        <f aca="false">AK477+AJ478-AI478</f>
        <v>-19465</v>
      </c>
    </row>
    <row r="479" customFormat="false" ht="15" hidden="false" customHeight="false" outlineLevel="0" collapsed="false">
      <c r="D479" s="271"/>
      <c r="E479" s="271"/>
      <c r="F479" s="271"/>
      <c r="G479" s="269" t="n">
        <f aca="false">E479*F479</f>
        <v>0</v>
      </c>
      <c r="H479" s="271"/>
      <c r="I479" s="348" t="n">
        <f aca="false">I478+H479-G479</f>
        <v>-21743</v>
      </c>
      <c r="N479" s="351" t="n">
        <f aca="false">L479*M479</f>
        <v>0</v>
      </c>
      <c r="P479" s="348" t="n">
        <f aca="false">P478+O479-N479</f>
        <v>-11050</v>
      </c>
      <c r="U479" s="269" t="n">
        <f aca="false">S479*T479</f>
        <v>0</v>
      </c>
      <c r="W479" s="269" t="n">
        <f aca="false">W478+V479-U479</f>
        <v>-14125</v>
      </c>
      <c r="AB479" s="269" t="n">
        <f aca="false">Z479*AA479</f>
        <v>0</v>
      </c>
      <c r="AD479" s="269" t="n">
        <f aca="false">AD478+AC479-AB479</f>
        <v>-9810</v>
      </c>
      <c r="AI479" s="269" t="n">
        <f aca="false">AG479*AH479</f>
        <v>0</v>
      </c>
      <c r="AK479" s="269" t="n">
        <f aca="false">AK478+AJ479-AI479</f>
        <v>-19465</v>
      </c>
    </row>
    <row r="480" customFormat="false" ht="15" hidden="false" customHeight="false" outlineLevel="0" collapsed="false">
      <c r="D480" s="271"/>
      <c r="E480" s="271"/>
      <c r="F480" s="271"/>
      <c r="G480" s="269" t="n">
        <f aca="false">E480*F480</f>
        <v>0</v>
      </c>
      <c r="H480" s="271"/>
      <c r="I480" s="348" t="n">
        <f aca="false">I479+H480-G480</f>
        <v>-21743</v>
      </c>
      <c r="N480" s="351" t="n">
        <f aca="false">L480*M480</f>
        <v>0</v>
      </c>
      <c r="P480" s="348" t="n">
        <f aca="false">P479+O480-N480</f>
        <v>-11050</v>
      </c>
      <c r="U480" s="269" t="n">
        <f aca="false">S480*T480</f>
        <v>0</v>
      </c>
      <c r="W480" s="269" t="n">
        <f aca="false">W479+V480-U480</f>
        <v>-14125</v>
      </c>
      <c r="AB480" s="269" t="n">
        <f aca="false">Z480*AA480</f>
        <v>0</v>
      </c>
      <c r="AD480" s="269" t="n">
        <f aca="false">AD479+AC480-AB480</f>
        <v>-9810</v>
      </c>
      <c r="AI480" s="269" t="n">
        <f aca="false">AG480*AH480</f>
        <v>0</v>
      </c>
      <c r="AK480" s="269" t="n">
        <f aca="false">AK479+AJ480-AI480</f>
        <v>-19465</v>
      </c>
    </row>
    <row r="481" customFormat="false" ht="15" hidden="false" customHeight="false" outlineLevel="0" collapsed="false">
      <c r="D481" s="271"/>
      <c r="E481" s="271"/>
      <c r="F481" s="271"/>
      <c r="G481" s="269" t="n">
        <f aca="false">E481*F481</f>
        <v>0</v>
      </c>
      <c r="H481" s="271"/>
      <c r="I481" s="348" t="n">
        <f aca="false">I480+H481-G481</f>
        <v>-21743</v>
      </c>
      <c r="N481" s="351" t="n">
        <f aca="false">L481*M481</f>
        <v>0</v>
      </c>
      <c r="P481" s="348" t="n">
        <f aca="false">P480+O481-N481</f>
        <v>-11050</v>
      </c>
      <c r="U481" s="269" t="n">
        <f aca="false">S481*T481</f>
        <v>0</v>
      </c>
      <c r="W481" s="269" t="n">
        <f aca="false">W480+V481-U481</f>
        <v>-14125</v>
      </c>
      <c r="AB481" s="269" t="n">
        <f aca="false">Z481*AA481</f>
        <v>0</v>
      </c>
      <c r="AD481" s="269" t="n">
        <f aca="false">AD480+AC481-AB481</f>
        <v>-9810</v>
      </c>
      <c r="AI481" s="269" t="n">
        <f aca="false">AG481*AH481</f>
        <v>0</v>
      </c>
      <c r="AK481" s="269" t="n">
        <f aca="false">AK480+AJ481-AI481</f>
        <v>-19465</v>
      </c>
    </row>
    <row r="482" customFormat="false" ht="15" hidden="false" customHeight="false" outlineLevel="0" collapsed="false">
      <c r="D482" s="271"/>
      <c r="E482" s="271"/>
      <c r="F482" s="271"/>
      <c r="G482" s="269" t="n">
        <f aca="false">E482*F482</f>
        <v>0</v>
      </c>
      <c r="H482" s="271"/>
      <c r="I482" s="348" t="n">
        <f aca="false">I481+H482-G482</f>
        <v>-21743</v>
      </c>
      <c r="N482" s="351" t="n">
        <f aca="false">L482*M482</f>
        <v>0</v>
      </c>
      <c r="P482" s="348" t="n">
        <f aca="false">P481+O482-N482</f>
        <v>-11050</v>
      </c>
      <c r="U482" s="269" t="n">
        <f aca="false">S482*T482</f>
        <v>0</v>
      </c>
      <c r="W482" s="269" t="n">
        <f aca="false">W481+V482-U482</f>
        <v>-14125</v>
      </c>
      <c r="AB482" s="269" t="n">
        <f aca="false">Z482*AA482</f>
        <v>0</v>
      </c>
      <c r="AD482" s="269" t="n">
        <f aca="false">AD481+AC482-AB482</f>
        <v>-9810</v>
      </c>
      <c r="AI482" s="269" t="n">
        <f aca="false">AG482*AH482</f>
        <v>0</v>
      </c>
      <c r="AK482" s="269" t="n">
        <f aca="false">AK481+AJ482-AI482</f>
        <v>-19465</v>
      </c>
    </row>
    <row r="483" customFormat="false" ht="15" hidden="false" customHeight="false" outlineLevel="0" collapsed="false">
      <c r="D483" s="271"/>
      <c r="E483" s="271"/>
      <c r="F483" s="271"/>
      <c r="G483" s="269" t="n">
        <f aca="false">E483*F483</f>
        <v>0</v>
      </c>
      <c r="H483" s="271"/>
      <c r="I483" s="348" t="n">
        <f aca="false">I482+H483-G483</f>
        <v>-21743</v>
      </c>
      <c r="N483" s="351" t="n">
        <f aca="false">L483*M483</f>
        <v>0</v>
      </c>
      <c r="P483" s="348" t="n">
        <f aca="false">P482+O483-N483</f>
        <v>-11050</v>
      </c>
      <c r="U483" s="269" t="n">
        <f aca="false">S483*T483</f>
        <v>0</v>
      </c>
      <c r="W483" s="269" t="n">
        <f aca="false">W482+V483-U483</f>
        <v>-14125</v>
      </c>
      <c r="AB483" s="269" t="n">
        <f aca="false">Z483*AA483</f>
        <v>0</v>
      </c>
      <c r="AD483" s="269" t="n">
        <f aca="false">AD482+AC483-AB483</f>
        <v>-9810</v>
      </c>
      <c r="AI483" s="269" t="n">
        <f aca="false">AG483*AH483</f>
        <v>0</v>
      </c>
      <c r="AK483" s="269" t="n">
        <f aca="false">AK482+AJ483-AI483</f>
        <v>-19465</v>
      </c>
    </row>
    <row r="484" customFormat="false" ht="15" hidden="false" customHeight="false" outlineLevel="0" collapsed="false">
      <c r="D484" s="271"/>
      <c r="E484" s="271"/>
      <c r="F484" s="271"/>
      <c r="G484" s="269" t="n">
        <f aca="false">E484*F484</f>
        <v>0</v>
      </c>
      <c r="H484" s="271"/>
      <c r="I484" s="348" t="n">
        <f aca="false">I483+H484-G484</f>
        <v>-21743</v>
      </c>
      <c r="N484" s="351" t="n">
        <f aca="false">L484*M484</f>
        <v>0</v>
      </c>
      <c r="P484" s="348" t="n">
        <f aca="false">P483+O484-N484</f>
        <v>-11050</v>
      </c>
      <c r="U484" s="269" t="n">
        <f aca="false">S484*T484</f>
        <v>0</v>
      </c>
      <c r="W484" s="269" t="n">
        <f aca="false">W483+V484-U484</f>
        <v>-14125</v>
      </c>
      <c r="AB484" s="269" t="n">
        <f aca="false">Z484*AA484</f>
        <v>0</v>
      </c>
      <c r="AD484" s="269" t="n">
        <f aca="false">AD483+AC484-AB484</f>
        <v>-9810</v>
      </c>
      <c r="AI484" s="269" t="n">
        <f aca="false">AG484*AH484</f>
        <v>0</v>
      </c>
      <c r="AK484" s="269" t="n">
        <f aca="false">AK483+AJ484-AI484</f>
        <v>-19465</v>
      </c>
    </row>
    <row r="485" customFormat="false" ht="15" hidden="false" customHeight="false" outlineLevel="0" collapsed="false">
      <c r="D485" s="271"/>
      <c r="E485" s="271"/>
      <c r="F485" s="271"/>
      <c r="G485" s="269" t="n">
        <f aca="false">E485*F485</f>
        <v>0</v>
      </c>
      <c r="H485" s="271"/>
      <c r="I485" s="348" t="n">
        <f aca="false">I484+H485-G485</f>
        <v>-21743</v>
      </c>
      <c r="N485" s="351" t="n">
        <f aca="false">L485*M485</f>
        <v>0</v>
      </c>
      <c r="P485" s="348" t="n">
        <f aca="false">P484+O485-N485</f>
        <v>-11050</v>
      </c>
      <c r="U485" s="269" t="n">
        <f aca="false">S485*T485</f>
        <v>0</v>
      </c>
      <c r="W485" s="269" t="n">
        <f aca="false">W484+V485-U485</f>
        <v>-14125</v>
      </c>
      <c r="AB485" s="269" t="n">
        <f aca="false">Z485*AA485</f>
        <v>0</v>
      </c>
      <c r="AD485" s="269" t="n">
        <f aca="false">AD484+AC485-AB485</f>
        <v>-9810</v>
      </c>
      <c r="AI485" s="269" t="n">
        <f aca="false">AG485*AH485</f>
        <v>0</v>
      </c>
      <c r="AK485" s="269" t="n">
        <f aca="false">AK484+AJ485-AI485</f>
        <v>-19465</v>
      </c>
    </row>
    <row r="486" customFormat="false" ht="15" hidden="false" customHeight="false" outlineLevel="0" collapsed="false">
      <c r="D486" s="271"/>
      <c r="E486" s="271"/>
      <c r="F486" s="271"/>
      <c r="G486" s="269" t="n">
        <f aca="false">E486*F486</f>
        <v>0</v>
      </c>
      <c r="H486" s="271"/>
      <c r="I486" s="348" t="n">
        <f aca="false">I485+H486-G486</f>
        <v>-21743</v>
      </c>
      <c r="N486" s="351" t="n">
        <f aca="false">L486*M486</f>
        <v>0</v>
      </c>
      <c r="P486" s="348" t="n">
        <f aca="false">P485+O486-N486</f>
        <v>-11050</v>
      </c>
      <c r="U486" s="269" t="n">
        <f aca="false">S486*T486</f>
        <v>0</v>
      </c>
      <c r="W486" s="269" t="n">
        <f aca="false">W485+V486-U486</f>
        <v>-14125</v>
      </c>
      <c r="AB486" s="269" t="n">
        <f aca="false">Z486*AA486</f>
        <v>0</v>
      </c>
      <c r="AD486" s="269" t="n">
        <f aca="false">AD485+AC486-AB486</f>
        <v>-9810</v>
      </c>
      <c r="AI486" s="269" t="n">
        <f aca="false">AG486*AH486</f>
        <v>0</v>
      </c>
      <c r="AK486" s="269" t="n">
        <f aca="false">AK485+AJ486-AI486</f>
        <v>-19465</v>
      </c>
    </row>
    <row r="487" customFormat="false" ht="15" hidden="false" customHeight="false" outlineLevel="0" collapsed="false">
      <c r="D487" s="271"/>
      <c r="E487" s="271"/>
      <c r="F487" s="271"/>
      <c r="G487" s="269" t="n">
        <f aca="false">E487*F487</f>
        <v>0</v>
      </c>
      <c r="H487" s="271"/>
      <c r="I487" s="348" t="n">
        <f aca="false">I486+H487-G487</f>
        <v>-21743</v>
      </c>
      <c r="N487" s="351" t="n">
        <f aca="false">L487*M487</f>
        <v>0</v>
      </c>
      <c r="P487" s="348" t="n">
        <f aca="false">P486+O487-N487</f>
        <v>-11050</v>
      </c>
      <c r="U487" s="269" t="n">
        <f aca="false">S487*T487</f>
        <v>0</v>
      </c>
      <c r="W487" s="269" t="n">
        <f aca="false">W486+V487-U487</f>
        <v>-14125</v>
      </c>
      <c r="AB487" s="269" t="n">
        <f aca="false">Z487*AA487</f>
        <v>0</v>
      </c>
      <c r="AD487" s="269" t="n">
        <f aca="false">AD486+AC487-AB487</f>
        <v>-9810</v>
      </c>
      <c r="AI487" s="269" t="n">
        <f aca="false">AG487*AH487</f>
        <v>0</v>
      </c>
      <c r="AK487" s="269" t="n">
        <f aca="false">AK486+AJ487-AI487</f>
        <v>-19465</v>
      </c>
    </row>
    <row r="488" customFormat="false" ht="15" hidden="false" customHeight="false" outlineLevel="0" collapsed="false">
      <c r="D488" s="271"/>
      <c r="E488" s="271"/>
      <c r="F488" s="271"/>
      <c r="G488" s="269" t="n">
        <f aca="false">E488*F488</f>
        <v>0</v>
      </c>
      <c r="H488" s="271"/>
      <c r="I488" s="348" t="n">
        <f aca="false">I487+H488-G488</f>
        <v>-21743</v>
      </c>
      <c r="N488" s="351" t="n">
        <f aca="false">L488*M488</f>
        <v>0</v>
      </c>
      <c r="P488" s="348" t="n">
        <f aca="false">P487+O488-N488</f>
        <v>-11050</v>
      </c>
      <c r="U488" s="269" t="n">
        <f aca="false">S488*T488</f>
        <v>0</v>
      </c>
      <c r="W488" s="269" t="n">
        <f aca="false">W487+V488-U488</f>
        <v>-14125</v>
      </c>
      <c r="AB488" s="269" t="n">
        <f aca="false">Z488*AA488</f>
        <v>0</v>
      </c>
      <c r="AD488" s="269" t="n">
        <f aca="false">AD487+AC488-AB488</f>
        <v>-9810</v>
      </c>
      <c r="AI488" s="269" t="n">
        <f aca="false">AG488*AH488</f>
        <v>0</v>
      </c>
      <c r="AK488" s="269" t="n">
        <f aca="false">AK487+AJ488-AI488</f>
        <v>-19465</v>
      </c>
    </row>
    <row r="489" customFormat="false" ht="15" hidden="false" customHeight="false" outlineLevel="0" collapsed="false">
      <c r="D489" s="271"/>
      <c r="E489" s="271"/>
      <c r="F489" s="271"/>
      <c r="G489" s="269" t="n">
        <f aca="false">E489*F489</f>
        <v>0</v>
      </c>
      <c r="H489" s="271"/>
      <c r="I489" s="348" t="n">
        <f aca="false">I488+H489-G489</f>
        <v>-21743</v>
      </c>
      <c r="N489" s="351" t="n">
        <f aca="false">L489*M489</f>
        <v>0</v>
      </c>
      <c r="P489" s="348" t="n">
        <f aca="false">P488+O489-N489</f>
        <v>-11050</v>
      </c>
      <c r="U489" s="269" t="n">
        <f aca="false">S489*T489</f>
        <v>0</v>
      </c>
      <c r="W489" s="269" t="n">
        <f aca="false">W488+V489-U489</f>
        <v>-14125</v>
      </c>
      <c r="AB489" s="269" t="n">
        <f aca="false">Z489*AA489</f>
        <v>0</v>
      </c>
      <c r="AD489" s="269" t="n">
        <f aca="false">AD488+AC489-AB489</f>
        <v>-9810</v>
      </c>
      <c r="AI489" s="269" t="n">
        <f aca="false">AG489*AH489</f>
        <v>0</v>
      </c>
      <c r="AK489" s="269" t="n">
        <f aca="false">AK488+AJ489-AI489</f>
        <v>-19465</v>
      </c>
    </row>
    <row r="490" customFormat="false" ht="15" hidden="false" customHeight="false" outlineLevel="0" collapsed="false">
      <c r="D490" s="271"/>
      <c r="E490" s="271"/>
      <c r="F490" s="271"/>
      <c r="G490" s="269" t="n">
        <f aca="false">E490*F490</f>
        <v>0</v>
      </c>
      <c r="H490" s="271"/>
      <c r="I490" s="348" t="n">
        <f aca="false">I489+H490-G490</f>
        <v>-21743</v>
      </c>
      <c r="N490" s="351" t="n">
        <f aca="false">L490*M490</f>
        <v>0</v>
      </c>
      <c r="P490" s="348" t="n">
        <f aca="false">P489+O490-N490</f>
        <v>-11050</v>
      </c>
      <c r="U490" s="269" t="n">
        <f aca="false">S490*T490</f>
        <v>0</v>
      </c>
      <c r="W490" s="269" t="n">
        <f aca="false">W489+V490-U490</f>
        <v>-14125</v>
      </c>
      <c r="AB490" s="269" t="n">
        <f aca="false">Z490*AA490</f>
        <v>0</v>
      </c>
      <c r="AD490" s="269" t="n">
        <f aca="false">AD489+AC490-AB490</f>
        <v>-9810</v>
      </c>
      <c r="AI490" s="269" t="n">
        <f aca="false">AG490*AH490</f>
        <v>0</v>
      </c>
      <c r="AK490" s="269" t="n">
        <f aca="false">AK489+AJ490-AI490</f>
        <v>-19465</v>
      </c>
    </row>
    <row r="491" customFormat="false" ht="15" hidden="false" customHeight="false" outlineLevel="0" collapsed="false">
      <c r="D491" s="271"/>
      <c r="E491" s="271"/>
      <c r="F491" s="271"/>
      <c r="G491" s="269" t="n">
        <f aca="false">E491*F491</f>
        <v>0</v>
      </c>
      <c r="H491" s="271"/>
      <c r="I491" s="348" t="n">
        <f aca="false">I490+H491-G491</f>
        <v>-21743</v>
      </c>
      <c r="N491" s="351" t="n">
        <f aca="false">L491*M491</f>
        <v>0</v>
      </c>
      <c r="P491" s="348" t="n">
        <f aca="false">P490+O491-N491</f>
        <v>-11050</v>
      </c>
      <c r="U491" s="269" t="n">
        <f aca="false">S491*T491</f>
        <v>0</v>
      </c>
      <c r="W491" s="269" t="n">
        <f aca="false">W490+V491-U491</f>
        <v>-14125</v>
      </c>
      <c r="AB491" s="269" t="n">
        <f aca="false">Z491*AA491</f>
        <v>0</v>
      </c>
      <c r="AD491" s="269" t="n">
        <f aca="false">AD490+AC491-AB491</f>
        <v>-9810</v>
      </c>
      <c r="AI491" s="269" t="n">
        <f aca="false">AG491*AH491</f>
        <v>0</v>
      </c>
      <c r="AK491" s="269" t="n">
        <f aca="false">AK490+AJ491-AI491</f>
        <v>-19465</v>
      </c>
    </row>
    <row r="492" customFormat="false" ht="15" hidden="false" customHeight="false" outlineLevel="0" collapsed="false">
      <c r="D492" s="271"/>
      <c r="E492" s="271"/>
      <c r="F492" s="271"/>
      <c r="G492" s="269" t="n">
        <f aca="false">E492*F492</f>
        <v>0</v>
      </c>
      <c r="H492" s="271"/>
      <c r="I492" s="348" t="n">
        <f aca="false">I491+H492-G492</f>
        <v>-21743</v>
      </c>
      <c r="N492" s="351" t="n">
        <f aca="false">L492*M492</f>
        <v>0</v>
      </c>
      <c r="P492" s="348" t="n">
        <f aca="false">P491+O492-N492</f>
        <v>-11050</v>
      </c>
      <c r="U492" s="269" t="n">
        <f aca="false">S492*T492</f>
        <v>0</v>
      </c>
      <c r="W492" s="269" t="n">
        <f aca="false">W491+V492-U492</f>
        <v>-14125</v>
      </c>
      <c r="AB492" s="269" t="n">
        <f aca="false">Z492*AA492</f>
        <v>0</v>
      </c>
      <c r="AD492" s="269" t="n">
        <f aca="false">AD491+AC492-AB492</f>
        <v>-9810</v>
      </c>
      <c r="AI492" s="269" t="n">
        <f aca="false">AG492*AH492</f>
        <v>0</v>
      </c>
      <c r="AK492" s="269" t="n">
        <f aca="false">AK491+AJ492-AI492</f>
        <v>-19465</v>
      </c>
    </row>
    <row r="493" customFormat="false" ht="15" hidden="false" customHeight="false" outlineLevel="0" collapsed="false">
      <c r="D493" s="271"/>
      <c r="E493" s="271"/>
      <c r="F493" s="271"/>
      <c r="G493" s="269" t="n">
        <f aca="false">E493*F493</f>
        <v>0</v>
      </c>
      <c r="H493" s="271"/>
      <c r="I493" s="348" t="n">
        <f aca="false">I492+H493-G493</f>
        <v>-21743</v>
      </c>
      <c r="N493" s="351" t="n">
        <f aca="false">L493*M493</f>
        <v>0</v>
      </c>
      <c r="P493" s="348" t="n">
        <f aca="false">P492+O493-N493</f>
        <v>-11050</v>
      </c>
      <c r="U493" s="269" t="n">
        <f aca="false">S493*T493</f>
        <v>0</v>
      </c>
      <c r="W493" s="269" t="n">
        <f aca="false">W492+V493-U493</f>
        <v>-14125</v>
      </c>
      <c r="AB493" s="269" t="n">
        <f aca="false">Z493*AA493</f>
        <v>0</v>
      </c>
      <c r="AD493" s="269" t="n">
        <f aca="false">AD492+AC493-AB493</f>
        <v>-9810</v>
      </c>
      <c r="AI493" s="269" t="n">
        <f aca="false">AG493*AH493</f>
        <v>0</v>
      </c>
      <c r="AK493" s="269" t="n">
        <f aca="false">AK492+AJ493-AI493</f>
        <v>-19465</v>
      </c>
    </row>
    <row r="494" customFormat="false" ht="15" hidden="false" customHeight="false" outlineLevel="0" collapsed="false">
      <c r="D494" s="271"/>
      <c r="E494" s="271"/>
      <c r="F494" s="271"/>
      <c r="G494" s="269" t="n">
        <f aca="false">E494*F494</f>
        <v>0</v>
      </c>
      <c r="H494" s="271"/>
      <c r="I494" s="348" t="n">
        <f aca="false">I493+H494-G494</f>
        <v>-21743</v>
      </c>
      <c r="N494" s="351" t="n">
        <f aca="false">L494*M494</f>
        <v>0</v>
      </c>
      <c r="P494" s="348" t="n">
        <f aca="false">P493+O494-N494</f>
        <v>-11050</v>
      </c>
      <c r="U494" s="269" t="n">
        <f aca="false">S494*T494</f>
        <v>0</v>
      </c>
      <c r="W494" s="269" t="n">
        <f aca="false">W493+V494-U494</f>
        <v>-14125</v>
      </c>
      <c r="AB494" s="269" t="n">
        <f aca="false">Z494*AA494</f>
        <v>0</v>
      </c>
      <c r="AD494" s="269" t="n">
        <f aca="false">AD493+AC494-AB494</f>
        <v>-9810</v>
      </c>
      <c r="AI494" s="269" t="n">
        <f aca="false">AG494*AH494</f>
        <v>0</v>
      </c>
      <c r="AK494" s="269" t="n">
        <f aca="false">AK493+AJ494-AI494</f>
        <v>-19465</v>
      </c>
    </row>
    <row r="495" customFormat="false" ht="15" hidden="false" customHeight="false" outlineLevel="0" collapsed="false">
      <c r="D495" s="271"/>
      <c r="E495" s="271"/>
      <c r="F495" s="271"/>
      <c r="G495" s="269" t="n">
        <f aca="false">E495*F495</f>
        <v>0</v>
      </c>
      <c r="H495" s="271"/>
      <c r="I495" s="348" t="n">
        <f aca="false">I494+H495-G495</f>
        <v>-21743</v>
      </c>
      <c r="N495" s="351" t="n">
        <f aca="false">L495*M495</f>
        <v>0</v>
      </c>
      <c r="P495" s="348" t="n">
        <f aca="false">P494+O495-N495</f>
        <v>-11050</v>
      </c>
      <c r="U495" s="269" t="n">
        <f aca="false">S495*T495</f>
        <v>0</v>
      </c>
      <c r="W495" s="269" t="n">
        <f aca="false">W494+V495-U495</f>
        <v>-14125</v>
      </c>
      <c r="AB495" s="269" t="n">
        <f aca="false">Z495*AA495</f>
        <v>0</v>
      </c>
      <c r="AD495" s="269" t="n">
        <f aca="false">AD494+AC495-AB495</f>
        <v>-9810</v>
      </c>
      <c r="AI495" s="269" t="n">
        <f aca="false">AG495*AH495</f>
        <v>0</v>
      </c>
      <c r="AK495" s="269" t="n">
        <f aca="false">AK494+AJ495-AI495</f>
        <v>-19465</v>
      </c>
    </row>
    <row r="496" customFormat="false" ht="15" hidden="false" customHeight="false" outlineLevel="0" collapsed="false">
      <c r="D496" s="271"/>
      <c r="E496" s="271"/>
      <c r="F496" s="271"/>
      <c r="G496" s="269" t="n">
        <f aca="false">E496*F496</f>
        <v>0</v>
      </c>
      <c r="H496" s="271"/>
      <c r="I496" s="348" t="n">
        <f aca="false">I495+H496-G496</f>
        <v>-21743</v>
      </c>
      <c r="N496" s="351" t="n">
        <f aca="false">L496*M496</f>
        <v>0</v>
      </c>
      <c r="P496" s="348" t="n">
        <f aca="false">P495+O496-N496</f>
        <v>-11050</v>
      </c>
      <c r="U496" s="269" t="n">
        <f aca="false">S496*T496</f>
        <v>0</v>
      </c>
      <c r="W496" s="269" t="n">
        <f aca="false">W495+V496-U496</f>
        <v>-14125</v>
      </c>
      <c r="AB496" s="269" t="n">
        <f aca="false">Z496*AA496</f>
        <v>0</v>
      </c>
      <c r="AD496" s="269" t="n">
        <f aca="false">AD495+AC496-AB496</f>
        <v>-9810</v>
      </c>
      <c r="AI496" s="269" t="n">
        <f aca="false">AG496*AH496</f>
        <v>0</v>
      </c>
      <c r="AK496" s="269" t="n">
        <f aca="false">AK495+AJ496-AI496</f>
        <v>-19465</v>
      </c>
    </row>
    <row r="497" customFormat="false" ht="15" hidden="false" customHeight="false" outlineLevel="0" collapsed="false">
      <c r="D497" s="271"/>
      <c r="E497" s="271"/>
      <c r="F497" s="271"/>
      <c r="G497" s="269" t="n">
        <f aca="false">E497*F497</f>
        <v>0</v>
      </c>
      <c r="H497" s="271"/>
      <c r="I497" s="348" t="n">
        <f aca="false">I496+H497-G497</f>
        <v>-21743</v>
      </c>
      <c r="N497" s="351" t="n">
        <f aca="false">L497*M497</f>
        <v>0</v>
      </c>
      <c r="P497" s="348" t="n">
        <f aca="false">P496+O497-N497</f>
        <v>-11050</v>
      </c>
      <c r="U497" s="269" t="n">
        <f aca="false">S497*T497</f>
        <v>0</v>
      </c>
      <c r="W497" s="269" t="n">
        <f aca="false">W496+V497-U497</f>
        <v>-14125</v>
      </c>
      <c r="AB497" s="269" t="n">
        <f aca="false">Z497*AA497</f>
        <v>0</v>
      </c>
      <c r="AD497" s="269" t="n">
        <f aca="false">AD496+AC497-AB497</f>
        <v>-9810</v>
      </c>
      <c r="AI497" s="269" t="n">
        <f aca="false">AG497*AH497</f>
        <v>0</v>
      </c>
      <c r="AK497" s="269" t="n">
        <f aca="false">AK496+AJ497-AI497</f>
        <v>-19465</v>
      </c>
    </row>
    <row r="498" customFormat="false" ht="15" hidden="false" customHeight="false" outlineLevel="0" collapsed="false">
      <c r="D498" s="271"/>
      <c r="E498" s="271"/>
      <c r="F498" s="271"/>
      <c r="G498" s="269" t="n">
        <f aca="false">E498*F498</f>
        <v>0</v>
      </c>
      <c r="H498" s="271"/>
      <c r="I498" s="348" t="n">
        <f aca="false">I497+H498-G498</f>
        <v>-21743</v>
      </c>
      <c r="N498" s="351" t="n">
        <f aca="false">L498*M498</f>
        <v>0</v>
      </c>
      <c r="P498" s="348" t="n">
        <f aca="false">P497+O498-N498</f>
        <v>-11050</v>
      </c>
      <c r="U498" s="269" t="n">
        <f aca="false">S498*T498</f>
        <v>0</v>
      </c>
      <c r="W498" s="269" t="n">
        <f aca="false">W497+V498-U498</f>
        <v>-14125</v>
      </c>
      <c r="AB498" s="269" t="n">
        <f aca="false">Z498*AA498</f>
        <v>0</v>
      </c>
      <c r="AD498" s="269" t="n">
        <f aca="false">AD497+AC498-AB498</f>
        <v>-9810</v>
      </c>
      <c r="AI498" s="269" t="n">
        <f aca="false">AG498*AH498</f>
        <v>0</v>
      </c>
      <c r="AK498" s="269" t="n">
        <f aca="false">AK497+AJ498-AI498</f>
        <v>-19465</v>
      </c>
    </row>
    <row r="499" customFormat="false" ht="15" hidden="false" customHeight="false" outlineLevel="0" collapsed="false">
      <c r="D499" s="271"/>
      <c r="E499" s="271"/>
      <c r="F499" s="271"/>
      <c r="G499" s="269" t="n">
        <f aca="false">E499*F499</f>
        <v>0</v>
      </c>
      <c r="H499" s="271"/>
      <c r="I499" s="348" t="n">
        <f aca="false">I498+H499-G499</f>
        <v>-21743</v>
      </c>
      <c r="N499" s="351" t="n">
        <f aca="false">L499*M499</f>
        <v>0</v>
      </c>
      <c r="P499" s="348" t="n">
        <f aca="false">P498+O499-N499</f>
        <v>-11050</v>
      </c>
      <c r="U499" s="269" t="n">
        <f aca="false">S499*T499</f>
        <v>0</v>
      </c>
      <c r="W499" s="269" t="n">
        <f aca="false">W498+V499-U499</f>
        <v>-14125</v>
      </c>
      <c r="AB499" s="269" t="n">
        <f aca="false">Z499*AA499</f>
        <v>0</v>
      </c>
      <c r="AD499" s="269" t="n">
        <f aca="false">AD498+AC499-AB499</f>
        <v>-9810</v>
      </c>
      <c r="AI499" s="269" t="n">
        <f aca="false">AG499*AH499</f>
        <v>0</v>
      </c>
      <c r="AK499" s="269" t="n">
        <f aca="false">AK498+AJ499-AI499</f>
        <v>-19465</v>
      </c>
    </row>
    <row r="500" customFormat="false" ht="15" hidden="false" customHeight="false" outlineLevel="0" collapsed="false">
      <c r="I500" s="348"/>
      <c r="N500" s="351" t="n">
        <f aca="false">L500*M500</f>
        <v>0</v>
      </c>
      <c r="P500" s="348" t="n">
        <f aca="false">P499+O500-N500</f>
        <v>-11050</v>
      </c>
    </row>
    <row r="501" customFormat="false" ht="15" hidden="false" customHeight="false" outlineLevel="0" collapsed="false">
      <c r="I501" s="348"/>
      <c r="N501" s="351" t="n">
        <f aca="false">L501*M501</f>
        <v>0</v>
      </c>
      <c r="P501" s="348" t="n">
        <f aca="false">P500+O501-N501</f>
        <v>-11050</v>
      </c>
    </row>
    <row r="502" customFormat="false" ht="15" hidden="false" customHeight="false" outlineLevel="0" collapsed="false">
      <c r="I502" s="348"/>
      <c r="N502" s="351" t="n">
        <f aca="false">L502*M502</f>
        <v>0</v>
      </c>
      <c r="P502" s="348" t="n">
        <f aca="false">P501+O502-N502</f>
        <v>-11050</v>
      </c>
    </row>
    <row r="503" customFormat="false" ht="15" hidden="false" customHeight="false" outlineLevel="0" collapsed="false">
      <c r="I503" s="348"/>
      <c r="N503" s="351" t="n">
        <f aca="false">L503*M503</f>
        <v>0</v>
      </c>
      <c r="P503" s="348" t="n">
        <f aca="false">P502+O503-N503</f>
        <v>-11050</v>
      </c>
    </row>
    <row r="504" customFormat="false" ht="15" hidden="false" customHeight="false" outlineLevel="0" collapsed="false">
      <c r="I504" s="348"/>
      <c r="N504" s="351" t="n">
        <f aca="false">L504*M504</f>
        <v>0</v>
      </c>
      <c r="P504" s="348" t="n">
        <f aca="false">P503+O504-N504</f>
        <v>-11050</v>
      </c>
    </row>
    <row r="505" customFormat="false" ht="15" hidden="false" customHeight="false" outlineLevel="0" collapsed="false">
      <c r="I505" s="348"/>
      <c r="N505" s="351" t="n">
        <f aca="false">L505*M505</f>
        <v>0</v>
      </c>
      <c r="P505" s="348" t="n">
        <f aca="false">P504+O505-N505</f>
        <v>-11050</v>
      </c>
    </row>
    <row r="506" customFormat="false" ht="15" hidden="false" customHeight="false" outlineLevel="0" collapsed="false">
      <c r="I506" s="348"/>
      <c r="N506" s="351" t="n">
        <f aca="false">L506*M506</f>
        <v>0</v>
      </c>
      <c r="P506" s="348" t="n">
        <f aca="false">P505+O506-N506</f>
        <v>-11050</v>
      </c>
    </row>
    <row r="507" customFormat="false" ht="15" hidden="false" customHeight="false" outlineLevel="0" collapsed="false">
      <c r="I507" s="348"/>
      <c r="N507" s="351" t="n">
        <f aca="false">L507*M507</f>
        <v>0</v>
      </c>
      <c r="P507" s="348" t="n">
        <f aca="false">P506+O507-N507</f>
        <v>-11050</v>
      </c>
    </row>
    <row r="508" customFormat="false" ht="15" hidden="false" customHeight="false" outlineLevel="0" collapsed="false">
      <c r="I508" s="348"/>
      <c r="N508" s="351" t="n">
        <f aca="false">L508*M508</f>
        <v>0</v>
      </c>
      <c r="P508" s="348" t="n">
        <f aca="false">P507+O508-N508</f>
        <v>-11050</v>
      </c>
    </row>
    <row r="509" customFormat="false" ht="15" hidden="false" customHeight="false" outlineLevel="0" collapsed="false">
      <c r="I509" s="348"/>
      <c r="N509" s="351" t="n">
        <f aca="false">L509*M509</f>
        <v>0</v>
      </c>
      <c r="P509" s="348" t="n">
        <f aca="false">P508+O509-N509</f>
        <v>-11050</v>
      </c>
    </row>
    <row r="510" customFormat="false" ht="15" hidden="false" customHeight="false" outlineLevel="0" collapsed="false">
      <c r="I510" s="348"/>
      <c r="N510" s="351" t="n">
        <f aca="false">L510*M510</f>
        <v>0</v>
      </c>
      <c r="P510" s="348" t="n">
        <f aca="false">P509+O510-N510</f>
        <v>-11050</v>
      </c>
    </row>
    <row r="511" customFormat="false" ht="15" hidden="false" customHeight="false" outlineLevel="0" collapsed="false">
      <c r="I511" s="348"/>
      <c r="N511" s="351" t="n">
        <f aca="false">L511*M511</f>
        <v>0</v>
      </c>
      <c r="P511" s="348" t="n">
        <f aca="false">P510+O511-N511</f>
        <v>-11050</v>
      </c>
    </row>
    <row r="512" customFormat="false" ht="15" hidden="false" customHeight="false" outlineLevel="0" collapsed="false">
      <c r="I512" s="348"/>
      <c r="N512" s="351" t="n">
        <f aca="false">L512*M512</f>
        <v>0</v>
      </c>
      <c r="P512" s="348" t="n">
        <f aca="false">P511+O512-N512</f>
        <v>-11050</v>
      </c>
    </row>
    <row r="513" customFormat="false" ht="15" hidden="false" customHeight="false" outlineLevel="0" collapsed="false">
      <c r="I513" s="348"/>
      <c r="N513" s="351" t="n">
        <f aca="false">L513*M513</f>
        <v>0</v>
      </c>
      <c r="P513" s="348" t="n">
        <f aca="false">P512+O513-N513</f>
        <v>-11050</v>
      </c>
    </row>
    <row r="514" customFormat="false" ht="15" hidden="false" customHeight="false" outlineLevel="0" collapsed="false">
      <c r="I514" s="348"/>
      <c r="N514" s="351" t="n">
        <f aca="false">L514*M514</f>
        <v>0</v>
      </c>
      <c r="P514" s="348" t="n">
        <f aca="false">P513+O514-N514</f>
        <v>-11050</v>
      </c>
    </row>
    <row r="515" customFormat="false" ht="15" hidden="false" customHeight="false" outlineLevel="0" collapsed="false">
      <c r="I515" s="348"/>
      <c r="N515" s="351" t="n">
        <f aca="false">L515*M515</f>
        <v>0</v>
      </c>
      <c r="P515" s="348" t="n">
        <f aca="false">P514+O515-N515</f>
        <v>-11050</v>
      </c>
    </row>
    <row r="516" customFormat="false" ht="15" hidden="false" customHeight="false" outlineLevel="0" collapsed="false">
      <c r="I516" s="348"/>
      <c r="N516" s="351" t="n">
        <f aca="false">L516*M516</f>
        <v>0</v>
      </c>
      <c r="P516" s="348" t="n">
        <f aca="false">P515+O516-N516</f>
        <v>-11050</v>
      </c>
    </row>
    <row r="517" customFormat="false" ht="15" hidden="false" customHeight="false" outlineLevel="0" collapsed="false">
      <c r="I517" s="348"/>
      <c r="N517" s="351" t="n">
        <f aca="false">L517*M517</f>
        <v>0</v>
      </c>
      <c r="P517" s="348" t="n">
        <f aca="false">P516+O517-N517</f>
        <v>-11050</v>
      </c>
    </row>
    <row r="518" customFormat="false" ht="15" hidden="false" customHeight="false" outlineLevel="0" collapsed="false">
      <c r="I518" s="348"/>
      <c r="N518" s="351" t="n">
        <f aca="false">L518*M518</f>
        <v>0</v>
      </c>
      <c r="P518" s="348" t="n">
        <f aca="false">P517+O518-N518</f>
        <v>-11050</v>
      </c>
    </row>
    <row r="519" customFormat="false" ht="15" hidden="false" customHeight="false" outlineLevel="0" collapsed="false">
      <c r="I519" s="348"/>
      <c r="N519" s="351" t="n">
        <f aca="false">L519*M519</f>
        <v>0</v>
      </c>
      <c r="P519" s="348" t="n">
        <f aca="false">P518+O519-N519</f>
        <v>-11050</v>
      </c>
    </row>
    <row r="520" customFormat="false" ht="15" hidden="false" customHeight="false" outlineLevel="0" collapsed="false">
      <c r="I520" s="348"/>
      <c r="N520" s="351" t="n">
        <f aca="false">L520*M520</f>
        <v>0</v>
      </c>
      <c r="P520" s="348" t="n">
        <f aca="false">P519+O520-N520</f>
        <v>-11050</v>
      </c>
    </row>
    <row r="521" customFormat="false" ht="15" hidden="false" customHeight="false" outlineLevel="0" collapsed="false">
      <c r="I521" s="348"/>
      <c r="N521" s="351" t="n">
        <f aca="false">L521*M521</f>
        <v>0</v>
      </c>
      <c r="P521" s="348" t="n">
        <f aca="false">P520+O521-N521</f>
        <v>-11050</v>
      </c>
    </row>
    <row r="522" customFormat="false" ht="15" hidden="false" customHeight="false" outlineLevel="0" collapsed="false">
      <c r="I522" s="348"/>
      <c r="N522" s="351" t="n">
        <f aca="false">L522*M522</f>
        <v>0</v>
      </c>
      <c r="P522" s="348" t="n">
        <f aca="false">P521+O522-N522</f>
        <v>-11050</v>
      </c>
    </row>
    <row r="523" customFormat="false" ht="15" hidden="false" customHeight="false" outlineLevel="0" collapsed="false">
      <c r="I523" s="348"/>
      <c r="N523" s="351" t="n">
        <f aca="false">L523*M523</f>
        <v>0</v>
      </c>
      <c r="P523" s="348" t="n">
        <f aca="false">P522+O523-N523</f>
        <v>-11050</v>
      </c>
    </row>
    <row r="524" customFormat="false" ht="15" hidden="false" customHeight="false" outlineLevel="0" collapsed="false">
      <c r="I524" s="348"/>
      <c r="N524" s="351" t="n">
        <f aca="false">L524*M524</f>
        <v>0</v>
      </c>
      <c r="P524" s="348" t="n">
        <f aca="false">P523+O524-N524</f>
        <v>-11050</v>
      </c>
    </row>
    <row r="525" customFormat="false" ht="15" hidden="false" customHeight="false" outlineLevel="0" collapsed="false">
      <c r="I525" s="348"/>
      <c r="N525" s="351" t="n">
        <f aca="false">L525*M525</f>
        <v>0</v>
      </c>
      <c r="P525" s="348" t="n">
        <f aca="false">P524+O525-N525</f>
        <v>-11050</v>
      </c>
    </row>
    <row r="526" customFormat="false" ht="15" hidden="false" customHeight="false" outlineLevel="0" collapsed="false">
      <c r="I526" s="348"/>
      <c r="N526" s="351" t="n">
        <f aca="false">L526*M526</f>
        <v>0</v>
      </c>
      <c r="P526" s="348" t="n">
        <f aca="false">P525+O526-N526</f>
        <v>-11050</v>
      </c>
    </row>
    <row r="527" customFormat="false" ht="15" hidden="false" customHeight="false" outlineLevel="0" collapsed="false">
      <c r="I527" s="348"/>
      <c r="N527" s="351" t="n">
        <f aca="false">L527*M527</f>
        <v>0</v>
      </c>
      <c r="P527" s="348" t="n">
        <f aca="false">P526+O527-N527</f>
        <v>-11050</v>
      </c>
    </row>
    <row r="528" customFormat="false" ht="15" hidden="false" customHeight="false" outlineLevel="0" collapsed="false">
      <c r="I528" s="348"/>
      <c r="N528" s="351" t="n">
        <f aca="false">L528*M528</f>
        <v>0</v>
      </c>
      <c r="P528" s="348" t="n">
        <f aca="false">P527+O528-N528</f>
        <v>-11050</v>
      </c>
    </row>
    <row r="529" customFormat="false" ht="15" hidden="false" customHeight="false" outlineLevel="0" collapsed="false">
      <c r="I529" s="348"/>
      <c r="N529" s="351" t="n">
        <f aca="false">L529*M529</f>
        <v>0</v>
      </c>
      <c r="P529" s="348" t="n">
        <f aca="false">P528+O529-N529</f>
        <v>-11050</v>
      </c>
    </row>
    <row r="530" customFormat="false" ht="15" hidden="false" customHeight="false" outlineLevel="0" collapsed="false">
      <c r="I530" s="348"/>
      <c r="N530" s="351" t="n">
        <f aca="false">L530*M530</f>
        <v>0</v>
      </c>
      <c r="P530" s="348" t="n">
        <f aca="false">P529+O530-N530</f>
        <v>-11050</v>
      </c>
    </row>
    <row r="531" customFormat="false" ht="15" hidden="false" customHeight="false" outlineLevel="0" collapsed="false">
      <c r="I531" s="348"/>
      <c r="N531" s="351" t="n">
        <f aca="false">L531*M531</f>
        <v>0</v>
      </c>
      <c r="P531" s="348" t="n">
        <f aca="false">P530+O531-N531</f>
        <v>-11050</v>
      </c>
    </row>
    <row r="532" customFormat="false" ht="15" hidden="false" customHeight="false" outlineLevel="0" collapsed="false">
      <c r="I532" s="348"/>
      <c r="N532" s="351" t="n">
        <f aca="false">L532*M532</f>
        <v>0</v>
      </c>
      <c r="P532" s="348" t="n">
        <f aca="false">P531+O532-N532</f>
        <v>-11050</v>
      </c>
    </row>
    <row r="533" customFormat="false" ht="15" hidden="false" customHeight="false" outlineLevel="0" collapsed="false">
      <c r="I533" s="348"/>
      <c r="N533" s="351" t="n">
        <f aca="false">L533*M533</f>
        <v>0</v>
      </c>
      <c r="P533" s="348" t="n">
        <f aca="false">P532+O533-N533</f>
        <v>-11050</v>
      </c>
    </row>
    <row r="534" customFormat="false" ht="15" hidden="false" customHeight="false" outlineLevel="0" collapsed="false">
      <c r="I534" s="348"/>
      <c r="N534" s="351" t="n">
        <f aca="false">L534*M534</f>
        <v>0</v>
      </c>
      <c r="P534" s="348" t="n">
        <f aca="false">P533+O534-N534</f>
        <v>-11050</v>
      </c>
    </row>
    <row r="535" customFormat="false" ht="15" hidden="false" customHeight="false" outlineLevel="0" collapsed="false">
      <c r="I535" s="348"/>
      <c r="N535" s="351" t="n">
        <f aca="false">L535*M535</f>
        <v>0</v>
      </c>
      <c r="P535" s="348" t="n">
        <f aca="false">P534+O535-N535</f>
        <v>-11050</v>
      </c>
    </row>
    <row r="536" customFormat="false" ht="15" hidden="false" customHeight="false" outlineLevel="0" collapsed="false">
      <c r="I536" s="348"/>
      <c r="N536" s="351" t="n">
        <f aca="false">L536*M536</f>
        <v>0</v>
      </c>
      <c r="P536" s="348" t="n">
        <f aca="false">P535+O536-N536</f>
        <v>-11050</v>
      </c>
    </row>
    <row r="537" customFormat="false" ht="15" hidden="false" customHeight="false" outlineLevel="0" collapsed="false">
      <c r="I537" s="348"/>
      <c r="N537" s="351" t="n">
        <f aca="false">L537*M537</f>
        <v>0</v>
      </c>
      <c r="P537" s="348" t="n">
        <f aca="false">P536+O537-N537</f>
        <v>-11050</v>
      </c>
    </row>
    <row r="538" customFormat="false" ht="15" hidden="false" customHeight="false" outlineLevel="0" collapsed="false">
      <c r="I538" s="348"/>
      <c r="N538" s="351" t="n">
        <f aca="false">L538*M538</f>
        <v>0</v>
      </c>
      <c r="P538" s="348" t="n">
        <f aca="false">P537+O538-N538</f>
        <v>-11050</v>
      </c>
    </row>
    <row r="539" customFormat="false" ht="15" hidden="false" customHeight="false" outlineLevel="0" collapsed="false">
      <c r="I539" s="348"/>
      <c r="N539" s="351" t="n">
        <f aca="false">L539*M539</f>
        <v>0</v>
      </c>
      <c r="P539" s="348" t="n">
        <f aca="false">P538+O539-N539</f>
        <v>-11050</v>
      </c>
    </row>
    <row r="540" customFormat="false" ht="15" hidden="false" customHeight="false" outlineLevel="0" collapsed="false">
      <c r="I540" s="348"/>
      <c r="N540" s="351" t="n">
        <f aca="false">L540*M540</f>
        <v>0</v>
      </c>
      <c r="P540" s="348" t="n">
        <f aca="false">P539+O540-N540</f>
        <v>-11050</v>
      </c>
    </row>
    <row r="541" customFormat="false" ht="15" hidden="false" customHeight="false" outlineLevel="0" collapsed="false">
      <c r="I541" s="348"/>
      <c r="N541" s="351" t="n">
        <f aca="false">L541*M541</f>
        <v>0</v>
      </c>
      <c r="P541" s="348" t="n">
        <f aca="false">P540+O541-N541</f>
        <v>-11050</v>
      </c>
    </row>
    <row r="542" customFormat="false" ht="15" hidden="false" customHeight="false" outlineLevel="0" collapsed="false">
      <c r="I542" s="348"/>
      <c r="N542" s="351" t="n">
        <f aca="false">L542*M542</f>
        <v>0</v>
      </c>
      <c r="P542" s="348" t="n">
        <f aca="false">P541+O542-N542</f>
        <v>-11050</v>
      </c>
    </row>
    <row r="543" customFormat="false" ht="15" hidden="false" customHeight="false" outlineLevel="0" collapsed="false">
      <c r="I543" s="348"/>
      <c r="N543" s="351" t="n">
        <f aca="false">L543*M543</f>
        <v>0</v>
      </c>
      <c r="P543" s="348" t="n">
        <f aca="false">P542+O543-N543</f>
        <v>-11050</v>
      </c>
    </row>
    <row r="544" customFormat="false" ht="15" hidden="false" customHeight="false" outlineLevel="0" collapsed="false">
      <c r="I544" s="348"/>
      <c r="N544" s="351" t="n">
        <f aca="false">L544*M544</f>
        <v>0</v>
      </c>
      <c r="P544" s="348" t="n">
        <f aca="false">P543+O544-N544</f>
        <v>-11050</v>
      </c>
    </row>
    <row r="545" customFormat="false" ht="15" hidden="false" customHeight="false" outlineLevel="0" collapsed="false">
      <c r="I545" s="348"/>
      <c r="N545" s="351" t="n">
        <f aca="false">L545*M545</f>
        <v>0</v>
      </c>
      <c r="P545" s="348" t="n">
        <f aca="false">P544+O545-N545</f>
        <v>-11050</v>
      </c>
    </row>
    <row r="546" customFormat="false" ht="15" hidden="false" customHeight="false" outlineLevel="0" collapsed="false">
      <c r="I546" s="348"/>
      <c r="P546" s="348" t="n">
        <f aca="false">P545+O546-N546</f>
        <v>-11050</v>
      </c>
    </row>
    <row r="547" customFormat="false" ht="15" hidden="false" customHeight="false" outlineLevel="0" collapsed="false">
      <c r="I547" s="348"/>
      <c r="P547" s="348" t="n">
        <f aca="false">P546+O547-N547</f>
        <v>-11050</v>
      </c>
    </row>
    <row r="548" customFormat="false" ht="15" hidden="false" customHeight="false" outlineLevel="0" collapsed="false">
      <c r="I548" s="348"/>
      <c r="P548" s="348" t="n">
        <f aca="false">P547+O548-N548</f>
        <v>-11050</v>
      </c>
    </row>
    <row r="549" customFormat="false" ht="15" hidden="false" customHeight="false" outlineLevel="0" collapsed="false">
      <c r="I549" s="348"/>
      <c r="P549" s="348" t="n">
        <f aca="false">P548+O549-N549</f>
        <v>-11050</v>
      </c>
    </row>
    <row r="550" customFormat="false" ht="15" hidden="false" customHeight="false" outlineLevel="0" collapsed="false">
      <c r="I550" s="348"/>
      <c r="P550" s="348" t="n">
        <f aca="false">P549+O550-N550</f>
        <v>-11050</v>
      </c>
    </row>
    <row r="551" customFormat="false" ht="15" hidden="false" customHeight="false" outlineLevel="0" collapsed="false">
      <c r="I551" s="348"/>
      <c r="P551" s="348" t="n">
        <f aca="false">P550+O551-N551</f>
        <v>-11050</v>
      </c>
    </row>
    <row r="552" customFormat="false" ht="15" hidden="false" customHeight="false" outlineLevel="0" collapsed="false">
      <c r="I552" s="348"/>
      <c r="P552" s="348" t="n">
        <f aca="false">P551+O552-N552</f>
        <v>-11050</v>
      </c>
    </row>
    <row r="553" customFormat="false" ht="15" hidden="false" customHeight="false" outlineLevel="0" collapsed="false">
      <c r="I553" s="348"/>
      <c r="P553" s="348" t="n">
        <f aca="false">P552+O553-N553</f>
        <v>-11050</v>
      </c>
    </row>
    <row r="554" customFormat="false" ht="15" hidden="false" customHeight="false" outlineLevel="0" collapsed="false">
      <c r="I554" s="348"/>
      <c r="P554" s="348" t="n">
        <f aca="false">P553+O554-N554</f>
        <v>-11050</v>
      </c>
    </row>
    <row r="555" customFormat="false" ht="15" hidden="false" customHeight="false" outlineLevel="0" collapsed="false">
      <c r="I555" s="348"/>
      <c r="P555" s="348" t="n">
        <f aca="false">P554+O555-N555</f>
        <v>-11050</v>
      </c>
    </row>
    <row r="556" customFormat="false" ht="15" hidden="false" customHeight="false" outlineLevel="0" collapsed="false">
      <c r="I556" s="348"/>
      <c r="P556" s="348" t="n">
        <f aca="false">P555+O556-N556</f>
        <v>-11050</v>
      </c>
    </row>
    <row r="557" customFormat="false" ht="15" hidden="false" customHeight="false" outlineLevel="0" collapsed="false">
      <c r="I557" s="348"/>
      <c r="P557" s="348" t="n">
        <f aca="false">P556+O557-N557</f>
        <v>-11050</v>
      </c>
    </row>
    <row r="558" customFormat="false" ht="15" hidden="false" customHeight="false" outlineLevel="0" collapsed="false">
      <c r="I558" s="348"/>
      <c r="P558" s="348" t="n">
        <f aca="false">P557+O558-N558</f>
        <v>-11050</v>
      </c>
    </row>
    <row r="559" customFormat="false" ht="15" hidden="false" customHeight="false" outlineLevel="0" collapsed="false">
      <c r="I559" s="348"/>
      <c r="P559" s="348" t="n">
        <f aca="false">P558+O559-N559</f>
        <v>-11050</v>
      </c>
    </row>
    <row r="560" customFormat="false" ht="15" hidden="false" customHeight="false" outlineLevel="0" collapsed="false">
      <c r="I560" s="348"/>
      <c r="P560" s="348" t="n">
        <f aca="false">P559+O560-N560</f>
        <v>-11050</v>
      </c>
    </row>
    <row r="561" customFormat="false" ht="15" hidden="false" customHeight="false" outlineLevel="0" collapsed="false">
      <c r="I561" s="348"/>
      <c r="P561" s="348" t="n">
        <f aca="false">P560+O561-N561</f>
        <v>-11050</v>
      </c>
    </row>
    <row r="562" customFormat="false" ht="15" hidden="false" customHeight="false" outlineLevel="0" collapsed="false">
      <c r="I562" s="348"/>
      <c r="P562" s="348" t="n">
        <f aca="false">P561+O562-N562</f>
        <v>-11050</v>
      </c>
    </row>
    <row r="563" customFormat="false" ht="15" hidden="false" customHeight="false" outlineLevel="0" collapsed="false">
      <c r="I563" s="348"/>
      <c r="P563" s="348" t="n">
        <f aca="false">P562+O563-N563</f>
        <v>-11050</v>
      </c>
    </row>
    <row r="564" customFormat="false" ht="15" hidden="false" customHeight="false" outlineLevel="0" collapsed="false">
      <c r="I564" s="348"/>
      <c r="P564" s="348" t="n">
        <f aca="false">P563+O564-N564</f>
        <v>-11050</v>
      </c>
    </row>
    <row r="565" customFormat="false" ht="15" hidden="false" customHeight="false" outlineLevel="0" collapsed="false">
      <c r="I565" s="348"/>
      <c r="P565" s="348" t="n">
        <f aca="false">P564+O565-N565</f>
        <v>-11050</v>
      </c>
    </row>
    <row r="566" customFormat="false" ht="15" hidden="false" customHeight="false" outlineLevel="0" collapsed="false">
      <c r="I566" s="348"/>
      <c r="P566" s="348" t="n">
        <f aca="false">P565+O566-N566</f>
        <v>-11050</v>
      </c>
    </row>
    <row r="567" customFormat="false" ht="15" hidden="false" customHeight="false" outlineLevel="0" collapsed="false">
      <c r="I567" s="348"/>
      <c r="P567" s="348" t="n">
        <f aca="false">P566+O567-N567</f>
        <v>-11050</v>
      </c>
    </row>
    <row r="568" customFormat="false" ht="15" hidden="false" customHeight="false" outlineLevel="0" collapsed="false">
      <c r="I568" s="348"/>
      <c r="P568" s="348" t="n">
        <f aca="false">P567+O568-N568</f>
        <v>-11050</v>
      </c>
    </row>
    <row r="569" customFormat="false" ht="15" hidden="false" customHeight="false" outlineLevel="0" collapsed="false">
      <c r="I569" s="348"/>
      <c r="P569" s="348" t="n">
        <f aca="false">P568+O569-N569</f>
        <v>-11050</v>
      </c>
    </row>
    <row r="570" customFormat="false" ht="15" hidden="false" customHeight="false" outlineLevel="0" collapsed="false">
      <c r="I570" s="348"/>
      <c r="P570" s="348" t="n">
        <f aca="false">P569+O570-N570</f>
        <v>-11050</v>
      </c>
    </row>
    <row r="571" customFormat="false" ht="15" hidden="false" customHeight="false" outlineLevel="0" collapsed="false">
      <c r="I571" s="348"/>
      <c r="P571" s="348" t="n">
        <f aca="false">P570+O571-N571</f>
        <v>-11050</v>
      </c>
    </row>
    <row r="572" customFormat="false" ht="15" hidden="false" customHeight="false" outlineLevel="0" collapsed="false">
      <c r="I572" s="348"/>
      <c r="P572" s="348" t="n">
        <f aca="false">P571+O572-N572</f>
        <v>-11050</v>
      </c>
    </row>
    <row r="573" customFormat="false" ht="15" hidden="false" customHeight="false" outlineLevel="0" collapsed="false">
      <c r="I573" s="348"/>
      <c r="P573" s="348" t="n">
        <f aca="false">P572+O573-N573</f>
        <v>-11050</v>
      </c>
    </row>
    <row r="574" customFormat="false" ht="15" hidden="false" customHeight="false" outlineLevel="0" collapsed="false">
      <c r="I574" s="348"/>
      <c r="P574" s="348" t="n">
        <f aca="false">P573+O574-N574</f>
        <v>-11050</v>
      </c>
    </row>
    <row r="575" customFormat="false" ht="15" hidden="false" customHeight="false" outlineLevel="0" collapsed="false">
      <c r="I575" s="348"/>
      <c r="P575" s="348" t="n">
        <f aca="false">P574+O575-N575</f>
        <v>-11050</v>
      </c>
    </row>
    <row r="576" customFormat="false" ht="15" hidden="false" customHeight="false" outlineLevel="0" collapsed="false">
      <c r="I576" s="348"/>
      <c r="P576" s="348" t="n">
        <f aca="false">P575+O576-N576</f>
        <v>-11050</v>
      </c>
    </row>
    <row r="577" customFormat="false" ht="15" hidden="false" customHeight="false" outlineLevel="0" collapsed="false">
      <c r="I577" s="348"/>
      <c r="P577" s="348" t="n">
        <f aca="false">P576+O577-N577</f>
        <v>-11050</v>
      </c>
    </row>
    <row r="578" customFormat="false" ht="15" hidden="false" customHeight="false" outlineLevel="0" collapsed="false">
      <c r="I578" s="348"/>
      <c r="P578" s="348" t="n">
        <f aca="false">P577+O578-N578</f>
        <v>-11050</v>
      </c>
    </row>
    <row r="579" customFormat="false" ht="15" hidden="false" customHeight="false" outlineLevel="0" collapsed="false">
      <c r="I579" s="348"/>
      <c r="P579" s="348" t="n">
        <f aca="false">P578+O579-N579</f>
        <v>-11050</v>
      </c>
    </row>
    <row r="580" customFormat="false" ht="15" hidden="false" customHeight="false" outlineLevel="0" collapsed="false">
      <c r="P580" s="348" t="n">
        <f aca="false">P579+O580-N580</f>
        <v>-11050</v>
      </c>
    </row>
    <row r="581" customFormat="false" ht="15" hidden="false" customHeight="false" outlineLevel="0" collapsed="false">
      <c r="P581" s="348" t="n">
        <f aca="false">P580+O581-N581</f>
        <v>-11050</v>
      </c>
    </row>
    <row r="582" customFormat="false" ht="15" hidden="false" customHeight="false" outlineLevel="0" collapsed="false">
      <c r="P582" s="348" t="n">
        <f aca="false">P581+O582-N582</f>
        <v>-11050</v>
      </c>
    </row>
    <row r="583" customFormat="false" ht="15" hidden="false" customHeight="false" outlineLevel="0" collapsed="false">
      <c r="P583" s="348" t="n">
        <f aca="false">P582+O583-N583</f>
        <v>-11050</v>
      </c>
    </row>
    <row r="584" customFormat="false" ht="15" hidden="false" customHeight="false" outlineLevel="0" collapsed="false">
      <c r="P584" s="348" t="n">
        <f aca="false">P583+O584-N584</f>
        <v>-11050</v>
      </c>
    </row>
    <row r="585" customFormat="false" ht="15" hidden="false" customHeight="false" outlineLevel="0" collapsed="false">
      <c r="P585" s="348" t="n">
        <f aca="false">P584+O585-N585</f>
        <v>-11050</v>
      </c>
    </row>
    <row r="586" customFormat="false" ht="15" hidden="false" customHeight="false" outlineLevel="0" collapsed="false">
      <c r="P586" s="348" t="n">
        <f aca="false">P585+O586-N586</f>
        <v>-11050</v>
      </c>
    </row>
    <row r="587" customFormat="false" ht="15" hidden="false" customHeight="false" outlineLevel="0" collapsed="false">
      <c r="P587" s="348" t="n">
        <f aca="false">P586+O587-N587</f>
        <v>-11050</v>
      </c>
    </row>
    <row r="588" customFormat="false" ht="15" hidden="false" customHeight="false" outlineLevel="0" collapsed="false">
      <c r="P588" s="348" t="n">
        <f aca="false">P587+O588-N588</f>
        <v>-11050</v>
      </c>
    </row>
    <row r="589" customFormat="false" ht="15" hidden="false" customHeight="false" outlineLevel="0" collapsed="false">
      <c r="P589" s="348" t="n">
        <f aca="false">P588+O589-N589</f>
        <v>-11050</v>
      </c>
    </row>
    <row r="590" customFormat="false" ht="15" hidden="false" customHeight="false" outlineLevel="0" collapsed="false">
      <c r="P590" s="348" t="n">
        <f aca="false">P589+O590-N590</f>
        <v>-11050</v>
      </c>
    </row>
    <row r="591" customFormat="false" ht="15" hidden="false" customHeight="false" outlineLevel="0" collapsed="false">
      <c r="P591" s="348" t="n">
        <f aca="false">P590+O591-N591</f>
        <v>-11050</v>
      </c>
    </row>
    <row r="592" customFormat="false" ht="15" hidden="false" customHeight="false" outlineLevel="0" collapsed="false">
      <c r="P592" s="348" t="n">
        <f aca="false">P591+O592-N592</f>
        <v>-11050</v>
      </c>
    </row>
    <row r="593" customFormat="false" ht="15" hidden="false" customHeight="false" outlineLevel="0" collapsed="false">
      <c r="P593" s="348" t="n">
        <f aca="false">P592+O593-N593</f>
        <v>-11050</v>
      </c>
    </row>
    <row r="594" customFormat="false" ht="15" hidden="false" customHeight="false" outlineLevel="0" collapsed="false">
      <c r="P594" s="348" t="n">
        <f aca="false">P593+O594-N594</f>
        <v>-11050</v>
      </c>
    </row>
  </sheetData>
  <mergeCells count="22">
    <mergeCell ref="D1:E1"/>
    <mergeCell ref="D6:H6"/>
    <mergeCell ref="N6:O6"/>
    <mergeCell ref="U6:V6"/>
    <mergeCell ref="AA6:AC6"/>
    <mergeCell ref="AH6:AJ6"/>
    <mergeCell ref="AO6:AQ6"/>
    <mergeCell ref="AV6:AX6"/>
    <mergeCell ref="D7:H7"/>
    <mergeCell ref="N7:O7"/>
    <mergeCell ref="U7:V7"/>
    <mergeCell ref="AA7:AC7"/>
    <mergeCell ref="AH7:AJ7"/>
    <mergeCell ref="AO7:AQ7"/>
    <mergeCell ref="AV7:AX7"/>
    <mergeCell ref="D9:I9"/>
    <mergeCell ref="K9:P9"/>
    <mergeCell ref="R9:W9"/>
    <mergeCell ref="Y9:AD9"/>
    <mergeCell ref="AF9:AK9"/>
    <mergeCell ref="AM9:AR9"/>
    <mergeCell ref="AT9:AY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F8" activeCellId="0" sqref="F8"/>
    </sheetView>
  </sheetViews>
  <sheetFormatPr defaultRowHeight="15" zeroHeight="false" outlineLevelRow="0" outlineLevelCol="0"/>
  <cols>
    <col collapsed="false" customWidth="true" hidden="false" outlineLevel="0" max="1" min="1" style="0" width="22.3"/>
    <col collapsed="false" customWidth="true" hidden="false" outlineLevel="0" max="2" min="2" style="0" width="28.14"/>
    <col collapsed="false" customWidth="true" hidden="false" outlineLevel="0" max="3" min="3" style="0" width="16.71"/>
    <col collapsed="false" customWidth="true" hidden="false" outlineLevel="0" max="4" min="4" style="0" width="36"/>
    <col collapsed="false" customWidth="true" hidden="false" outlineLevel="0" max="5" min="5" style="0" width="24.57"/>
    <col collapsed="false" customWidth="true" hidden="false" outlineLevel="0" max="6" min="6" style="0" width="30.57"/>
    <col collapsed="false" customWidth="true" hidden="false" outlineLevel="0" max="1025" min="7" style="0" width="14.43"/>
  </cols>
  <sheetData>
    <row r="1" customFormat="false" ht="15" hidden="false" customHeight="false" outlineLevel="0" collapsed="false">
      <c r="A1" s="356"/>
      <c r="B1" s="356" t="s">
        <v>381</v>
      </c>
      <c r="E1" s="356"/>
      <c r="F1" s="356"/>
    </row>
    <row r="2" customFormat="false" ht="15" hidden="false" customHeight="false" outlineLevel="0" collapsed="false">
      <c r="A2" s="356"/>
      <c r="B2" s="356"/>
      <c r="E2" s="356"/>
      <c r="F2" s="356"/>
    </row>
    <row r="3" customFormat="false" ht="15" hidden="false" customHeight="false" outlineLevel="0" collapsed="false">
      <c r="A3" s="356"/>
      <c r="B3" s="356"/>
      <c r="E3" s="356"/>
      <c r="F3" s="356"/>
    </row>
    <row r="4" customFormat="false" ht="15" hidden="false" customHeight="false" outlineLevel="0" collapsed="false">
      <c r="A4" s="356"/>
      <c r="B4" s="356"/>
      <c r="E4" s="356"/>
      <c r="F4" s="356"/>
    </row>
    <row r="5" customFormat="false" ht="15" hidden="false" customHeight="false" outlineLevel="0" collapsed="false">
      <c r="A5" s="357"/>
      <c r="B5" s="357"/>
      <c r="C5" s="356"/>
      <c r="D5" s="356"/>
      <c r="E5" s="358" t="s">
        <v>382</v>
      </c>
      <c r="F5" s="359" t="n">
        <f aca="false">SUM(F8:F1757)</f>
        <v>2250</v>
      </c>
    </row>
    <row r="6" customFormat="false" ht="15" hidden="false" customHeight="false" outlineLevel="0" collapsed="false">
      <c r="A6" s="357"/>
      <c r="B6" s="357"/>
      <c r="C6" s="360"/>
      <c r="D6" s="360"/>
      <c r="E6" s="356"/>
      <c r="F6" s="356"/>
    </row>
    <row r="7" customFormat="false" ht="15" hidden="false" customHeight="false" outlineLevel="0" collapsed="false">
      <c r="A7" s="361" t="s">
        <v>383</v>
      </c>
      <c r="B7" s="361" t="s">
        <v>21</v>
      </c>
      <c r="C7" s="362" t="s">
        <v>384</v>
      </c>
      <c r="D7" s="362" t="s">
        <v>385</v>
      </c>
      <c r="E7" s="362" t="s">
        <v>386</v>
      </c>
      <c r="F7" s="363" t="s">
        <v>387</v>
      </c>
    </row>
    <row r="8" customFormat="false" ht="15" hidden="false" customHeight="false" outlineLevel="0" collapsed="false">
      <c r="A8" s="364"/>
      <c r="B8" s="365" t="n">
        <v>43957</v>
      </c>
      <c r="C8" s="364" t="s">
        <v>388</v>
      </c>
      <c r="D8" s="364" t="s">
        <v>389</v>
      </c>
      <c r="E8" s="366" t="n">
        <v>43952</v>
      </c>
      <c r="F8" s="367" t="n">
        <v>750</v>
      </c>
    </row>
    <row r="9" customFormat="false" ht="15" hidden="false" customHeight="false" outlineLevel="0" collapsed="false">
      <c r="A9" s="336"/>
      <c r="B9" s="368" t="n">
        <v>44027</v>
      </c>
      <c r="C9" s="364" t="s">
        <v>388</v>
      </c>
      <c r="D9" s="364" t="s">
        <v>389</v>
      </c>
      <c r="E9" s="369" t="n">
        <v>43983</v>
      </c>
      <c r="F9" s="370" t="n">
        <v>750</v>
      </c>
    </row>
    <row r="10" customFormat="false" ht="15" hidden="false" customHeight="false" outlineLevel="0" collapsed="false">
      <c r="A10" s="336"/>
      <c r="B10" s="368" t="n">
        <v>44027</v>
      </c>
      <c r="C10" s="364" t="s">
        <v>388</v>
      </c>
      <c r="D10" s="364" t="s">
        <v>389</v>
      </c>
      <c r="E10" s="369" t="n">
        <v>44013</v>
      </c>
      <c r="F10" s="370" t="n">
        <v>750</v>
      </c>
    </row>
    <row r="11" customFormat="false" ht="15" hidden="false" customHeight="false" outlineLevel="0" collapsed="false">
      <c r="A11" s="356"/>
      <c r="B11" s="356"/>
      <c r="C11" s="356"/>
      <c r="D11" s="356"/>
      <c r="E11" s="356"/>
      <c r="F11" s="371"/>
    </row>
    <row r="12" customFormat="false" ht="15" hidden="false" customHeight="false" outlineLevel="0" collapsed="false">
      <c r="A12" s="356"/>
      <c r="B12" s="356"/>
      <c r="C12" s="356"/>
      <c r="D12" s="356"/>
      <c r="E12" s="356"/>
      <c r="F12" s="371"/>
    </row>
    <row r="13" customFormat="false" ht="15" hidden="false" customHeight="false" outlineLevel="0" collapsed="false">
      <c r="A13" s="356"/>
      <c r="B13" s="356"/>
      <c r="C13" s="356"/>
      <c r="D13" s="356"/>
      <c r="E13" s="356"/>
      <c r="F13" s="371"/>
    </row>
    <row r="14" customFormat="false" ht="15" hidden="false" customHeight="false" outlineLevel="0" collapsed="false">
      <c r="A14" s="356"/>
      <c r="B14" s="356"/>
      <c r="C14" s="356"/>
      <c r="D14" s="356"/>
      <c r="E14" s="356"/>
      <c r="F14" s="371"/>
    </row>
    <row r="15" customFormat="false" ht="15" hidden="false" customHeight="false" outlineLevel="0" collapsed="false">
      <c r="A15" s="356"/>
      <c r="B15" s="356"/>
      <c r="C15" s="356"/>
      <c r="D15" s="356"/>
      <c r="E15" s="356"/>
      <c r="F15" s="371"/>
    </row>
    <row r="16" customFormat="false" ht="15" hidden="false" customHeight="false" outlineLevel="0" collapsed="false">
      <c r="A16" s="356"/>
      <c r="B16" s="356"/>
      <c r="C16" s="356"/>
      <c r="D16" s="356"/>
      <c r="E16" s="356"/>
      <c r="F16" s="371"/>
    </row>
    <row r="17" customFormat="false" ht="15" hidden="false" customHeight="false" outlineLevel="0" collapsed="false">
      <c r="A17" s="356"/>
      <c r="B17" s="356"/>
      <c r="C17" s="356"/>
      <c r="D17" s="356"/>
      <c r="E17" s="356"/>
      <c r="F17" s="371"/>
    </row>
    <row r="18" customFormat="false" ht="15" hidden="false" customHeight="false" outlineLevel="0" collapsed="false">
      <c r="A18" s="356"/>
      <c r="B18" s="356"/>
      <c r="C18" s="356"/>
      <c r="D18" s="356"/>
      <c r="E18" s="356"/>
      <c r="F18" s="371"/>
    </row>
    <row r="19" customFormat="false" ht="15" hidden="false" customHeight="false" outlineLevel="0" collapsed="false">
      <c r="A19" s="356"/>
      <c r="B19" s="356"/>
      <c r="C19" s="356"/>
      <c r="D19" s="356"/>
      <c r="E19" s="356"/>
      <c r="F19" s="371"/>
    </row>
    <row r="20" customFormat="false" ht="15" hidden="false" customHeight="false" outlineLevel="0" collapsed="false">
      <c r="A20" s="356"/>
      <c r="B20" s="356"/>
      <c r="C20" s="356"/>
      <c r="D20" s="356"/>
      <c r="E20" s="356"/>
      <c r="F20" s="371"/>
    </row>
    <row r="21" customFormat="false" ht="15" hidden="false" customHeight="false" outlineLevel="0" collapsed="false">
      <c r="A21" s="356"/>
      <c r="B21" s="356"/>
      <c r="C21" s="356"/>
      <c r="D21" s="356"/>
      <c r="E21" s="356"/>
      <c r="F21" s="371"/>
    </row>
    <row r="22" customFormat="false" ht="15" hidden="false" customHeight="false" outlineLevel="0" collapsed="false">
      <c r="A22" s="356"/>
      <c r="B22" s="356"/>
      <c r="C22" s="356"/>
      <c r="D22" s="356"/>
      <c r="E22" s="356"/>
      <c r="F22" s="371"/>
    </row>
    <row r="23" customFormat="false" ht="15" hidden="false" customHeight="false" outlineLevel="0" collapsed="false">
      <c r="A23" s="356"/>
      <c r="B23" s="356"/>
      <c r="C23" s="356"/>
      <c r="D23" s="356"/>
      <c r="E23" s="356"/>
      <c r="F23" s="371"/>
    </row>
    <row r="24" customFormat="false" ht="15" hidden="false" customHeight="false" outlineLevel="0" collapsed="false">
      <c r="A24" s="356"/>
      <c r="B24" s="356"/>
      <c r="C24" s="356"/>
      <c r="D24" s="356"/>
      <c r="E24" s="356"/>
      <c r="F24" s="371"/>
    </row>
    <row r="25" customFormat="false" ht="15" hidden="false" customHeight="false" outlineLevel="0" collapsed="false">
      <c r="A25" s="356"/>
      <c r="B25" s="356"/>
      <c r="C25" s="356"/>
      <c r="D25" s="356"/>
      <c r="E25" s="356"/>
      <c r="F25" s="371"/>
    </row>
    <row r="26" customFormat="false" ht="15" hidden="false" customHeight="false" outlineLevel="0" collapsed="false">
      <c r="A26" s="356"/>
      <c r="B26" s="356"/>
      <c r="C26" s="356"/>
      <c r="D26" s="356"/>
      <c r="E26" s="356"/>
      <c r="F26" s="371"/>
    </row>
    <row r="27" customFormat="false" ht="15" hidden="false" customHeight="false" outlineLevel="0" collapsed="false">
      <c r="A27" s="356"/>
      <c r="B27" s="356"/>
      <c r="C27" s="356"/>
      <c r="D27" s="356"/>
      <c r="E27" s="356"/>
      <c r="F27" s="371"/>
    </row>
    <row r="28" customFormat="false" ht="15" hidden="false" customHeight="false" outlineLevel="0" collapsed="false">
      <c r="A28" s="356"/>
      <c r="B28" s="356"/>
      <c r="C28" s="356"/>
      <c r="D28" s="356"/>
      <c r="E28" s="356"/>
      <c r="F28" s="371"/>
    </row>
    <row r="29" customFormat="false" ht="15" hidden="false" customHeight="false" outlineLevel="0" collapsed="false">
      <c r="A29" s="356"/>
      <c r="B29" s="356"/>
      <c r="C29" s="356"/>
      <c r="D29" s="356"/>
      <c r="E29" s="356"/>
      <c r="F29" s="371"/>
    </row>
    <row r="30" customFormat="false" ht="15" hidden="false" customHeight="false" outlineLevel="0" collapsed="false">
      <c r="A30" s="356"/>
      <c r="B30" s="356"/>
      <c r="C30" s="356"/>
      <c r="D30" s="356"/>
      <c r="E30" s="356"/>
      <c r="F30" s="371"/>
    </row>
    <row r="31" customFormat="false" ht="15" hidden="false" customHeight="false" outlineLevel="0" collapsed="false">
      <c r="A31" s="356"/>
      <c r="B31" s="356"/>
      <c r="C31" s="356"/>
      <c r="D31" s="356"/>
      <c r="E31" s="356"/>
      <c r="F31" s="371"/>
    </row>
    <row r="32" customFormat="false" ht="15" hidden="false" customHeight="false" outlineLevel="0" collapsed="false">
      <c r="A32" s="356"/>
      <c r="B32" s="356"/>
      <c r="C32" s="356"/>
      <c r="D32" s="356"/>
      <c r="E32" s="356"/>
      <c r="F32" s="371"/>
    </row>
    <row r="33" customFormat="false" ht="15" hidden="false" customHeight="false" outlineLevel="0" collapsed="false">
      <c r="A33" s="356"/>
      <c r="B33" s="356"/>
      <c r="C33" s="356"/>
      <c r="D33" s="356"/>
      <c r="E33" s="356"/>
      <c r="F33" s="371"/>
    </row>
    <row r="34" customFormat="false" ht="15" hidden="false" customHeight="false" outlineLevel="0" collapsed="false">
      <c r="A34" s="356"/>
      <c r="B34" s="356"/>
      <c r="C34" s="356"/>
      <c r="D34" s="356"/>
      <c r="E34" s="356"/>
      <c r="F34" s="371"/>
    </row>
    <row r="35" customFormat="false" ht="15" hidden="false" customHeight="false" outlineLevel="0" collapsed="false">
      <c r="A35" s="356"/>
      <c r="B35" s="356"/>
      <c r="C35" s="356"/>
      <c r="D35" s="356"/>
      <c r="E35" s="356"/>
      <c r="F35" s="371"/>
    </row>
    <row r="36" customFormat="false" ht="15" hidden="false" customHeight="false" outlineLevel="0" collapsed="false">
      <c r="A36" s="356"/>
      <c r="B36" s="356"/>
      <c r="C36" s="356"/>
      <c r="D36" s="356"/>
      <c r="E36" s="356"/>
      <c r="F36" s="371"/>
    </row>
    <row r="37" customFormat="false" ht="15" hidden="false" customHeight="false" outlineLevel="0" collapsed="false">
      <c r="A37" s="356"/>
      <c r="B37" s="356"/>
      <c r="C37" s="356"/>
      <c r="D37" s="356"/>
      <c r="E37" s="356"/>
      <c r="F37" s="371"/>
    </row>
    <row r="38" customFormat="false" ht="15" hidden="false" customHeight="false" outlineLevel="0" collapsed="false">
      <c r="A38" s="356"/>
      <c r="B38" s="356"/>
      <c r="C38" s="356"/>
      <c r="D38" s="356"/>
      <c r="E38" s="356"/>
      <c r="F38" s="371"/>
    </row>
    <row r="39" customFormat="false" ht="15" hidden="false" customHeight="false" outlineLevel="0" collapsed="false">
      <c r="A39" s="356"/>
      <c r="B39" s="356"/>
      <c r="C39" s="356"/>
      <c r="D39" s="356"/>
      <c r="E39" s="356"/>
      <c r="F39" s="371"/>
    </row>
    <row r="40" customFormat="false" ht="15" hidden="false" customHeight="false" outlineLevel="0" collapsed="false">
      <c r="A40" s="356"/>
      <c r="B40" s="356"/>
      <c r="C40" s="356"/>
      <c r="D40" s="356"/>
      <c r="E40" s="356"/>
      <c r="F40" s="371"/>
    </row>
    <row r="41" customFormat="false" ht="15" hidden="false" customHeight="false" outlineLevel="0" collapsed="false">
      <c r="A41" s="356"/>
      <c r="B41" s="356"/>
      <c r="C41" s="356"/>
      <c r="D41" s="356"/>
      <c r="E41" s="356"/>
      <c r="F41" s="371"/>
    </row>
    <row r="42" customFormat="false" ht="15" hidden="false" customHeight="false" outlineLevel="0" collapsed="false">
      <c r="A42" s="356"/>
      <c r="B42" s="356"/>
      <c r="C42" s="356"/>
      <c r="D42" s="356"/>
      <c r="E42" s="356"/>
      <c r="F42" s="371"/>
    </row>
    <row r="43" customFormat="false" ht="15" hidden="false" customHeight="false" outlineLevel="0" collapsed="false">
      <c r="A43" s="356"/>
      <c r="B43" s="356"/>
      <c r="C43" s="356"/>
      <c r="D43" s="356"/>
      <c r="E43" s="356"/>
      <c r="F43" s="371"/>
    </row>
    <row r="44" customFormat="false" ht="15" hidden="false" customHeight="false" outlineLevel="0" collapsed="false">
      <c r="A44" s="356"/>
      <c r="B44" s="356"/>
      <c r="C44" s="356"/>
      <c r="D44" s="356"/>
      <c r="E44" s="356"/>
      <c r="F44" s="371"/>
    </row>
    <row r="45" customFormat="false" ht="15" hidden="false" customHeight="false" outlineLevel="0" collapsed="false">
      <c r="A45" s="356"/>
      <c r="B45" s="356"/>
      <c r="C45" s="356"/>
      <c r="D45" s="356"/>
      <c r="E45" s="356"/>
      <c r="F45" s="371"/>
    </row>
    <row r="46" customFormat="false" ht="15" hidden="false" customHeight="false" outlineLevel="0" collapsed="false">
      <c r="A46" s="356"/>
      <c r="B46" s="356"/>
      <c r="C46" s="356"/>
      <c r="D46" s="356"/>
      <c r="E46" s="356"/>
      <c r="F46" s="371"/>
    </row>
    <row r="47" customFormat="false" ht="15" hidden="false" customHeight="false" outlineLevel="0" collapsed="false">
      <c r="A47" s="356"/>
      <c r="B47" s="356"/>
      <c r="C47" s="356"/>
      <c r="D47" s="356"/>
      <c r="E47" s="356"/>
      <c r="F47" s="371"/>
    </row>
    <row r="48" customFormat="false" ht="15" hidden="false" customHeight="false" outlineLevel="0" collapsed="false">
      <c r="A48" s="356"/>
      <c r="B48" s="356"/>
      <c r="C48" s="356"/>
      <c r="D48" s="356"/>
      <c r="E48" s="356"/>
      <c r="F48" s="371"/>
    </row>
    <row r="49" customFormat="false" ht="15" hidden="false" customHeight="false" outlineLevel="0" collapsed="false">
      <c r="A49" s="356"/>
      <c r="B49" s="356"/>
      <c r="C49" s="356"/>
      <c r="D49" s="356"/>
      <c r="E49" s="356"/>
      <c r="F49" s="371"/>
    </row>
    <row r="50" customFormat="false" ht="15" hidden="false" customHeight="false" outlineLevel="0" collapsed="false">
      <c r="A50" s="356"/>
      <c r="B50" s="356"/>
      <c r="C50" s="356"/>
      <c r="D50" s="356"/>
      <c r="E50" s="356"/>
      <c r="F50" s="371"/>
    </row>
    <row r="51" customFormat="false" ht="15" hidden="false" customHeight="false" outlineLevel="0" collapsed="false">
      <c r="A51" s="356"/>
      <c r="B51" s="356"/>
      <c r="C51" s="356"/>
      <c r="D51" s="356"/>
      <c r="E51" s="356"/>
      <c r="F51" s="371"/>
    </row>
    <row r="52" customFormat="false" ht="15" hidden="false" customHeight="false" outlineLevel="0" collapsed="false">
      <c r="A52" s="356"/>
      <c r="B52" s="356"/>
      <c r="C52" s="356"/>
      <c r="D52" s="356"/>
      <c r="E52" s="356"/>
      <c r="F52" s="371"/>
    </row>
    <row r="53" customFormat="false" ht="15" hidden="false" customHeight="false" outlineLevel="0" collapsed="false">
      <c r="A53" s="356"/>
      <c r="B53" s="356"/>
      <c r="C53" s="356"/>
      <c r="D53" s="356"/>
      <c r="E53" s="356"/>
      <c r="F53" s="371"/>
    </row>
    <row r="54" customFormat="false" ht="15" hidden="false" customHeight="false" outlineLevel="0" collapsed="false">
      <c r="A54" s="356"/>
      <c r="B54" s="356"/>
      <c r="C54" s="356"/>
      <c r="D54" s="356"/>
      <c r="E54" s="356"/>
      <c r="F54" s="371"/>
    </row>
    <row r="55" customFormat="false" ht="15" hidden="false" customHeight="false" outlineLevel="0" collapsed="false">
      <c r="A55" s="356"/>
      <c r="B55" s="356"/>
      <c r="C55" s="356"/>
      <c r="D55" s="356"/>
      <c r="E55" s="356"/>
      <c r="F55" s="371"/>
    </row>
    <row r="56" customFormat="false" ht="15" hidden="false" customHeight="false" outlineLevel="0" collapsed="false">
      <c r="A56" s="356"/>
      <c r="B56" s="356"/>
      <c r="C56" s="356"/>
      <c r="D56" s="356"/>
      <c r="E56" s="356"/>
      <c r="F56" s="371"/>
    </row>
    <row r="57" customFormat="false" ht="15" hidden="false" customHeight="false" outlineLevel="0" collapsed="false">
      <c r="A57" s="356"/>
      <c r="B57" s="356"/>
      <c r="C57" s="356"/>
      <c r="D57" s="356"/>
      <c r="E57" s="356"/>
      <c r="F57" s="371"/>
    </row>
    <row r="58" customFormat="false" ht="15" hidden="false" customHeight="false" outlineLevel="0" collapsed="false">
      <c r="A58" s="356"/>
      <c r="B58" s="356"/>
      <c r="C58" s="356"/>
      <c r="D58" s="356"/>
      <c r="E58" s="356"/>
      <c r="F58" s="371"/>
    </row>
    <row r="59" customFormat="false" ht="15" hidden="false" customHeight="false" outlineLevel="0" collapsed="false">
      <c r="A59" s="356"/>
      <c r="B59" s="356"/>
      <c r="C59" s="356"/>
      <c r="D59" s="356"/>
      <c r="E59" s="356"/>
      <c r="F59" s="371"/>
    </row>
    <row r="60" customFormat="false" ht="15" hidden="false" customHeight="false" outlineLevel="0" collapsed="false">
      <c r="A60" s="356"/>
      <c r="B60" s="356"/>
      <c r="C60" s="356"/>
      <c r="D60" s="356"/>
      <c r="E60" s="356"/>
      <c r="F60" s="371"/>
    </row>
    <row r="61" customFormat="false" ht="15" hidden="false" customHeight="false" outlineLevel="0" collapsed="false">
      <c r="A61" s="356"/>
      <c r="B61" s="356"/>
      <c r="C61" s="356"/>
      <c r="D61" s="356"/>
      <c r="E61" s="356"/>
      <c r="F61" s="371"/>
    </row>
    <row r="62" customFormat="false" ht="15" hidden="false" customHeight="false" outlineLevel="0" collapsed="false">
      <c r="A62" s="356"/>
      <c r="B62" s="356"/>
      <c r="C62" s="356"/>
      <c r="D62" s="356"/>
      <c r="E62" s="356"/>
      <c r="F62" s="371"/>
    </row>
    <row r="63" customFormat="false" ht="15" hidden="false" customHeight="false" outlineLevel="0" collapsed="false">
      <c r="A63" s="356"/>
      <c r="B63" s="356"/>
      <c r="C63" s="356"/>
      <c r="D63" s="356"/>
      <c r="E63" s="356"/>
      <c r="F63" s="371"/>
    </row>
    <row r="64" customFormat="false" ht="15" hidden="false" customHeight="false" outlineLevel="0" collapsed="false">
      <c r="A64" s="356"/>
      <c r="B64" s="356"/>
      <c r="C64" s="356"/>
      <c r="D64" s="356"/>
      <c r="E64" s="356"/>
      <c r="F64" s="371"/>
    </row>
    <row r="65" customFormat="false" ht="15" hidden="false" customHeight="false" outlineLevel="0" collapsed="false">
      <c r="A65" s="356"/>
      <c r="B65" s="356"/>
      <c r="C65" s="356"/>
      <c r="D65" s="356"/>
      <c r="E65" s="356"/>
      <c r="F65" s="371"/>
    </row>
    <row r="66" customFormat="false" ht="15" hidden="false" customHeight="false" outlineLevel="0" collapsed="false">
      <c r="A66" s="356"/>
      <c r="B66" s="356"/>
      <c r="C66" s="356"/>
      <c r="D66" s="356"/>
      <c r="E66" s="356"/>
      <c r="F66" s="371"/>
    </row>
    <row r="67" customFormat="false" ht="15" hidden="false" customHeight="false" outlineLevel="0" collapsed="false">
      <c r="A67" s="356"/>
      <c r="B67" s="356"/>
      <c r="C67" s="356"/>
      <c r="D67" s="356"/>
      <c r="E67" s="356"/>
      <c r="F67" s="371"/>
    </row>
    <row r="68" customFormat="false" ht="15" hidden="false" customHeight="false" outlineLevel="0" collapsed="false">
      <c r="A68" s="356"/>
      <c r="B68" s="356"/>
      <c r="C68" s="356"/>
      <c r="D68" s="356"/>
      <c r="E68" s="356"/>
      <c r="F68" s="371"/>
    </row>
    <row r="69" customFormat="false" ht="15" hidden="false" customHeight="false" outlineLevel="0" collapsed="false">
      <c r="A69" s="356"/>
      <c r="B69" s="356"/>
      <c r="C69" s="356"/>
      <c r="D69" s="356"/>
      <c r="E69" s="356"/>
      <c r="F69" s="371"/>
    </row>
    <row r="70" customFormat="false" ht="15" hidden="false" customHeight="false" outlineLevel="0" collapsed="false">
      <c r="A70" s="356"/>
      <c r="B70" s="356"/>
      <c r="C70" s="356"/>
      <c r="D70" s="356"/>
      <c r="E70" s="356"/>
      <c r="F70" s="371"/>
    </row>
    <row r="71" customFormat="false" ht="15" hidden="false" customHeight="false" outlineLevel="0" collapsed="false">
      <c r="A71" s="356"/>
      <c r="B71" s="356"/>
      <c r="C71" s="356"/>
      <c r="D71" s="356"/>
      <c r="E71" s="356"/>
      <c r="F71" s="371"/>
    </row>
    <row r="72" customFormat="false" ht="15" hidden="false" customHeight="false" outlineLevel="0" collapsed="false">
      <c r="A72" s="356"/>
      <c r="B72" s="356"/>
      <c r="C72" s="356"/>
      <c r="D72" s="356"/>
      <c r="E72" s="356"/>
      <c r="F72" s="371"/>
    </row>
    <row r="73" customFormat="false" ht="15" hidden="false" customHeight="false" outlineLevel="0" collapsed="false">
      <c r="A73" s="356"/>
      <c r="B73" s="356"/>
      <c r="C73" s="356"/>
      <c r="D73" s="356"/>
      <c r="E73" s="356"/>
      <c r="F73" s="371"/>
    </row>
    <row r="74" customFormat="false" ht="15" hidden="false" customHeight="false" outlineLevel="0" collapsed="false">
      <c r="A74" s="356"/>
      <c r="B74" s="356"/>
      <c r="C74" s="356"/>
      <c r="D74" s="356"/>
      <c r="E74" s="356"/>
      <c r="F74" s="371"/>
    </row>
    <row r="75" customFormat="false" ht="15" hidden="false" customHeight="false" outlineLevel="0" collapsed="false">
      <c r="A75" s="356"/>
      <c r="B75" s="356"/>
      <c r="C75" s="356"/>
      <c r="D75" s="356"/>
      <c r="E75" s="356"/>
      <c r="F75" s="371"/>
    </row>
    <row r="76" customFormat="false" ht="15" hidden="false" customHeight="false" outlineLevel="0" collapsed="false">
      <c r="A76" s="356"/>
      <c r="B76" s="356"/>
      <c r="C76" s="356"/>
      <c r="D76" s="356"/>
      <c r="E76" s="356"/>
      <c r="F76" s="371"/>
    </row>
    <row r="77" customFormat="false" ht="15" hidden="false" customHeight="false" outlineLevel="0" collapsed="false">
      <c r="A77" s="356"/>
      <c r="B77" s="356"/>
      <c r="C77" s="356"/>
      <c r="D77" s="356"/>
      <c r="E77" s="356"/>
      <c r="F77" s="371"/>
    </row>
    <row r="78" customFormat="false" ht="15" hidden="false" customHeight="false" outlineLevel="0" collapsed="false">
      <c r="A78" s="356"/>
      <c r="B78" s="356"/>
      <c r="C78" s="356"/>
      <c r="D78" s="356"/>
      <c r="E78" s="356"/>
      <c r="F78" s="371"/>
    </row>
    <row r="79" customFormat="false" ht="15" hidden="false" customHeight="false" outlineLevel="0" collapsed="false">
      <c r="A79" s="356"/>
      <c r="B79" s="356"/>
      <c r="C79" s="356"/>
      <c r="D79" s="356"/>
      <c r="E79" s="356"/>
      <c r="F79" s="371"/>
    </row>
    <row r="80" customFormat="false" ht="15" hidden="false" customHeight="false" outlineLevel="0" collapsed="false">
      <c r="A80" s="356"/>
      <c r="B80" s="356"/>
      <c r="C80" s="356"/>
      <c r="D80" s="356"/>
      <c r="E80" s="356"/>
      <c r="F80" s="371"/>
    </row>
    <row r="81" customFormat="false" ht="15" hidden="false" customHeight="false" outlineLevel="0" collapsed="false">
      <c r="A81" s="356"/>
      <c r="B81" s="356"/>
      <c r="C81" s="356"/>
      <c r="D81" s="356"/>
      <c r="E81" s="356"/>
      <c r="F81" s="371"/>
    </row>
    <row r="82" customFormat="false" ht="15" hidden="false" customHeight="false" outlineLevel="0" collapsed="false">
      <c r="A82" s="356"/>
      <c r="B82" s="356"/>
      <c r="C82" s="356"/>
      <c r="D82" s="356"/>
      <c r="E82" s="356"/>
      <c r="F82" s="371"/>
    </row>
    <row r="83" customFormat="false" ht="15" hidden="false" customHeight="false" outlineLevel="0" collapsed="false">
      <c r="A83" s="356"/>
      <c r="B83" s="356"/>
      <c r="C83" s="356"/>
      <c r="D83" s="356"/>
      <c r="E83" s="356"/>
      <c r="F83" s="371"/>
    </row>
    <row r="84" customFormat="false" ht="15" hidden="false" customHeight="false" outlineLevel="0" collapsed="false">
      <c r="A84" s="356"/>
      <c r="B84" s="356"/>
      <c r="C84" s="356"/>
      <c r="D84" s="356"/>
      <c r="E84" s="356"/>
      <c r="F84" s="371"/>
    </row>
    <row r="85" customFormat="false" ht="15" hidden="false" customHeight="false" outlineLevel="0" collapsed="false">
      <c r="A85" s="356"/>
      <c r="B85" s="356"/>
      <c r="C85" s="356"/>
      <c r="D85" s="356"/>
      <c r="E85" s="356"/>
      <c r="F85" s="371"/>
    </row>
    <row r="86" customFormat="false" ht="15" hidden="false" customHeight="false" outlineLevel="0" collapsed="false">
      <c r="A86" s="356"/>
      <c r="B86" s="356"/>
      <c r="C86" s="356"/>
      <c r="D86" s="356"/>
      <c r="E86" s="356"/>
      <c r="F86" s="371"/>
    </row>
    <row r="87" customFormat="false" ht="15" hidden="false" customHeight="false" outlineLevel="0" collapsed="false">
      <c r="A87" s="356"/>
      <c r="B87" s="356"/>
      <c r="C87" s="356"/>
      <c r="D87" s="356"/>
      <c r="E87" s="356"/>
      <c r="F87" s="371"/>
    </row>
    <row r="88" customFormat="false" ht="15" hidden="false" customHeight="false" outlineLevel="0" collapsed="false">
      <c r="A88" s="356"/>
      <c r="B88" s="356"/>
      <c r="C88" s="356"/>
      <c r="D88" s="356"/>
      <c r="E88" s="356"/>
      <c r="F88" s="371"/>
    </row>
    <row r="89" customFormat="false" ht="15" hidden="false" customHeight="false" outlineLevel="0" collapsed="false">
      <c r="A89" s="356"/>
      <c r="B89" s="356"/>
      <c r="C89" s="356"/>
      <c r="D89" s="356"/>
      <c r="E89" s="356"/>
      <c r="F89" s="371"/>
    </row>
    <row r="90" customFormat="false" ht="15" hidden="false" customHeight="false" outlineLevel="0" collapsed="false">
      <c r="A90" s="356"/>
      <c r="B90" s="356"/>
      <c r="C90" s="356"/>
      <c r="D90" s="356"/>
      <c r="E90" s="356"/>
      <c r="F90" s="371"/>
    </row>
    <row r="91" customFormat="false" ht="15" hidden="false" customHeight="false" outlineLevel="0" collapsed="false">
      <c r="A91" s="356"/>
      <c r="B91" s="356"/>
      <c r="C91" s="356"/>
      <c r="D91" s="356"/>
      <c r="E91" s="356"/>
      <c r="F91" s="371"/>
    </row>
    <row r="92" customFormat="false" ht="15" hidden="false" customHeight="false" outlineLevel="0" collapsed="false">
      <c r="A92" s="356"/>
      <c r="B92" s="356"/>
      <c r="C92" s="356"/>
      <c r="D92" s="356"/>
      <c r="E92" s="356"/>
      <c r="F92" s="371"/>
    </row>
    <row r="93" customFormat="false" ht="15" hidden="false" customHeight="false" outlineLevel="0" collapsed="false">
      <c r="A93" s="356"/>
      <c r="B93" s="356"/>
      <c r="C93" s="356"/>
      <c r="D93" s="356"/>
      <c r="E93" s="356"/>
      <c r="F93" s="371"/>
    </row>
    <row r="94" customFormat="false" ht="15" hidden="false" customHeight="false" outlineLevel="0" collapsed="false">
      <c r="A94" s="356"/>
      <c r="B94" s="356"/>
      <c r="C94" s="356"/>
      <c r="D94" s="356"/>
      <c r="E94" s="356"/>
      <c r="F94" s="371"/>
    </row>
    <row r="95" customFormat="false" ht="15" hidden="false" customHeight="false" outlineLevel="0" collapsed="false">
      <c r="A95" s="356"/>
      <c r="B95" s="356"/>
      <c r="C95" s="356"/>
      <c r="D95" s="356"/>
      <c r="E95" s="356"/>
      <c r="F95" s="371"/>
    </row>
    <row r="96" customFormat="false" ht="15" hidden="false" customHeight="false" outlineLevel="0" collapsed="false">
      <c r="A96" s="356"/>
      <c r="B96" s="356"/>
      <c r="C96" s="356"/>
      <c r="D96" s="356"/>
      <c r="E96" s="356"/>
      <c r="F96" s="371"/>
    </row>
    <row r="97" customFormat="false" ht="15" hidden="false" customHeight="false" outlineLevel="0" collapsed="false">
      <c r="A97" s="356"/>
      <c r="B97" s="356"/>
      <c r="C97" s="356"/>
      <c r="D97" s="356"/>
      <c r="E97" s="356"/>
      <c r="F97" s="371"/>
    </row>
    <row r="98" customFormat="false" ht="15" hidden="false" customHeight="false" outlineLevel="0" collapsed="false">
      <c r="A98" s="356"/>
      <c r="B98" s="356"/>
      <c r="C98" s="356"/>
      <c r="D98" s="356"/>
      <c r="E98" s="356"/>
      <c r="F98" s="371"/>
    </row>
    <row r="99" customFormat="false" ht="15" hidden="false" customHeight="false" outlineLevel="0" collapsed="false">
      <c r="A99" s="356"/>
      <c r="B99" s="356"/>
      <c r="C99" s="356"/>
      <c r="D99" s="356"/>
      <c r="E99" s="356"/>
      <c r="F99" s="371"/>
    </row>
    <row r="100" customFormat="false" ht="15" hidden="false" customHeight="false" outlineLevel="0" collapsed="false">
      <c r="A100" s="356"/>
      <c r="B100" s="356"/>
      <c r="C100" s="356"/>
      <c r="D100" s="356"/>
      <c r="E100" s="356"/>
      <c r="F100" s="371"/>
    </row>
    <row r="101" customFormat="false" ht="15" hidden="false" customHeight="false" outlineLevel="0" collapsed="false">
      <c r="A101" s="356"/>
      <c r="B101" s="356"/>
      <c r="C101" s="356"/>
      <c r="D101" s="356"/>
      <c r="E101" s="356"/>
      <c r="F101" s="371"/>
    </row>
    <row r="102" customFormat="false" ht="15" hidden="false" customHeight="false" outlineLevel="0" collapsed="false">
      <c r="A102" s="356"/>
      <c r="B102" s="356"/>
      <c r="C102" s="356"/>
      <c r="D102" s="356"/>
      <c r="E102" s="356"/>
      <c r="F102" s="371"/>
    </row>
    <row r="103" customFormat="false" ht="15" hidden="false" customHeight="false" outlineLevel="0" collapsed="false">
      <c r="A103" s="356"/>
      <c r="B103" s="356"/>
      <c r="C103" s="356"/>
      <c r="D103" s="356"/>
      <c r="E103" s="356"/>
      <c r="F103" s="371"/>
    </row>
    <row r="104" customFormat="false" ht="15" hidden="false" customHeight="false" outlineLevel="0" collapsed="false">
      <c r="A104" s="356"/>
      <c r="B104" s="356"/>
      <c r="C104" s="356"/>
      <c r="D104" s="356"/>
      <c r="E104" s="356"/>
      <c r="F104" s="371"/>
    </row>
    <row r="105" customFormat="false" ht="15" hidden="false" customHeight="false" outlineLevel="0" collapsed="false">
      <c r="A105" s="356"/>
      <c r="B105" s="356"/>
      <c r="C105" s="356"/>
      <c r="D105" s="356"/>
      <c r="E105" s="356"/>
      <c r="F105" s="371"/>
    </row>
    <row r="106" customFormat="false" ht="15" hidden="false" customHeight="false" outlineLevel="0" collapsed="false">
      <c r="A106" s="356"/>
      <c r="B106" s="356"/>
      <c r="C106" s="356"/>
      <c r="D106" s="356"/>
      <c r="E106" s="356"/>
      <c r="F106" s="371"/>
    </row>
    <row r="107" customFormat="false" ht="15" hidden="false" customHeight="false" outlineLevel="0" collapsed="false">
      <c r="A107" s="356"/>
      <c r="B107" s="356"/>
      <c r="C107" s="356"/>
      <c r="D107" s="356"/>
      <c r="E107" s="356"/>
      <c r="F107" s="371"/>
    </row>
    <row r="108" customFormat="false" ht="15" hidden="false" customHeight="false" outlineLevel="0" collapsed="false">
      <c r="A108" s="356"/>
      <c r="B108" s="356"/>
      <c r="C108" s="356"/>
      <c r="D108" s="356"/>
      <c r="E108" s="356"/>
      <c r="F108" s="371"/>
    </row>
    <row r="109" customFormat="false" ht="15" hidden="false" customHeight="false" outlineLevel="0" collapsed="false">
      <c r="A109" s="356"/>
      <c r="B109" s="356"/>
      <c r="C109" s="356"/>
      <c r="D109" s="356"/>
      <c r="E109" s="356"/>
      <c r="F109" s="371"/>
    </row>
    <row r="110" customFormat="false" ht="15" hidden="false" customHeight="false" outlineLevel="0" collapsed="false">
      <c r="A110" s="356"/>
      <c r="B110" s="356"/>
      <c r="C110" s="356"/>
      <c r="D110" s="356"/>
      <c r="E110" s="356"/>
      <c r="F110" s="371"/>
    </row>
    <row r="111" customFormat="false" ht="15" hidden="false" customHeight="false" outlineLevel="0" collapsed="false">
      <c r="A111" s="356"/>
      <c r="B111" s="356"/>
      <c r="C111" s="356"/>
      <c r="D111" s="356"/>
      <c r="E111" s="356"/>
      <c r="F111" s="371"/>
    </row>
    <row r="112" customFormat="false" ht="15" hidden="false" customHeight="false" outlineLevel="0" collapsed="false">
      <c r="A112" s="356"/>
      <c r="B112" s="356"/>
      <c r="C112" s="356"/>
      <c r="D112" s="356"/>
      <c r="E112" s="356"/>
      <c r="F112" s="371"/>
    </row>
    <row r="113" customFormat="false" ht="15" hidden="false" customHeight="false" outlineLevel="0" collapsed="false">
      <c r="A113" s="356"/>
      <c r="B113" s="356"/>
      <c r="C113" s="356"/>
      <c r="D113" s="356"/>
      <c r="E113" s="356"/>
      <c r="F113" s="371"/>
    </row>
    <row r="114" customFormat="false" ht="15" hidden="false" customHeight="false" outlineLevel="0" collapsed="false">
      <c r="A114" s="356"/>
      <c r="B114" s="356"/>
      <c r="C114" s="356"/>
      <c r="D114" s="356"/>
      <c r="E114" s="356"/>
      <c r="F114" s="371"/>
    </row>
    <row r="115" customFormat="false" ht="15" hidden="false" customHeight="false" outlineLevel="0" collapsed="false">
      <c r="A115" s="356"/>
      <c r="B115" s="356"/>
      <c r="C115" s="356"/>
      <c r="D115" s="356"/>
      <c r="E115" s="356"/>
      <c r="F115" s="371"/>
    </row>
    <row r="116" customFormat="false" ht="15" hidden="false" customHeight="false" outlineLevel="0" collapsed="false">
      <c r="A116" s="356"/>
      <c r="B116" s="356"/>
      <c r="C116" s="356"/>
      <c r="D116" s="356"/>
      <c r="E116" s="356"/>
      <c r="F116" s="371"/>
    </row>
    <row r="117" customFormat="false" ht="15" hidden="false" customHeight="false" outlineLevel="0" collapsed="false">
      <c r="A117" s="356"/>
      <c r="B117" s="356"/>
      <c r="C117" s="356"/>
      <c r="D117" s="356"/>
      <c r="E117" s="356"/>
      <c r="F117" s="371"/>
    </row>
    <row r="118" customFormat="false" ht="15" hidden="false" customHeight="false" outlineLevel="0" collapsed="false">
      <c r="A118" s="356"/>
      <c r="B118" s="356"/>
      <c r="C118" s="356"/>
      <c r="D118" s="356"/>
      <c r="E118" s="356"/>
      <c r="F118" s="371"/>
    </row>
    <row r="119" customFormat="false" ht="15" hidden="false" customHeight="false" outlineLevel="0" collapsed="false">
      <c r="A119" s="356"/>
      <c r="B119" s="356"/>
      <c r="C119" s="356"/>
      <c r="D119" s="356"/>
      <c r="E119" s="356"/>
      <c r="F119" s="371"/>
    </row>
    <row r="120" customFormat="false" ht="15" hidden="false" customHeight="false" outlineLevel="0" collapsed="false">
      <c r="A120" s="356"/>
      <c r="B120" s="356"/>
      <c r="C120" s="356"/>
      <c r="D120" s="356"/>
      <c r="E120" s="356"/>
      <c r="F120" s="371"/>
    </row>
    <row r="121" customFormat="false" ht="15" hidden="false" customHeight="false" outlineLevel="0" collapsed="false">
      <c r="A121" s="356"/>
      <c r="B121" s="356"/>
      <c r="C121" s="356"/>
      <c r="D121" s="356"/>
      <c r="E121" s="356"/>
      <c r="F121" s="371"/>
    </row>
    <row r="122" customFormat="false" ht="15" hidden="false" customHeight="false" outlineLevel="0" collapsed="false">
      <c r="A122" s="356"/>
      <c r="B122" s="356"/>
      <c r="C122" s="356"/>
      <c r="D122" s="356"/>
      <c r="E122" s="356"/>
      <c r="F122" s="371"/>
    </row>
    <row r="123" customFormat="false" ht="15" hidden="false" customHeight="false" outlineLevel="0" collapsed="false">
      <c r="A123" s="356"/>
      <c r="B123" s="356"/>
      <c r="C123" s="356"/>
      <c r="D123" s="356"/>
      <c r="E123" s="356"/>
      <c r="F123" s="371"/>
    </row>
    <row r="124" customFormat="false" ht="15" hidden="false" customHeight="false" outlineLevel="0" collapsed="false">
      <c r="A124" s="356"/>
      <c r="B124" s="356"/>
      <c r="C124" s="356"/>
      <c r="D124" s="356"/>
      <c r="E124" s="356"/>
      <c r="F124" s="371"/>
    </row>
    <row r="125" customFormat="false" ht="15" hidden="false" customHeight="false" outlineLevel="0" collapsed="false">
      <c r="A125" s="356"/>
      <c r="B125" s="356"/>
      <c r="C125" s="356"/>
      <c r="D125" s="356"/>
      <c r="E125" s="356"/>
      <c r="F125" s="371"/>
    </row>
    <row r="126" customFormat="false" ht="15" hidden="false" customHeight="false" outlineLevel="0" collapsed="false">
      <c r="A126" s="356"/>
      <c r="B126" s="356"/>
      <c r="C126" s="356"/>
      <c r="D126" s="356"/>
      <c r="E126" s="356"/>
      <c r="F126" s="371"/>
    </row>
    <row r="127" customFormat="false" ht="15" hidden="false" customHeight="false" outlineLevel="0" collapsed="false">
      <c r="A127" s="356"/>
      <c r="B127" s="356"/>
      <c r="C127" s="356"/>
      <c r="D127" s="356"/>
      <c r="E127" s="356"/>
      <c r="F127" s="371"/>
    </row>
    <row r="128" customFormat="false" ht="15" hidden="false" customHeight="false" outlineLevel="0" collapsed="false">
      <c r="A128" s="356"/>
      <c r="B128" s="356"/>
      <c r="C128" s="356"/>
      <c r="D128" s="356"/>
      <c r="E128" s="356"/>
      <c r="F128" s="371"/>
    </row>
    <row r="129" customFormat="false" ht="15" hidden="false" customHeight="false" outlineLevel="0" collapsed="false">
      <c r="A129" s="356"/>
      <c r="B129" s="356"/>
      <c r="C129" s="356"/>
      <c r="D129" s="356"/>
      <c r="E129" s="356"/>
      <c r="F129" s="371"/>
    </row>
    <row r="130" customFormat="false" ht="15" hidden="false" customHeight="false" outlineLevel="0" collapsed="false">
      <c r="A130" s="356"/>
      <c r="B130" s="356"/>
      <c r="C130" s="356"/>
      <c r="D130" s="356"/>
      <c r="E130" s="356"/>
      <c r="F130" s="371"/>
    </row>
    <row r="131" customFormat="false" ht="15" hidden="false" customHeight="false" outlineLevel="0" collapsed="false">
      <c r="A131" s="356"/>
      <c r="B131" s="356"/>
      <c r="C131" s="356"/>
      <c r="D131" s="356"/>
      <c r="E131" s="356"/>
      <c r="F131" s="371"/>
    </row>
    <row r="132" customFormat="false" ht="15" hidden="false" customHeight="false" outlineLevel="0" collapsed="false">
      <c r="A132" s="356"/>
      <c r="B132" s="356"/>
      <c r="C132" s="356"/>
      <c r="D132" s="356"/>
      <c r="E132" s="356"/>
      <c r="F132" s="371"/>
    </row>
    <row r="133" customFormat="false" ht="15" hidden="false" customHeight="false" outlineLevel="0" collapsed="false">
      <c r="A133" s="356"/>
      <c r="B133" s="356"/>
      <c r="C133" s="356"/>
      <c r="D133" s="356"/>
      <c r="E133" s="356"/>
      <c r="F133" s="371"/>
    </row>
    <row r="134" customFormat="false" ht="15" hidden="false" customHeight="false" outlineLevel="0" collapsed="false">
      <c r="A134" s="356"/>
      <c r="B134" s="356"/>
      <c r="C134" s="356"/>
      <c r="D134" s="356"/>
      <c r="E134" s="356"/>
      <c r="F134" s="371"/>
    </row>
    <row r="135" customFormat="false" ht="15" hidden="false" customHeight="false" outlineLevel="0" collapsed="false">
      <c r="A135" s="356"/>
      <c r="B135" s="356"/>
      <c r="C135" s="356"/>
      <c r="D135" s="356"/>
      <c r="E135" s="356"/>
      <c r="F135" s="371"/>
    </row>
    <row r="136" customFormat="false" ht="15" hidden="false" customHeight="false" outlineLevel="0" collapsed="false">
      <c r="A136" s="356"/>
      <c r="B136" s="356"/>
      <c r="C136" s="356"/>
      <c r="D136" s="356"/>
      <c r="E136" s="356"/>
      <c r="F136" s="371"/>
    </row>
    <row r="137" customFormat="false" ht="15" hidden="false" customHeight="false" outlineLevel="0" collapsed="false">
      <c r="A137" s="356"/>
      <c r="B137" s="356"/>
      <c r="C137" s="356"/>
      <c r="D137" s="356"/>
      <c r="E137" s="356"/>
      <c r="F137" s="371"/>
    </row>
    <row r="138" customFormat="false" ht="15" hidden="false" customHeight="false" outlineLevel="0" collapsed="false">
      <c r="A138" s="356"/>
      <c r="B138" s="356"/>
      <c r="C138" s="356"/>
      <c r="D138" s="356"/>
      <c r="E138" s="356"/>
      <c r="F138" s="371"/>
    </row>
    <row r="139" customFormat="false" ht="15" hidden="false" customHeight="false" outlineLevel="0" collapsed="false">
      <c r="A139" s="356"/>
      <c r="B139" s="356"/>
      <c r="C139" s="356"/>
      <c r="D139" s="356"/>
      <c r="E139" s="356"/>
      <c r="F139" s="371"/>
    </row>
    <row r="140" customFormat="false" ht="15" hidden="false" customHeight="false" outlineLevel="0" collapsed="false">
      <c r="A140" s="356"/>
      <c r="B140" s="356"/>
      <c r="C140" s="356"/>
      <c r="D140" s="356"/>
      <c r="E140" s="356"/>
      <c r="F140" s="371"/>
    </row>
    <row r="141" customFormat="false" ht="15" hidden="false" customHeight="false" outlineLevel="0" collapsed="false">
      <c r="A141" s="356"/>
      <c r="B141" s="356"/>
      <c r="C141" s="356"/>
      <c r="D141" s="356"/>
      <c r="E141" s="356"/>
      <c r="F141" s="371"/>
    </row>
    <row r="142" customFormat="false" ht="15" hidden="false" customHeight="false" outlineLevel="0" collapsed="false">
      <c r="A142" s="356"/>
      <c r="B142" s="356"/>
      <c r="C142" s="356"/>
      <c r="D142" s="356"/>
      <c r="E142" s="356"/>
      <c r="F142" s="371"/>
    </row>
    <row r="143" customFormat="false" ht="15" hidden="false" customHeight="false" outlineLevel="0" collapsed="false">
      <c r="A143" s="356"/>
      <c r="B143" s="356"/>
      <c r="C143" s="356"/>
      <c r="D143" s="356"/>
      <c r="E143" s="356"/>
      <c r="F143" s="371"/>
    </row>
    <row r="144" customFormat="false" ht="15" hidden="false" customHeight="false" outlineLevel="0" collapsed="false">
      <c r="A144" s="356"/>
      <c r="B144" s="356"/>
      <c r="C144" s="356"/>
      <c r="D144" s="356"/>
      <c r="E144" s="356"/>
      <c r="F144" s="371"/>
    </row>
    <row r="145" customFormat="false" ht="15" hidden="false" customHeight="false" outlineLevel="0" collapsed="false">
      <c r="A145" s="356"/>
      <c r="B145" s="356"/>
      <c r="C145" s="356"/>
      <c r="D145" s="356"/>
      <c r="E145" s="356"/>
      <c r="F145" s="371"/>
    </row>
    <row r="146" customFormat="false" ht="15" hidden="false" customHeight="false" outlineLevel="0" collapsed="false">
      <c r="A146" s="356"/>
      <c r="B146" s="356"/>
      <c r="C146" s="356"/>
      <c r="D146" s="356"/>
      <c r="E146" s="356"/>
      <c r="F146" s="371"/>
    </row>
    <row r="147" customFormat="false" ht="15" hidden="false" customHeight="false" outlineLevel="0" collapsed="false">
      <c r="A147" s="356"/>
      <c r="B147" s="356"/>
      <c r="C147" s="356"/>
      <c r="D147" s="356"/>
      <c r="E147" s="356"/>
      <c r="F147" s="371"/>
    </row>
    <row r="148" customFormat="false" ht="15" hidden="false" customHeight="false" outlineLevel="0" collapsed="false">
      <c r="A148" s="356"/>
      <c r="B148" s="356"/>
      <c r="C148" s="356"/>
      <c r="D148" s="356"/>
      <c r="E148" s="356"/>
      <c r="F148" s="371"/>
    </row>
    <row r="149" customFormat="false" ht="15" hidden="false" customHeight="false" outlineLevel="0" collapsed="false">
      <c r="A149" s="356"/>
      <c r="B149" s="356"/>
      <c r="C149" s="356"/>
      <c r="D149" s="356"/>
      <c r="E149" s="356"/>
      <c r="F149" s="371"/>
    </row>
    <row r="150" customFormat="false" ht="15" hidden="false" customHeight="false" outlineLevel="0" collapsed="false">
      <c r="A150" s="356"/>
      <c r="B150" s="356"/>
      <c r="C150" s="356"/>
      <c r="D150" s="356"/>
      <c r="E150" s="356"/>
      <c r="F150" s="371"/>
    </row>
    <row r="151" customFormat="false" ht="15" hidden="false" customHeight="false" outlineLevel="0" collapsed="false">
      <c r="A151" s="356"/>
      <c r="B151" s="356"/>
      <c r="C151" s="356"/>
      <c r="D151" s="356"/>
      <c r="E151" s="356"/>
      <c r="F151" s="371"/>
    </row>
    <row r="152" customFormat="false" ht="15" hidden="false" customHeight="false" outlineLevel="0" collapsed="false">
      <c r="A152" s="356"/>
      <c r="B152" s="356"/>
      <c r="C152" s="356"/>
      <c r="D152" s="356"/>
      <c r="E152" s="356"/>
      <c r="F152" s="371"/>
    </row>
    <row r="153" customFormat="false" ht="15" hidden="false" customHeight="false" outlineLevel="0" collapsed="false">
      <c r="A153" s="356"/>
      <c r="B153" s="356"/>
      <c r="C153" s="356"/>
      <c r="D153" s="356"/>
      <c r="E153" s="356"/>
      <c r="F153" s="371"/>
    </row>
    <row r="154" customFormat="false" ht="15" hidden="false" customHeight="false" outlineLevel="0" collapsed="false">
      <c r="A154" s="356"/>
      <c r="B154" s="356"/>
      <c r="C154" s="356"/>
      <c r="D154" s="356"/>
      <c r="E154" s="356"/>
      <c r="F154" s="371"/>
    </row>
    <row r="155" customFormat="false" ht="15" hidden="false" customHeight="false" outlineLevel="0" collapsed="false">
      <c r="A155" s="356"/>
      <c r="B155" s="356"/>
      <c r="C155" s="356"/>
      <c r="D155" s="356"/>
      <c r="E155" s="356"/>
      <c r="F155" s="371"/>
    </row>
    <row r="156" customFormat="false" ht="15" hidden="false" customHeight="false" outlineLevel="0" collapsed="false">
      <c r="A156" s="356"/>
      <c r="B156" s="356"/>
      <c r="C156" s="356"/>
      <c r="D156" s="356"/>
      <c r="E156" s="356"/>
      <c r="F156" s="371"/>
    </row>
    <row r="157" customFormat="false" ht="15" hidden="false" customHeight="false" outlineLevel="0" collapsed="false">
      <c r="A157" s="356"/>
      <c r="B157" s="356"/>
      <c r="C157" s="356"/>
      <c r="D157" s="356"/>
      <c r="E157" s="356"/>
      <c r="F157" s="371"/>
    </row>
    <row r="158" customFormat="false" ht="15" hidden="false" customHeight="false" outlineLevel="0" collapsed="false">
      <c r="A158" s="356"/>
      <c r="B158" s="356"/>
      <c r="C158" s="356"/>
      <c r="D158" s="356"/>
      <c r="E158" s="356"/>
      <c r="F158" s="371"/>
    </row>
    <row r="159" customFormat="false" ht="15" hidden="false" customHeight="false" outlineLevel="0" collapsed="false">
      <c r="A159" s="356"/>
      <c r="B159" s="356"/>
      <c r="C159" s="356"/>
      <c r="D159" s="356"/>
      <c r="E159" s="356"/>
      <c r="F159" s="371"/>
    </row>
    <row r="160" customFormat="false" ht="15" hidden="false" customHeight="false" outlineLevel="0" collapsed="false">
      <c r="A160" s="356"/>
      <c r="B160" s="356"/>
      <c r="C160" s="356"/>
      <c r="D160" s="356"/>
      <c r="E160" s="356"/>
      <c r="F160" s="371"/>
    </row>
    <row r="161" customFormat="false" ht="15" hidden="false" customHeight="false" outlineLevel="0" collapsed="false">
      <c r="A161" s="356"/>
      <c r="B161" s="356"/>
      <c r="C161" s="356"/>
      <c r="D161" s="356"/>
      <c r="E161" s="356"/>
      <c r="F161" s="371"/>
    </row>
    <row r="162" customFormat="false" ht="15" hidden="false" customHeight="false" outlineLevel="0" collapsed="false">
      <c r="A162" s="356"/>
      <c r="B162" s="356"/>
      <c r="C162" s="356"/>
      <c r="D162" s="356"/>
      <c r="E162" s="356"/>
      <c r="F162" s="371"/>
    </row>
    <row r="163" customFormat="false" ht="15" hidden="false" customHeight="false" outlineLevel="0" collapsed="false">
      <c r="A163" s="356"/>
      <c r="B163" s="356"/>
      <c r="C163" s="356"/>
      <c r="D163" s="356"/>
      <c r="E163" s="356"/>
      <c r="F163" s="371"/>
    </row>
    <row r="164" customFormat="false" ht="15" hidden="false" customHeight="false" outlineLevel="0" collapsed="false">
      <c r="A164" s="356"/>
      <c r="B164" s="356"/>
      <c r="C164" s="356"/>
      <c r="D164" s="356"/>
      <c r="E164" s="356"/>
      <c r="F164" s="371"/>
    </row>
    <row r="165" customFormat="false" ht="15" hidden="false" customHeight="false" outlineLevel="0" collapsed="false">
      <c r="A165" s="356"/>
      <c r="B165" s="356"/>
      <c r="C165" s="356"/>
      <c r="D165" s="356"/>
      <c r="E165" s="356"/>
      <c r="F165" s="371"/>
    </row>
    <row r="166" customFormat="false" ht="15" hidden="false" customHeight="false" outlineLevel="0" collapsed="false">
      <c r="A166" s="356"/>
      <c r="B166" s="356"/>
      <c r="C166" s="356"/>
      <c r="D166" s="356"/>
      <c r="E166" s="356"/>
      <c r="F166" s="371"/>
    </row>
    <row r="167" customFormat="false" ht="15" hidden="false" customHeight="false" outlineLevel="0" collapsed="false">
      <c r="A167" s="356"/>
      <c r="B167" s="356"/>
      <c r="C167" s="356"/>
      <c r="D167" s="356"/>
      <c r="E167" s="356"/>
      <c r="F167" s="371"/>
    </row>
    <row r="168" customFormat="false" ht="15" hidden="false" customHeight="false" outlineLevel="0" collapsed="false">
      <c r="A168" s="356"/>
      <c r="B168" s="356"/>
      <c r="C168" s="356"/>
      <c r="D168" s="356"/>
      <c r="E168" s="356"/>
      <c r="F168" s="371"/>
    </row>
    <row r="169" customFormat="false" ht="15" hidden="false" customHeight="false" outlineLevel="0" collapsed="false">
      <c r="A169" s="356"/>
      <c r="B169" s="356"/>
      <c r="C169" s="356"/>
      <c r="D169" s="356"/>
      <c r="E169" s="356"/>
      <c r="F169" s="371"/>
    </row>
    <row r="170" customFormat="false" ht="15" hidden="false" customHeight="false" outlineLevel="0" collapsed="false">
      <c r="A170" s="356"/>
      <c r="B170" s="356"/>
      <c r="C170" s="356"/>
      <c r="D170" s="356"/>
      <c r="E170" s="356"/>
      <c r="F170" s="371"/>
    </row>
    <row r="171" customFormat="false" ht="15" hidden="false" customHeight="false" outlineLevel="0" collapsed="false">
      <c r="A171" s="356"/>
      <c r="B171" s="356"/>
      <c r="C171" s="356"/>
      <c r="D171" s="356"/>
      <c r="E171" s="356"/>
      <c r="F171" s="371"/>
    </row>
    <row r="172" customFormat="false" ht="15" hidden="false" customHeight="false" outlineLevel="0" collapsed="false">
      <c r="A172" s="356"/>
      <c r="B172" s="356"/>
      <c r="C172" s="356"/>
      <c r="D172" s="356"/>
      <c r="E172" s="356"/>
      <c r="F172" s="371"/>
    </row>
    <row r="173" customFormat="false" ht="15" hidden="false" customHeight="false" outlineLevel="0" collapsed="false">
      <c r="A173" s="356"/>
      <c r="B173" s="356"/>
      <c r="C173" s="356"/>
      <c r="D173" s="356"/>
      <c r="E173" s="356"/>
      <c r="F173" s="371"/>
    </row>
    <row r="174" customFormat="false" ht="15" hidden="false" customHeight="false" outlineLevel="0" collapsed="false">
      <c r="A174" s="356"/>
      <c r="B174" s="356"/>
      <c r="C174" s="356"/>
      <c r="D174" s="356"/>
      <c r="E174" s="356"/>
      <c r="F174" s="371"/>
    </row>
    <row r="175" customFormat="false" ht="15" hidden="false" customHeight="false" outlineLevel="0" collapsed="false">
      <c r="A175" s="356"/>
      <c r="B175" s="356"/>
      <c r="C175" s="356"/>
      <c r="D175" s="356"/>
      <c r="E175" s="356"/>
      <c r="F175" s="371"/>
    </row>
    <row r="176" customFormat="false" ht="15" hidden="false" customHeight="false" outlineLevel="0" collapsed="false">
      <c r="A176" s="356"/>
      <c r="B176" s="356"/>
      <c r="C176" s="356"/>
      <c r="D176" s="356"/>
      <c r="E176" s="356"/>
      <c r="F176" s="371"/>
    </row>
    <row r="177" customFormat="false" ht="15" hidden="false" customHeight="false" outlineLevel="0" collapsed="false">
      <c r="A177" s="356"/>
      <c r="B177" s="356"/>
      <c r="C177" s="356"/>
      <c r="D177" s="356"/>
      <c r="E177" s="356"/>
      <c r="F177" s="371"/>
    </row>
    <row r="178" customFormat="false" ht="15" hidden="false" customHeight="false" outlineLevel="0" collapsed="false">
      <c r="A178" s="356"/>
      <c r="B178" s="356"/>
      <c r="C178" s="356"/>
      <c r="D178" s="356"/>
      <c r="E178" s="356"/>
      <c r="F178" s="371"/>
    </row>
    <row r="179" customFormat="false" ht="15" hidden="false" customHeight="false" outlineLevel="0" collapsed="false">
      <c r="A179" s="356"/>
      <c r="B179" s="356"/>
      <c r="C179" s="356"/>
      <c r="D179" s="356"/>
      <c r="E179" s="356"/>
      <c r="F179" s="371"/>
    </row>
    <row r="180" customFormat="false" ht="15" hidden="false" customHeight="false" outlineLevel="0" collapsed="false">
      <c r="A180" s="356"/>
      <c r="B180" s="356"/>
      <c r="C180" s="356"/>
      <c r="D180" s="356"/>
      <c r="E180" s="356"/>
      <c r="F180" s="371"/>
    </row>
    <row r="181" customFormat="false" ht="15" hidden="false" customHeight="false" outlineLevel="0" collapsed="false">
      <c r="A181" s="356"/>
      <c r="B181" s="356"/>
      <c r="C181" s="356"/>
      <c r="D181" s="356"/>
      <c r="E181" s="356"/>
      <c r="F181" s="371"/>
    </row>
    <row r="182" customFormat="false" ht="15" hidden="false" customHeight="false" outlineLevel="0" collapsed="false">
      <c r="A182" s="356"/>
      <c r="B182" s="356"/>
      <c r="C182" s="356"/>
      <c r="D182" s="356"/>
      <c r="E182" s="356"/>
      <c r="F182" s="371"/>
    </row>
    <row r="183" customFormat="false" ht="15" hidden="false" customHeight="false" outlineLevel="0" collapsed="false">
      <c r="A183" s="356"/>
      <c r="B183" s="356"/>
      <c r="C183" s="356"/>
      <c r="D183" s="356"/>
      <c r="E183" s="356"/>
      <c r="F183" s="371"/>
    </row>
    <row r="184" customFormat="false" ht="15" hidden="false" customHeight="false" outlineLevel="0" collapsed="false">
      <c r="A184" s="356"/>
      <c r="B184" s="356"/>
      <c r="C184" s="356"/>
      <c r="D184" s="356"/>
      <c r="E184" s="356"/>
      <c r="F184" s="371"/>
    </row>
    <row r="185" customFormat="false" ht="15" hidden="false" customHeight="false" outlineLevel="0" collapsed="false">
      <c r="A185" s="356"/>
      <c r="B185" s="356"/>
      <c r="C185" s="356"/>
      <c r="D185" s="356"/>
      <c r="E185" s="356"/>
      <c r="F185" s="371"/>
    </row>
    <row r="186" customFormat="false" ht="15" hidden="false" customHeight="false" outlineLevel="0" collapsed="false">
      <c r="A186" s="356"/>
      <c r="B186" s="356"/>
      <c r="C186" s="356"/>
      <c r="D186" s="356"/>
      <c r="E186" s="356"/>
      <c r="F186" s="371"/>
    </row>
    <row r="187" customFormat="false" ht="15" hidden="false" customHeight="false" outlineLevel="0" collapsed="false">
      <c r="A187" s="356"/>
      <c r="B187" s="356"/>
      <c r="C187" s="356"/>
      <c r="D187" s="356"/>
      <c r="E187" s="356"/>
      <c r="F187" s="371"/>
    </row>
    <row r="188" customFormat="false" ht="15" hidden="false" customHeight="false" outlineLevel="0" collapsed="false">
      <c r="A188" s="356"/>
      <c r="B188" s="356"/>
      <c r="C188" s="356"/>
      <c r="D188" s="356"/>
      <c r="E188" s="356"/>
      <c r="F188" s="371"/>
    </row>
    <row r="189" customFormat="false" ht="15" hidden="false" customHeight="false" outlineLevel="0" collapsed="false">
      <c r="A189" s="356"/>
      <c r="B189" s="356"/>
      <c r="C189" s="356"/>
      <c r="D189" s="356"/>
      <c r="E189" s="356"/>
      <c r="F189" s="371"/>
    </row>
    <row r="190" customFormat="false" ht="15" hidden="false" customHeight="false" outlineLevel="0" collapsed="false">
      <c r="A190" s="356"/>
      <c r="B190" s="356"/>
      <c r="C190" s="356"/>
      <c r="D190" s="356"/>
      <c r="E190" s="356"/>
      <c r="F190" s="371"/>
    </row>
    <row r="191" customFormat="false" ht="15" hidden="false" customHeight="false" outlineLevel="0" collapsed="false">
      <c r="A191" s="356"/>
      <c r="B191" s="356"/>
      <c r="C191" s="356"/>
      <c r="D191" s="356"/>
      <c r="E191" s="356"/>
      <c r="F191" s="371"/>
    </row>
    <row r="192" customFormat="false" ht="15" hidden="false" customHeight="false" outlineLevel="0" collapsed="false">
      <c r="A192" s="356"/>
      <c r="B192" s="356"/>
      <c r="C192" s="356"/>
      <c r="D192" s="356"/>
      <c r="E192" s="356"/>
      <c r="F192" s="371"/>
    </row>
    <row r="193" customFormat="false" ht="15" hidden="false" customHeight="false" outlineLevel="0" collapsed="false">
      <c r="A193" s="356"/>
      <c r="B193" s="356"/>
      <c r="C193" s="356"/>
      <c r="D193" s="356"/>
      <c r="E193" s="356"/>
      <c r="F193" s="371"/>
    </row>
    <row r="194" customFormat="false" ht="15" hidden="false" customHeight="false" outlineLevel="0" collapsed="false">
      <c r="A194" s="356"/>
      <c r="B194" s="356"/>
      <c r="C194" s="356"/>
      <c r="D194" s="356"/>
      <c r="E194" s="356"/>
      <c r="F194" s="371"/>
    </row>
    <row r="195" customFormat="false" ht="15" hidden="false" customHeight="false" outlineLevel="0" collapsed="false">
      <c r="A195" s="356"/>
      <c r="B195" s="356"/>
      <c r="C195" s="356"/>
      <c r="D195" s="356"/>
      <c r="E195" s="356"/>
      <c r="F195" s="371"/>
    </row>
    <row r="196" customFormat="false" ht="15" hidden="false" customHeight="false" outlineLevel="0" collapsed="false">
      <c r="A196" s="356"/>
      <c r="B196" s="356"/>
      <c r="C196" s="356"/>
      <c r="D196" s="356"/>
      <c r="E196" s="356"/>
      <c r="F196" s="371"/>
    </row>
    <row r="197" customFormat="false" ht="15" hidden="false" customHeight="false" outlineLevel="0" collapsed="false">
      <c r="A197" s="356"/>
      <c r="B197" s="356"/>
      <c r="C197" s="356"/>
      <c r="D197" s="356"/>
      <c r="E197" s="356"/>
      <c r="F197" s="371"/>
    </row>
    <row r="198" customFormat="false" ht="15" hidden="false" customHeight="false" outlineLevel="0" collapsed="false">
      <c r="A198" s="356"/>
      <c r="B198" s="356"/>
      <c r="C198" s="356"/>
      <c r="D198" s="356"/>
      <c r="E198" s="356"/>
      <c r="F198" s="371"/>
    </row>
    <row r="199" customFormat="false" ht="15" hidden="false" customHeight="false" outlineLevel="0" collapsed="false">
      <c r="A199" s="356"/>
      <c r="B199" s="356"/>
      <c r="C199" s="356"/>
      <c r="D199" s="356"/>
      <c r="E199" s="356"/>
      <c r="F199" s="371"/>
    </row>
    <row r="200" customFormat="false" ht="15" hidden="false" customHeight="false" outlineLevel="0" collapsed="false">
      <c r="A200" s="356"/>
      <c r="B200" s="356"/>
      <c r="C200" s="356"/>
      <c r="D200" s="356"/>
      <c r="E200" s="356"/>
      <c r="F200" s="371"/>
    </row>
    <row r="201" customFormat="false" ht="15" hidden="false" customHeight="false" outlineLevel="0" collapsed="false">
      <c r="A201" s="356"/>
      <c r="B201" s="356"/>
      <c r="C201" s="356"/>
      <c r="D201" s="356"/>
      <c r="E201" s="356"/>
      <c r="F201" s="371"/>
    </row>
    <row r="202" customFormat="false" ht="15" hidden="false" customHeight="false" outlineLevel="0" collapsed="false">
      <c r="A202" s="356"/>
      <c r="B202" s="356"/>
      <c r="C202" s="356"/>
      <c r="D202" s="356"/>
      <c r="E202" s="356"/>
      <c r="F202" s="371"/>
    </row>
    <row r="203" customFormat="false" ht="15" hidden="false" customHeight="false" outlineLevel="0" collapsed="false">
      <c r="A203" s="356"/>
      <c r="B203" s="356"/>
      <c r="C203" s="356"/>
      <c r="D203" s="356"/>
      <c r="E203" s="356"/>
      <c r="F203" s="371"/>
    </row>
    <row r="204" customFormat="false" ht="15" hidden="false" customHeight="false" outlineLevel="0" collapsed="false">
      <c r="A204" s="356"/>
      <c r="B204" s="356"/>
      <c r="C204" s="356"/>
      <c r="D204" s="356"/>
      <c r="E204" s="356"/>
      <c r="F204" s="371"/>
    </row>
    <row r="205" customFormat="false" ht="15" hidden="false" customHeight="false" outlineLevel="0" collapsed="false">
      <c r="A205" s="356"/>
      <c r="B205" s="356"/>
      <c r="C205" s="356"/>
      <c r="D205" s="356"/>
      <c r="E205" s="356"/>
      <c r="F205" s="371"/>
    </row>
    <row r="206" customFormat="false" ht="15" hidden="false" customHeight="false" outlineLevel="0" collapsed="false">
      <c r="A206" s="356"/>
      <c r="B206" s="356"/>
      <c r="C206" s="356"/>
      <c r="D206" s="356"/>
      <c r="E206" s="356"/>
      <c r="F206" s="371"/>
    </row>
    <row r="207" customFormat="false" ht="15" hidden="false" customHeight="false" outlineLevel="0" collapsed="false">
      <c r="A207" s="356"/>
      <c r="B207" s="356"/>
      <c r="C207" s="356"/>
      <c r="D207" s="356"/>
      <c r="E207" s="356"/>
      <c r="F207" s="371"/>
    </row>
    <row r="208" customFormat="false" ht="15" hidden="false" customHeight="false" outlineLevel="0" collapsed="false">
      <c r="A208" s="356"/>
      <c r="B208" s="356"/>
      <c r="C208" s="356"/>
      <c r="D208" s="356"/>
      <c r="E208" s="356"/>
      <c r="F208" s="371"/>
    </row>
    <row r="209" customFormat="false" ht="15" hidden="false" customHeight="false" outlineLevel="0" collapsed="false">
      <c r="A209" s="356"/>
      <c r="B209" s="356"/>
      <c r="C209" s="356"/>
      <c r="D209" s="356"/>
      <c r="E209" s="356"/>
      <c r="F209" s="371"/>
    </row>
    <row r="210" customFormat="false" ht="15" hidden="false" customHeight="false" outlineLevel="0" collapsed="false">
      <c r="A210" s="356"/>
      <c r="B210" s="356"/>
      <c r="C210" s="356"/>
      <c r="D210" s="356"/>
      <c r="E210" s="356"/>
      <c r="F210" s="371"/>
    </row>
    <row r="211" customFormat="false" ht="15" hidden="false" customHeight="false" outlineLevel="0" collapsed="false">
      <c r="A211" s="356"/>
      <c r="B211" s="356"/>
      <c r="C211" s="356"/>
      <c r="D211" s="356"/>
      <c r="E211" s="356"/>
      <c r="F211" s="371"/>
    </row>
    <row r="212" customFormat="false" ht="15" hidden="false" customHeight="false" outlineLevel="0" collapsed="false">
      <c r="A212" s="356"/>
      <c r="B212" s="356"/>
      <c r="C212" s="356"/>
      <c r="D212" s="356"/>
      <c r="E212" s="356"/>
      <c r="F212" s="371"/>
    </row>
    <row r="213" customFormat="false" ht="15" hidden="false" customHeight="false" outlineLevel="0" collapsed="false">
      <c r="A213" s="356"/>
      <c r="B213" s="356"/>
      <c r="C213" s="356"/>
      <c r="D213" s="356"/>
      <c r="E213" s="356"/>
      <c r="F213" s="371"/>
    </row>
    <row r="214" customFormat="false" ht="15" hidden="false" customHeight="false" outlineLevel="0" collapsed="false">
      <c r="A214" s="356"/>
      <c r="B214" s="356"/>
      <c r="C214" s="356"/>
      <c r="D214" s="356"/>
      <c r="E214" s="356"/>
      <c r="F214" s="371"/>
    </row>
    <row r="215" customFormat="false" ht="15" hidden="false" customHeight="false" outlineLevel="0" collapsed="false">
      <c r="A215" s="356"/>
      <c r="B215" s="356"/>
      <c r="C215" s="356"/>
      <c r="D215" s="356"/>
      <c r="E215" s="356"/>
      <c r="F215" s="371"/>
    </row>
    <row r="216" customFormat="false" ht="15" hidden="false" customHeight="false" outlineLevel="0" collapsed="false">
      <c r="A216" s="356"/>
      <c r="B216" s="356"/>
      <c r="C216" s="356"/>
      <c r="D216" s="356"/>
      <c r="E216" s="356"/>
      <c r="F216" s="371"/>
    </row>
    <row r="217" customFormat="false" ht="15" hidden="false" customHeight="false" outlineLevel="0" collapsed="false">
      <c r="A217" s="356"/>
      <c r="B217" s="356"/>
      <c r="C217" s="356"/>
      <c r="D217" s="356"/>
      <c r="E217" s="356"/>
      <c r="F217" s="371"/>
    </row>
    <row r="218" customFormat="false" ht="15" hidden="false" customHeight="false" outlineLevel="0" collapsed="false">
      <c r="A218" s="356"/>
      <c r="B218" s="356"/>
      <c r="C218" s="356"/>
      <c r="D218" s="356"/>
      <c r="E218" s="356"/>
      <c r="F218" s="371"/>
    </row>
    <row r="219" customFormat="false" ht="15" hidden="false" customHeight="false" outlineLevel="0" collapsed="false">
      <c r="A219" s="356"/>
      <c r="B219" s="356"/>
      <c r="C219" s="356"/>
      <c r="D219" s="356"/>
      <c r="E219" s="356"/>
      <c r="F219" s="371"/>
    </row>
    <row r="220" customFormat="false" ht="15" hidden="false" customHeight="false" outlineLevel="0" collapsed="false">
      <c r="A220" s="356"/>
      <c r="B220" s="356"/>
      <c r="C220" s="356"/>
      <c r="D220" s="356"/>
      <c r="E220" s="356"/>
      <c r="F220" s="371"/>
    </row>
    <row r="221" customFormat="false" ht="15" hidden="false" customHeight="false" outlineLevel="0" collapsed="false">
      <c r="A221" s="356"/>
      <c r="B221" s="356"/>
      <c r="C221" s="356"/>
      <c r="D221" s="356"/>
      <c r="E221" s="356"/>
      <c r="F221" s="371"/>
    </row>
    <row r="222" customFormat="false" ht="15" hidden="false" customHeight="false" outlineLevel="0" collapsed="false">
      <c r="A222" s="356"/>
      <c r="B222" s="356"/>
      <c r="C222" s="356"/>
      <c r="D222" s="356"/>
      <c r="E222" s="356"/>
      <c r="F222" s="371"/>
    </row>
    <row r="223" customFormat="false" ht="15" hidden="false" customHeight="false" outlineLevel="0" collapsed="false">
      <c r="A223" s="356"/>
      <c r="B223" s="356"/>
      <c r="C223" s="356"/>
      <c r="D223" s="356"/>
      <c r="E223" s="356"/>
      <c r="F223" s="371"/>
    </row>
    <row r="224" customFormat="false" ht="15" hidden="false" customHeight="false" outlineLevel="0" collapsed="false">
      <c r="A224" s="356"/>
      <c r="B224" s="356"/>
      <c r="C224" s="356"/>
      <c r="D224" s="356"/>
      <c r="E224" s="356"/>
      <c r="F224" s="371"/>
    </row>
    <row r="225" customFormat="false" ht="15" hidden="false" customHeight="false" outlineLevel="0" collapsed="false">
      <c r="A225" s="356"/>
      <c r="B225" s="356"/>
      <c r="C225" s="356"/>
      <c r="D225" s="356"/>
      <c r="E225" s="356"/>
      <c r="F225" s="371"/>
    </row>
    <row r="226" customFormat="false" ht="15" hidden="false" customHeight="false" outlineLevel="0" collapsed="false">
      <c r="A226" s="356"/>
      <c r="B226" s="356"/>
      <c r="C226" s="356"/>
      <c r="D226" s="356"/>
      <c r="E226" s="356"/>
      <c r="F226" s="371"/>
    </row>
    <row r="227" customFormat="false" ht="15" hidden="false" customHeight="false" outlineLevel="0" collapsed="false">
      <c r="A227" s="356"/>
      <c r="B227" s="356"/>
      <c r="C227" s="356"/>
      <c r="D227" s="356"/>
      <c r="E227" s="356"/>
      <c r="F227" s="371"/>
    </row>
    <row r="228" customFormat="false" ht="15" hidden="false" customHeight="false" outlineLevel="0" collapsed="false">
      <c r="A228" s="356"/>
      <c r="B228" s="356"/>
      <c r="C228" s="356"/>
      <c r="D228" s="356"/>
      <c r="E228" s="356"/>
      <c r="F228" s="371"/>
    </row>
    <row r="229" customFormat="false" ht="15" hidden="false" customHeight="false" outlineLevel="0" collapsed="false">
      <c r="A229" s="356"/>
      <c r="B229" s="356"/>
      <c r="C229" s="356"/>
      <c r="D229" s="356"/>
      <c r="E229" s="356"/>
      <c r="F229" s="371"/>
    </row>
    <row r="230" customFormat="false" ht="15" hidden="false" customHeight="false" outlineLevel="0" collapsed="false">
      <c r="A230" s="356"/>
      <c r="B230" s="356"/>
      <c r="C230" s="356"/>
      <c r="D230" s="356"/>
      <c r="E230" s="356"/>
      <c r="F230" s="371"/>
    </row>
    <row r="231" customFormat="false" ht="15" hidden="false" customHeight="false" outlineLevel="0" collapsed="false">
      <c r="A231" s="356"/>
      <c r="B231" s="356"/>
      <c r="C231" s="356"/>
      <c r="D231" s="356"/>
      <c r="E231" s="356"/>
      <c r="F231" s="371"/>
    </row>
    <row r="232" customFormat="false" ht="15" hidden="false" customHeight="false" outlineLevel="0" collapsed="false">
      <c r="A232" s="356"/>
      <c r="B232" s="356"/>
      <c r="C232" s="356"/>
      <c r="D232" s="356"/>
      <c r="E232" s="356"/>
      <c r="F232" s="371"/>
    </row>
    <row r="233" customFormat="false" ht="15" hidden="false" customHeight="false" outlineLevel="0" collapsed="false">
      <c r="A233" s="356"/>
      <c r="B233" s="356"/>
      <c r="C233" s="356"/>
      <c r="D233" s="356"/>
      <c r="E233" s="356"/>
      <c r="F233" s="371"/>
    </row>
    <row r="234" customFormat="false" ht="15" hidden="false" customHeight="false" outlineLevel="0" collapsed="false">
      <c r="A234" s="356"/>
      <c r="B234" s="356"/>
      <c r="C234" s="356"/>
      <c r="D234" s="356"/>
      <c r="E234" s="356"/>
      <c r="F234" s="371"/>
    </row>
    <row r="235" customFormat="false" ht="15" hidden="false" customHeight="false" outlineLevel="0" collapsed="false">
      <c r="A235" s="356"/>
      <c r="B235" s="356"/>
      <c r="C235" s="356"/>
      <c r="D235" s="356"/>
      <c r="E235" s="356"/>
      <c r="F235" s="371"/>
    </row>
    <row r="236" customFormat="false" ht="15" hidden="false" customHeight="false" outlineLevel="0" collapsed="false">
      <c r="A236" s="356"/>
      <c r="B236" s="356"/>
      <c r="C236" s="356"/>
      <c r="D236" s="356"/>
      <c r="E236" s="356"/>
      <c r="F236" s="371"/>
    </row>
    <row r="237" customFormat="false" ht="15" hidden="false" customHeight="false" outlineLevel="0" collapsed="false">
      <c r="A237" s="356"/>
      <c r="B237" s="356"/>
      <c r="C237" s="356"/>
      <c r="D237" s="356"/>
      <c r="E237" s="356"/>
      <c r="F237" s="371"/>
    </row>
    <row r="238" customFormat="false" ht="15" hidden="false" customHeight="false" outlineLevel="0" collapsed="false">
      <c r="A238" s="356"/>
      <c r="B238" s="356"/>
      <c r="C238" s="356"/>
      <c r="D238" s="356"/>
      <c r="E238" s="356"/>
      <c r="F238" s="371"/>
    </row>
    <row r="239" customFormat="false" ht="15" hidden="false" customHeight="false" outlineLevel="0" collapsed="false">
      <c r="A239" s="356"/>
      <c r="B239" s="356"/>
      <c r="C239" s="356"/>
      <c r="D239" s="356"/>
      <c r="E239" s="356"/>
      <c r="F239" s="371"/>
    </row>
    <row r="240" customFormat="false" ht="15" hidden="false" customHeight="false" outlineLevel="0" collapsed="false">
      <c r="A240" s="356"/>
      <c r="B240" s="356"/>
      <c r="C240" s="356"/>
      <c r="D240" s="356"/>
      <c r="E240" s="356"/>
      <c r="F240" s="371"/>
    </row>
    <row r="241" customFormat="false" ht="15" hidden="false" customHeight="false" outlineLevel="0" collapsed="false">
      <c r="A241" s="356"/>
      <c r="B241" s="356"/>
      <c r="C241" s="356"/>
      <c r="D241" s="356"/>
      <c r="E241" s="356"/>
      <c r="F241" s="371"/>
    </row>
    <row r="242" customFormat="false" ht="15" hidden="false" customHeight="false" outlineLevel="0" collapsed="false">
      <c r="A242" s="356"/>
      <c r="B242" s="356"/>
      <c r="C242" s="356"/>
      <c r="D242" s="356"/>
      <c r="E242" s="356"/>
      <c r="F242" s="371"/>
    </row>
    <row r="243" customFormat="false" ht="15" hidden="false" customHeight="false" outlineLevel="0" collapsed="false">
      <c r="A243" s="356"/>
      <c r="B243" s="356"/>
      <c r="C243" s="356"/>
      <c r="D243" s="356"/>
      <c r="E243" s="356"/>
      <c r="F243" s="371"/>
    </row>
    <row r="244" customFormat="false" ht="15" hidden="false" customHeight="false" outlineLevel="0" collapsed="false">
      <c r="A244" s="356"/>
      <c r="B244" s="356"/>
      <c r="C244" s="356"/>
      <c r="D244" s="356"/>
      <c r="E244" s="356"/>
      <c r="F244" s="371"/>
    </row>
    <row r="245" customFormat="false" ht="15" hidden="false" customHeight="false" outlineLevel="0" collapsed="false">
      <c r="A245" s="356"/>
      <c r="B245" s="356"/>
      <c r="C245" s="356"/>
      <c r="D245" s="356"/>
      <c r="E245" s="356"/>
      <c r="F245" s="371"/>
    </row>
    <row r="246" customFormat="false" ht="15" hidden="false" customHeight="false" outlineLevel="0" collapsed="false">
      <c r="A246" s="356"/>
      <c r="B246" s="356"/>
      <c r="C246" s="356"/>
      <c r="D246" s="356"/>
      <c r="E246" s="356"/>
      <c r="F246" s="371"/>
    </row>
    <row r="247" customFormat="false" ht="15" hidden="false" customHeight="false" outlineLevel="0" collapsed="false">
      <c r="A247" s="356"/>
      <c r="B247" s="356"/>
      <c r="C247" s="356"/>
      <c r="D247" s="356"/>
      <c r="E247" s="356"/>
      <c r="F247" s="371"/>
    </row>
    <row r="248" customFormat="false" ht="15" hidden="false" customHeight="false" outlineLevel="0" collapsed="false">
      <c r="A248" s="356"/>
      <c r="B248" s="356"/>
      <c r="C248" s="356"/>
      <c r="D248" s="356"/>
      <c r="E248" s="356"/>
      <c r="F248" s="371"/>
    </row>
    <row r="249" customFormat="false" ht="15" hidden="false" customHeight="false" outlineLevel="0" collapsed="false">
      <c r="A249" s="356"/>
      <c r="B249" s="356"/>
      <c r="C249" s="356"/>
      <c r="D249" s="356"/>
      <c r="E249" s="356"/>
      <c r="F249" s="371"/>
    </row>
    <row r="250" customFormat="false" ht="15" hidden="false" customHeight="false" outlineLevel="0" collapsed="false">
      <c r="A250" s="356"/>
      <c r="B250" s="356"/>
      <c r="C250" s="356"/>
      <c r="D250" s="356"/>
      <c r="E250" s="356"/>
      <c r="F250" s="371"/>
    </row>
    <row r="251" customFormat="false" ht="15" hidden="false" customHeight="false" outlineLevel="0" collapsed="false">
      <c r="A251" s="356"/>
      <c r="B251" s="356"/>
      <c r="C251" s="356"/>
      <c r="D251" s="356"/>
      <c r="E251" s="356"/>
      <c r="F251" s="371"/>
    </row>
    <row r="252" customFormat="false" ht="15" hidden="false" customHeight="false" outlineLevel="0" collapsed="false">
      <c r="A252" s="356"/>
      <c r="B252" s="356"/>
      <c r="C252" s="356"/>
      <c r="D252" s="356"/>
      <c r="E252" s="356"/>
      <c r="F252" s="371"/>
    </row>
    <row r="253" customFormat="false" ht="15" hidden="false" customHeight="false" outlineLevel="0" collapsed="false">
      <c r="A253" s="356"/>
      <c r="B253" s="356"/>
      <c r="C253" s="356"/>
      <c r="D253" s="356"/>
      <c r="E253" s="356"/>
      <c r="F253" s="371"/>
    </row>
    <row r="254" customFormat="false" ht="15" hidden="false" customHeight="false" outlineLevel="0" collapsed="false">
      <c r="A254" s="356"/>
      <c r="B254" s="356"/>
      <c r="C254" s="356"/>
      <c r="D254" s="356"/>
      <c r="E254" s="356"/>
      <c r="F254" s="371"/>
    </row>
    <row r="255" customFormat="false" ht="15" hidden="false" customHeight="false" outlineLevel="0" collapsed="false">
      <c r="A255" s="356"/>
      <c r="B255" s="356"/>
      <c r="C255" s="356"/>
      <c r="D255" s="356"/>
      <c r="E255" s="356"/>
      <c r="F255" s="371"/>
    </row>
    <row r="256" customFormat="false" ht="15" hidden="false" customHeight="false" outlineLevel="0" collapsed="false">
      <c r="A256" s="356"/>
      <c r="B256" s="356"/>
      <c r="C256" s="356"/>
      <c r="D256" s="356"/>
      <c r="E256" s="356"/>
      <c r="F256" s="371"/>
    </row>
    <row r="257" customFormat="false" ht="15" hidden="false" customHeight="false" outlineLevel="0" collapsed="false">
      <c r="A257" s="356"/>
      <c r="B257" s="356"/>
      <c r="C257" s="356"/>
      <c r="D257" s="356"/>
      <c r="E257" s="356"/>
      <c r="F257" s="371"/>
    </row>
    <row r="258" customFormat="false" ht="15" hidden="false" customHeight="false" outlineLevel="0" collapsed="false">
      <c r="A258" s="356"/>
      <c r="B258" s="356"/>
      <c r="C258" s="356"/>
      <c r="D258" s="356"/>
      <c r="E258" s="356"/>
      <c r="F258" s="371"/>
    </row>
    <row r="259" customFormat="false" ht="15" hidden="false" customHeight="false" outlineLevel="0" collapsed="false">
      <c r="A259" s="356"/>
      <c r="B259" s="356"/>
      <c r="C259" s="356"/>
      <c r="D259" s="356"/>
      <c r="E259" s="356"/>
      <c r="F259" s="371"/>
    </row>
    <row r="260" customFormat="false" ht="15" hidden="false" customHeight="false" outlineLevel="0" collapsed="false">
      <c r="A260" s="356"/>
      <c r="B260" s="356"/>
      <c r="C260" s="356"/>
      <c r="D260" s="356"/>
      <c r="E260" s="356"/>
      <c r="F260" s="371"/>
    </row>
    <row r="261" customFormat="false" ht="15" hidden="false" customHeight="false" outlineLevel="0" collapsed="false">
      <c r="A261" s="356"/>
      <c r="B261" s="356"/>
      <c r="C261" s="356"/>
      <c r="D261" s="356"/>
      <c r="E261" s="356"/>
      <c r="F261" s="371"/>
    </row>
    <row r="262" customFormat="false" ht="15" hidden="false" customHeight="false" outlineLevel="0" collapsed="false">
      <c r="A262" s="356"/>
      <c r="B262" s="356"/>
      <c r="C262" s="356"/>
      <c r="D262" s="356"/>
      <c r="E262" s="356"/>
      <c r="F262" s="371"/>
    </row>
    <row r="263" customFormat="false" ht="15" hidden="false" customHeight="false" outlineLevel="0" collapsed="false">
      <c r="A263" s="356"/>
      <c r="B263" s="356"/>
      <c r="C263" s="356"/>
      <c r="D263" s="356"/>
      <c r="E263" s="356"/>
      <c r="F263" s="371"/>
    </row>
    <row r="264" customFormat="false" ht="15" hidden="false" customHeight="false" outlineLevel="0" collapsed="false">
      <c r="A264" s="356"/>
      <c r="B264" s="356"/>
      <c r="C264" s="356"/>
      <c r="D264" s="356"/>
      <c r="E264" s="356"/>
      <c r="F264" s="371"/>
    </row>
    <row r="265" customFormat="false" ht="15" hidden="false" customHeight="false" outlineLevel="0" collapsed="false">
      <c r="A265" s="356"/>
      <c r="B265" s="356"/>
      <c r="C265" s="356"/>
      <c r="D265" s="356"/>
      <c r="E265" s="356"/>
      <c r="F265" s="371"/>
    </row>
    <row r="266" customFormat="false" ht="15" hidden="false" customHeight="false" outlineLevel="0" collapsed="false">
      <c r="A266" s="356"/>
      <c r="B266" s="356"/>
      <c r="C266" s="356"/>
      <c r="D266" s="356"/>
      <c r="E266" s="356"/>
      <c r="F266" s="371"/>
    </row>
    <row r="267" customFormat="false" ht="15" hidden="false" customHeight="false" outlineLevel="0" collapsed="false">
      <c r="A267" s="356"/>
      <c r="B267" s="356"/>
      <c r="C267" s="356"/>
      <c r="D267" s="356"/>
      <c r="E267" s="356"/>
      <c r="F267" s="371"/>
    </row>
    <row r="268" customFormat="false" ht="15" hidden="false" customHeight="false" outlineLevel="0" collapsed="false">
      <c r="A268" s="356"/>
      <c r="B268" s="356"/>
      <c r="C268" s="356"/>
      <c r="D268" s="356"/>
      <c r="E268" s="356"/>
      <c r="F268" s="371"/>
    </row>
    <row r="269" customFormat="false" ht="15" hidden="false" customHeight="false" outlineLevel="0" collapsed="false">
      <c r="A269" s="356"/>
      <c r="B269" s="356"/>
      <c r="C269" s="356"/>
      <c r="D269" s="356"/>
      <c r="E269" s="356"/>
      <c r="F269" s="371"/>
    </row>
    <row r="270" customFormat="false" ht="15" hidden="false" customHeight="false" outlineLevel="0" collapsed="false">
      <c r="A270" s="356"/>
      <c r="B270" s="356"/>
      <c r="C270" s="356"/>
      <c r="D270" s="356"/>
      <c r="E270" s="356"/>
      <c r="F270" s="371"/>
    </row>
    <row r="271" customFormat="false" ht="15" hidden="false" customHeight="false" outlineLevel="0" collapsed="false">
      <c r="A271" s="356"/>
      <c r="B271" s="356"/>
      <c r="C271" s="356"/>
      <c r="D271" s="356"/>
      <c r="E271" s="356"/>
      <c r="F271" s="371"/>
    </row>
    <row r="272" customFormat="false" ht="15" hidden="false" customHeight="false" outlineLevel="0" collapsed="false">
      <c r="A272" s="356"/>
      <c r="B272" s="356"/>
      <c r="C272" s="356"/>
      <c r="D272" s="356"/>
      <c r="E272" s="356"/>
      <c r="F272" s="371"/>
    </row>
    <row r="273" customFormat="false" ht="15" hidden="false" customHeight="false" outlineLevel="0" collapsed="false">
      <c r="A273" s="356"/>
      <c r="B273" s="356"/>
      <c r="C273" s="356"/>
      <c r="D273" s="356"/>
      <c r="E273" s="356"/>
      <c r="F273" s="371"/>
    </row>
    <row r="274" customFormat="false" ht="15" hidden="false" customHeight="false" outlineLevel="0" collapsed="false">
      <c r="A274" s="356"/>
      <c r="B274" s="356"/>
      <c r="C274" s="356"/>
      <c r="D274" s="356"/>
      <c r="E274" s="356"/>
      <c r="F274" s="371"/>
    </row>
    <row r="275" customFormat="false" ht="15" hidden="false" customHeight="false" outlineLevel="0" collapsed="false">
      <c r="A275" s="356"/>
      <c r="B275" s="356"/>
      <c r="C275" s="356"/>
      <c r="D275" s="356"/>
      <c r="E275" s="356"/>
      <c r="F275" s="371"/>
    </row>
    <row r="276" customFormat="false" ht="15" hidden="false" customHeight="false" outlineLevel="0" collapsed="false">
      <c r="A276" s="356"/>
      <c r="B276" s="356"/>
      <c r="C276" s="356"/>
      <c r="D276" s="356"/>
      <c r="E276" s="356"/>
      <c r="F276" s="371"/>
    </row>
    <row r="277" customFormat="false" ht="15" hidden="false" customHeight="false" outlineLevel="0" collapsed="false">
      <c r="A277" s="356"/>
      <c r="B277" s="356"/>
      <c r="C277" s="356"/>
      <c r="D277" s="356"/>
      <c r="E277" s="356"/>
      <c r="F277" s="371"/>
    </row>
    <row r="278" customFormat="false" ht="15" hidden="false" customHeight="false" outlineLevel="0" collapsed="false">
      <c r="A278" s="356"/>
      <c r="B278" s="356"/>
      <c r="C278" s="356"/>
      <c r="D278" s="356"/>
      <c r="E278" s="356"/>
      <c r="F278" s="371"/>
    </row>
    <row r="279" customFormat="false" ht="15" hidden="false" customHeight="false" outlineLevel="0" collapsed="false">
      <c r="A279" s="356"/>
      <c r="B279" s="356"/>
      <c r="C279" s="356"/>
      <c r="D279" s="356"/>
      <c r="E279" s="356"/>
      <c r="F279" s="371"/>
    </row>
    <row r="280" customFormat="false" ht="15" hidden="false" customHeight="false" outlineLevel="0" collapsed="false">
      <c r="A280" s="356"/>
      <c r="B280" s="356"/>
      <c r="C280" s="356"/>
      <c r="D280" s="356"/>
      <c r="E280" s="356"/>
      <c r="F280" s="371"/>
    </row>
    <row r="281" customFormat="false" ht="15" hidden="false" customHeight="false" outlineLevel="0" collapsed="false">
      <c r="A281" s="356"/>
      <c r="B281" s="356"/>
      <c r="C281" s="356"/>
      <c r="D281" s="356"/>
      <c r="E281" s="356"/>
      <c r="F281" s="371"/>
    </row>
    <row r="282" customFormat="false" ht="15" hidden="false" customHeight="false" outlineLevel="0" collapsed="false">
      <c r="A282" s="356"/>
      <c r="B282" s="356"/>
      <c r="C282" s="356"/>
      <c r="D282" s="356"/>
      <c r="E282" s="356"/>
      <c r="F282" s="371"/>
    </row>
    <row r="283" customFormat="false" ht="15" hidden="false" customHeight="false" outlineLevel="0" collapsed="false">
      <c r="A283" s="356"/>
      <c r="B283" s="356"/>
      <c r="C283" s="356"/>
      <c r="D283" s="356"/>
      <c r="E283" s="356"/>
      <c r="F283" s="371"/>
    </row>
    <row r="284" customFormat="false" ht="15" hidden="false" customHeight="false" outlineLevel="0" collapsed="false">
      <c r="A284" s="356"/>
      <c r="B284" s="356"/>
      <c r="C284" s="356"/>
      <c r="D284" s="356"/>
      <c r="E284" s="356"/>
      <c r="F284" s="371"/>
    </row>
    <row r="285" customFormat="false" ht="15" hidden="false" customHeight="false" outlineLevel="0" collapsed="false">
      <c r="A285" s="356"/>
      <c r="B285" s="356"/>
      <c r="C285" s="356"/>
      <c r="D285" s="356"/>
      <c r="E285" s="356"/>
      <c r="F285" s="371"/>
    </row>
    <row r="286" customFormat="false" ht="15" hidden="false" customHeight="false" outlineLevel="0" collapsed="false">
      <c r="A286" s="356"/>
      <c r="B286" s="356"/>
      <c r="C286" s="356"/>
      <c r="D286" s="356"/>
      <c r="E286" s="356"/>
      <c r="F286" s="371"/>
    </row>
    <row r="287" customFormat="false" ht="15" hidden="false" customHeight="false" outlineLevel="0" collapsed="false">
      <c r="A287" s="356"/>
      <c r="B287" s="356"/>
      <c r="C287" s="356"/>
      <c r="D287" s="356"/>
      <c r="E287" s="356"/>
      <c r="F287" s="371"/>
    </row>
    <row r="288" customFormat="false" ht="15" hidden="false" customHeight="false" outlineLevel="0" collapsed="false">
      <c r="A288" s="356"/>
      <c r="B288" s="356"/>
      <c r="C288" s="356"/>
      <c r="D288" s="356"/>
      <c r="E288" s="356"/>
      <c r="F288" s="371"/>
    </row>
    <row r="289" customFormat="false" ht="15" hidden="false" customHeight="false" outlineLevel="0" collapsed="false">
      <c r="A289" s="356"/>
      <c r="B289" s="356"/>
      <c r="C289" s="356"/>
      <c r="D289" s="356"/>
      <c r="E289" s="356"/>
      <c r="F289" s="371"/>
    </row>
    <row r="290" customFormat="false" ht="15" hidden="false" customHeight="false" outlineLevel="0" collapsed="false">
      <c r="A290" s="356"/>
      <c r="B290" s="356"/>
      <c r="C290" s="356"/>
      <c r="D290" s="356"/>
      <c r="E290" s="356"/>
      <c r="F290" s="371"/>
    </row>
    <row r="291" customFormat="false" ht="15" hidden="false" customHeight="false" outlineLevel="0" collapsed="false">
      <c r="A291" s="356"/>
      <c r="B291" s="356"/>
      <c r="C291" s="356"/>
      <c r="D291" s="356"/>
      <c r="E291" s="356"/>
      <c r="F291" s="371"/>
    </row>
    <row r="292" customFormat="false" ht="15" hidden="false" customHeight="false" outlineLevel="0" collapsed="false">
      <c r="A292" s="356"/>
      <c r="B292" s="356"/>
      <c r="C292" s="356"/>
      <c r="D292" s="356"/>
      <c r="E292" s="356"/>
      <c r="F292" s="371"/>
    </row>
    <row r="293" customFormat="false" ht="15" hidden="false" customHeight="false" outlineLevel="0" collapsed="false">
      <c r="A293" s="356"/>
      <c r="B293" s="356"/>
      <c r="C293" s="356"/>
      <c r="D293" s="356"/>
      <c r="E293" s="356"/>
      <c r="F293" s="371"/>
    </row>
    <row r="294" customFormat="false" ht="15" hidden="false" customHeight="false" outlineLevel="0" collapsed="false">
      <c r="A294" s="356"/>
      <c r="B294" s="356"/>
      <c r="C294" s="356"/>
      <c r="D294" s="356"/>
      <c r="E294" s="356"/>
      <c r="F294" s="371"/>
    </row>
    <row r="295" customFormat="false" ht="15" hidden="false" customHeight="false" outlineLevel="0" collapsed="false">
      <c r="A295" s="356"/>
      <c r="B295" s="356"/>
      <c r="C295" s="356"/>
      <c r="D295" s="356"/>
      <c r="E295" s="356"/>
      <c r="F295" s="371"/>
    </row>
    <row r="296" customFormat="false" ht="15" hidden="false" customHeight="false" outlineLevel="0" collapsed="false">
      <c r="A296" s="356"/>
      <c r="B296" s="356"/>
      <c r="C296" s="356"/>
      <c r="D296" s="356"/>
      <c r="E296" s="356"/>
      <c r="F296" s="371"/>
    </row>
    <row r="297" customFormat="false" ht="15" hidden="false" customHeight="false" outlineLevel="0" collapsed="false">
      <c r="A297" s="356"/>
      <c r="B297" s="356"/>
      <c r="C297" s="356"/>
      <c r="D297" s="356"/>
      <c r="E297" s="356"/>
      <c r="F297" s="371"/>
    </row>
    <row r="298" customFormat="false" ht="15" hidden="false" customHeight="false" outlineLevel="0" collapsed="false">
      <c r="A298" s="356"/>
      <c r="B298" s="356"/>
      <c r="C298" s="356"/>
      <c r="D298" s="356"/>
      <c r="E298" s="356"/>
      <c r="F298" s="371"/>
    </row>
    <row r="299" customFormat="false" ht="15" hidden="false" customHeight="false" outlineLevel="0" collapsed="false">
      <c r="A299" s="356"/>
      <c r="B299" s="356"/>
      <c r="C299" s="356"/>
      <c r="D299" s="356"/>
      <c r="E299" s="356"/>
      <c r="F299" s="371"/>
    </row>
    <row r="300" customFormat="false" ht="15" hidden="false" customHeight="false" outlineLevel="0" collapsed="false">
      <c r="A300" s="356"/>
      <c r="B300" s="356"/>
      <c r="C300" s="356"/>
      <c r="D300" s="356"/>
      <c r="E300" s="356"/>
      <c r="F300" s="371"/>
    </row>
    <row r="301" customFormat="false" ht="15" hidden="false" customHeight="false" outlineLevel="0" collapsed="false">
      <c r="A301" s="356"/>
      <c r="B301" s="356"/>
      <c r="C301" s="356"/>
      <c r="D301" s="356"/>
      <c r="E301" s="356"/>
      <c r="F301" s="371"/>
    </row>
    <row r="302" customFormat="false" ht="15" hidden="false" customHeight="false" outlineLevel="0" collapsed="false">
      <c r="A302" s="356"/>
      <c r="B302" s="356"/>
      <c r="C302" s="356"/>
      <c r="D302" s="356"/>
      <c r="E302" s="356"/>
      <c r="F302" s="371"/>
    </row>
    <row r="303" customFormat="false" ht="15" hidden="false" customHeight="false" outlineLevel="0" collapsed="false">
      <c r="A303" s="356"/>
      <c r="B303" s="356"/>
      <c r="C303" s="356"/>
      <c r="D303" s="356"/>
      <c r="E303" s="356"/>
      <c r="F303" s="371"/>
    </row>
    <row r="304" customFormat="false" ht="15" hidden="false" customHeight="false" outlineLevel="0" collapsed="false">
      <c r="A304" s="356"/>
      <c r="B304" s="356"/>
      <c r="C304" s="356"/>
      <c r="D304" s="356"/>
      <c r="E304" s="356"/>
      <c r="F304" s="371"/>
    </row>
    <row r="305" customFormat="false" ht="15" hidden="false" customHeight="false" outlineLevel="0" collapsed="false">
      <c r="A305" s="356"/>
      <c r="B305" s="356"/>
      <c r="C305" s="356"/>
      <c r="D305" s="356"/>
      <c r="E305" s="356"/>
      <c r="F305" s="371"/>
    </row>
    <row r="306" customFormat="false" ht="15" hidden="false" customHeight="false" outlineLevel="0" collapsed="false">
      <c r="A306" s="356"/>
      <c r="B306" s="356"/>
      <c r="C306" s="356"/>
      <c r="D306" s="356"/>
      <c r="E306" s="356"/>
      <c r="F306" s="371"/>
    </row>
    <row r="307" customFormat="false" ht="15" hidden="false" customHeight="false" outlineLevel="0" collapsed="false">
      <c r="A307" s="356"/>
      <c r="B307" s="356"/>
      <c r="C307" s="356"/>
      <c r="D307" s="356"/>
      <c r="E307" s="356"/>
      <c r="F307" s="371"/>
    </row>
    <row r="308" customFormat="false" ht="15" hidden="false" customHeight="false" outlineLevel="0" collapsed="false">
      <c r="A308" s="356"/>
      <c r="B308" s="356"/>
      <c r="C308" s="356"/>
      <c r="D308" s="356"/>
      <c r="E308" s="356"/>
      <c r="F308" s="371"/>
    </row>
    <row r="309" customFormat="false" ht="15" hidden="false" customHeight="false" outlineLevel="0" collapsed="false">
      <c r="A309" s="356"/>
      <c r="B309" s="356"/>
      <c r="C309" s="356"/>
      <c r="D309" s="356"/>
      <c r="E309" s="356"/>
      <c r="F309" s="371"/>
    </row>
    <row r="310" customFormat="false" ht="15" hidden="false" customHeight="false" outlineLevel="0" collapsed="false">
      <c r="A310" s="356"/>
      <c r="B310" s="356"/>
      <c r="C310" s="356"/>
      <c r="D310" s="356"/>
      <c r="E310" s="356"/>
      <c r="F310" s="371"/>
    </row>
    <row r="311" customFormat="false" ht="15" hidden="false" customHeight="false" outlineLevel="0" collapsed="false">
      <c r="A311" s="356"/>
      <c r="B311" s="356"/>
      <c r="C311" s="356"/>
      <c r="D311" s="356"/>
      <c r="E311" s="356"/>
      <c r="F311" s="371"/>
    </row>
    <row r="312" customFormat="false" ht="15" hidden="false" customHeight="false" outlineLevel="0" collapsed="false">
      <c r="A312" s="356"/>
      <c r="B312" s="356"/>
      <c r="C312" s="356"/>
      <c r="D312" s="356"/>
      <c r="E312" s="356"/>
      <c r="F312" s="371"/>
    </row>
    <row r="313" customFormat="false" ht="15" hidden="false" customHeight="false" outlineLevel="0" collapsed="false">
      <c r="A313" s="356"/>
      <c r="B313" s="356"/>
      <c r="C313" s="356"/>
      <c r="D313" s="356"/>
      <c r="E313" s="356"/>
      <c r="F313" s="371"/>
    </row>
    <row r="314" customFormat="false" ht="15" hidden="false" customHeight="false" outlineLevel="0" collapsed="false">
      <c r="A314" s="356"/>
      <c r="B314" s="356"/>
      <c r="C314" s="356"/>
      <c r="D314" s="356"/>
      <c r="E314" s="356"/>
      <c r="F314" s="371"/>
    </row>
    <row r="315" customFormat="false" ht="15" hidden="false" customHeight="false" outlineLevel="0" collapsed="false">
      <c r="A315" s="356"/>
      <c r="B315" s="356"/>
      <c r="C315" s="356"/>
      <c r="D315" s="356"/>
      <c r="E315" s="356"/>
      <c r="F315" s="371"/>
    </row>
    <row r="316" customFormat="false" ht="15" hidden="false" customHeight="false" outlineLevel="0" collapsed="false">
      <c r="A316" s="356"/>
      <c r="B316" s="356"/>
      <c r="C316" s="356"/>
      <c r="D316" s="356"/>
      <c r="E316" s="356"/>
      <c r="F316" s="371"/>
    </row>
    <row r="317" customFormat="false" ht="15" hidden="false" customHeight="false" outlineLevel="0" collapsed="false">
      <c r="A317" s="356"/>
      <c r="B317" s="356"/>
      <c r="C317" s="356"/>
      <c r="D317" s="356"/>
      <c r="E317" s="356"/>
      <c r="F317" s="371"/>
    </row>
    <row r="318" customFormat="false" ht="15" hidden="false" customHeight="false" outlineLevel="0" collapsed="false">
      <c r="A318" s="356"/>
      <c r="B318" s="356"/>
      <c r="C318" s="356"/>
      <c r="D318" s="356"/>
      <c r="E318" s="356"/>
      <c r="F318" s="371"/>
    </row>
    <row r="319" customFormat="false" ht="15" hidden="false" customHeight="false" outlineLevel="0" collapsed="false">
      <c r="A319" s="356"/>
      <c r="B319" s="356"/>
      <c r="C319" s="356"/>
      <c r="D319" s="356"/>
      <c r="E319" s="356"/>
      <c r="F319" s="371"/>
    </row>
    <row r="320" customFormat="false" ht="15" hidden="false" customHeight="false" outlineLevel="0" collapsed="false">
      <c r="A320" s="356"/>
      <c r="B320" s="356"/>
      <c r="C320" s="356"/>
      <c r="D320" s="356"/>
      <c r="E320" s="356"/>
      <c r="F320" s="371"/>
    </row>
    <row r="321" customFormat="false" ht="15" hidden="false" customHeight="false" outlineLevel="0" collapsed="false">
      <c r="A321" s="356"/>
      <c r="B321" s="356"/>
      <c r="C321" s="356"/>
      <c r="D321" s="356"/>
      <c r="E321" s="356"/>
      <c r="F321" s="371"/>
    </row>
    <row r="322" customFormat="false" ht="15" hidden="false" customHeight="false" outlineLevel="0" collapsed="false">
      <c r="A322" s="356"/>
      <c r="B322" s="356"/>
      <c r="C322" s="356"/>
      <c r="D322" s="356"/>
      <c r="E322" s="356"/>
      <c r="F322" s="371"/>
    </row>
    <row r="323" customFormat="false" ht="15" hidden="false" customHeight="false" outlineLevel="0" collapsed="false">
      <c r="A323" s="356"/>
      <c r="B323" s="356"/>
      <c r="C323" s="356"/>
      <c r="D323" s="356"/>
      <c r="E323" s="356"/>
      <c r="F323" s="371"/>
    </row>
    <row r="324" customFormat="false" ht="15" hidden="false" customHeight="false" outlineLevel="0" collapsed="false">
      <c r="A324" s="356"/>
      <c r="B324" s="356"/>
      <c r="C324" s="356"/>
      <c r="D324" s="356"/>
      <c r="E324" s="356"/>
      <c r="F324" s="371"/>
    </row>
    <row r="325" customFormat="false" ht="15" hidden="false" customHeight="false" outlineLevel="0" collapsed="false">
      <c r="A325" s="356"/>
      <c r="B325" s="356"/>
      <c r="C325" s="356"/>
      <c r="D325" s="356"/>
      <c r="E325" s="356"/>
      <c r="F325" s="371"/>
    </row>
    <row r="326" customFormat="false" ht="15" hidden="false" customHeight="false" outlineLevel="0" collapsed="false">
      <c r="A326" s="356"/>
      <c r="B326" s="356"/>
      <c r="C326" s="356"/>
      <c r="D326" s="356"/>
      <c r="E326" s="356"/>
      <c r="F326" s="371"/>
    </row>
    <row r="327" customFormat="false" ht="15" hidden="false" customHeight="false" outlineLevel="0" collapsed="false">
      <c r="A327" s="356"/>
      <c r="B327" s="356"/>
      <c r="C327" s="356"/>
      <c r="D327" s="356"/>
      <c r="E327" s="356"/>
      <c r="F327" s="371"/>
    </row>
    <row r="328" customFormat="false" ht="15" hidden="false" customHeight="false" outlineLevel="0" collapsed="false">
      <c r="A328" s="356"/>
      <c r="B328" s="356"/>
      <c r="C328" s="356"/>
      <c r="D328" s="356"/>
      <c r="E328" s="356"/>
      <c r="F328" s="371"/>
    </row>
    <row r="329" customFormat="false" ht="15" hidden="false" customHeight="false" outlineLevel="0" collapsed="false">
      <c r="A329" s="356"/>
      <c r="B329" s="356"/>
      <c r="C329" s="356"/>
      <c r="D329" s="356"/>
      <c r="E329" s="356"/>
      <c r="F329" s="371"/>
    </row>
    <row r="330" customFormat="false" ht="15" hidden="false" customHeight="false" outlineLevel="0" collapsed="false">
      <c r="A330" s="356"/>
      <c r="B330" s="356"/>
      <c r="C330" s="356"/>
      <c r="D330" s="356"/>
      <c r="E330" s="356"/>
      <c r="F330" s="371"/>
    </row>
    <row r="331" customFormat="false" ht="15" hidden="false" customHeight="false" outlineLevel="0" collapsed="false">
      <c r="A331" s="356"/>
      <c r="B331" s="356"/>
      <c r="C331" s="356"/>
      <c r="D331" s="356"/>
      <c r="E331" s="356"/>
      <c r="F331" s="371"/>
    </row>
    <row r="332" customFormat="false" ht="15" hidden="false" customHeight="false" outlineLevel="0" collapsed="false">
      <c r="A332" s="356"/>
      <c r="B332" s="356"/>
      <c r="C332" s="356"/>
      <c r="D332" s="356"/>
      <c r="E332" s="356"/>
      <c r="F332" s="371"/>
    </row>
    <row r="333" customFormat="false" ht="15" hidden="false" customHeight="false" outlineLevel="0" collapsed="false">
      <c r="A333" s="356"/>
      <c r="B333" s="356"/>
      <c r="C333" s="356"/>
      <c r="D333" s="356"/>
      <c r="E333" s="356"/>
      <c r="F333" s="371"/>
    </row>
    <row r="334" customFormat="false" ht="15" hidden="false" customHeight="false" outlineLevel="0" collapsed="false">
      <c r="A334" s="356"/>
      <c r="B334" s="356"/>
      <c r="C334" s="356"/>
      <c r="D334" s="356"/>
      <c r="E334" s="356"/>
      <c r="F334" s="371"/>
    </row>
    <row r="335" customFormat="false" ht="15" hidden="false" customHeight="false" outlineLevel="0" collapsed="false">
      <c r="A335" s="356"/>
      <c r="B335" s="356"/>
      <c r="C335" s="356"/>
      <c r="D335" s="356"/>
      <c r="E335" s="356"/>
      <c r="F335" s="371"/>
    </row>
    <row r="336" customFormat="false" ht="15" hidden="false" customHeight="false" outlineLevel="0" collapsed="false">
      <c r="A336" s="356"/>
      <c r="B336" s="356"/>
      <c r="C336" s="356"/>
      <c r="D336" s="356"/>
      <c r="E336" s="356"/>
      <c r="F336" s="356"/>
    </row>
    <row r="337" customFormat="false" ht="15" hidden="false" customHeight="false" outlineLevel="0" collapsed="false">
      <c r="A337" s="356"/>
      <c r="B337" s="356"/>
      <c r="C337" s="356"/>
      <c r="D337" s="356"/>
      <c r="E337" s="356"/>
      <c r="F337" s="356"/>
    </row>
    <row r="338" customFormat="false" ht="15" hidden="false" customHeight="false" outlineLevel="0" collapsed="false">
      <c r="A338" s="356"/>
      <c r="B338" s="356"/>
      <c r="C338" s="356"/>
      <c r="D338" s="356"/>
      <c r="E338" s="356"/>
      <c r="F338" s="356"/>
    </row>
    <row r="339" customFormat="false" ht="15" hidden="false" customHeight="false" outlineLevel="0" collapsed="false">
      <c r="A339" s="356"/>
      <c r="B339" s="356"/>
      <c r="C339" s="356"/>
      <c r="D339" s="356"/>
      <c r="E339" s="356"/>
      <c r="F339" s="356"/>
    </row>
    <row r="340" customFormat="false" ht="15" hidden="false" customHeight="false" outlineLevel="0" collapsed="false">
      <c r="A340" s="356"/>
      <c r="B340" s="356"/>
      <c r="C340" s="356"/>
      <c r="D340" s="356"/>
      <c r="E340" s="356"/>
      <c r="F340" s="356"/>
    </row>
    <row r="341" customFormat="false" ht="15" hidden="false" customHeight="false" outlineLevel="0" collapsed="false">
      <c r="A341" s="356"/>
      <c r="B341" s="356"/>
      <c r="C341" s="356"/>
      <c r="D341" s="356"/>
      <c r="E341" s="356"/>
      <c r="F341" s="356"/>
    </row>
    <row r="342" customFormat="false" ht="15" hidden="false" customHeight="false" outlineLevel="0" collapsed="false">
      <c r="A342" s="356"/>
      <c r="B342" s="356"/>
      <c r="C342" s="356"/>
      <c r="D342" s="356"/>
      <c r="E342" s="356"/>
      <c r="F342" s="356"/>
    </row>
    <row r="343" customFormat="false" ht="15" hidden="false" customHeight="false" outlineLevel="0" collapsed="false">
      <c r="A343" s="356"/>
      <c r="B343" s="356"/>
      <c r="C343" s="356"/>
      <c r="D343" s="356"/>
      <c r="E343" s="356"/>
      <c r="F343" s="356"/>
    </row>
    <row r="344" customFormat="false" ht="15" hidden="false" customHeight="false" outlineLevel="0" collapsed="false">
      <c r="A344" s="356"/>
      <c r="B344" s="356"/>
      <c r="C344" s="356"/>
      <c r="D344" s="356"/>
      <c r="E344" s="356"/>
      <c r="F344" s="356"/>
    </row>
    <row r="345" customFormat="false" ht="15" hidden="false" customHeight="false" outlineLevel="0" collapsed="false">
      <c r="A345" s="356"/>
      <c r="B345" s="356"/>
      <c r="C345" s="356"/>
      <c r="D345" s="356"/>
      <c r="E345" s="356"/>
      <c r="F345" s="356"/>
    </row>
    <row r="346" customFormat="false" ht="15" hidden="false" customHeight="false" outlineLevel="0" collapsed="false">
      <c r="A346" s="356"/>
      <c r="B346" s="356"/>
      <c r="C346" s="356"/>
      <c r="D346" s="356"/>
      <c r="E346" s="356"/>
      <c r="F346" s="356"/>
    </row>
    <row r="347" customFormat="false" ht="15" hidden="false" customHeight="false" outlineLevel="0" collapsed="false">
      <c r="A347" s="356"/>
      <c r="B347" s="356"/>
      <c r="C347" s="356"/>
      <c r="D347" s="356"/>
      <c r="E347" s="356"/>
      <c r="F347" s="356"/>
    </row>
    <row r="348" customFormat="false" ht="15" hidden="false" customHeight="false" outlineLevel="0" collapsed="false">
      <c r="A348" s="356"/>
      <c r="B348" s="356"/>
      <c r="C348" s="356"/>
      <c r="D348" s="356"/>
      <c r="E348" s="356"/>
      <c r="F348" s="356"/>
    </row>
    <row r="349" customFormat="false" ht="15" hidden="false" customHeight="false" outlineLevel="0" collapsed="false">
      <c r="A349" s="356"/>
      <c r="B349" s="356"/>
      <c r="C349" s="356"/>
      <c r="D349" s="356"/>
      <c r="E349" s="356"/>
      <c r="F349" s="356"/>
    </row>
    <row r="350" customFormat="false" ht="15" hidden="false" customHeight="false" outlineLevel="0" collapsed="false">
      <c r="A350" s="356"/>
      <c r="B350" s="356"/>
      <c r="C350" s="356"/>
      <c r="D350" s="356"/>
      <c r="E350" s="356"/>
      <c r="F350" s="356"/>
    </row>
    <row r="351" customFormat="false" ht="15" hidden="false" customHeight="false" outlineLevel="0" collapsed="false">
      <c r="A351" s="356"/>
      <c r="B351" s="356"/>
      <c r="C351" s="356"/>
      <c r="D351" s="356"/>
      <c r="E351" s="356"/>
      <c r="F351" s="356"/>
    </row>
    <row r="352" customFormat="false" ht="15" hidden="false" customHeight="false" outlineLevel="0" collapsed="false">
      <c r="A352" s="356"/>
      <c r="B352" s="356"/>
      <c r="C352" s="356"/>
      <c r="D352" s="356"/>
      <c r="E352" s="356"/>
      <c r="F352" s="356"/>
    </row>
    <row r="353" customFormat="false" ht="15" hidden="false" customHeight="false" outlineLevel="0" collapsed="false">
      <c r="A353" s="356"/>
      <c r="B353" s="356"/>
      <c r="C353" s="356"/>
      <c r="D353" s="356"/>
      <c r="E353" s="356"/>
      <c r="F353" s="356"/>
    </row>
    <row r="354" customFormat="false" ht="15" hidden="false" customHeight="false" outlineLevel="0" collapsed="false">
      <c r="A354" s="356"/>
      <c r="B354" s="356"/>
      <c r="C354" s="356"/>
      <c r="D354" s="356"/>
      <c r="E354" s="356"/>
      <c r="F354" s="356"/>
    </row>
    <row r="355" customFormat="false" ht="15" hidden="false" customHeight="false" outlineLevel="0" collapsed="false">
      <c r="A355" s="356"/>
      <c r="B355" s="356"/>
      <c r="C355" s="356"/>
      <c r="D355" s="356"/>
      <c r="E355" s="356"/>
      <c r="F355" s="356"/>
    </row>
    <row r="356" customFormat="false" ht="15" hidden="false" customHeight="false" outlineLevel="0" collapsed="false">
      <c r="A356" s="356"/>
      <c r="B356" s="356"/>
      <c r="C356" s="356"/>
      <c r="D356" s="356"/>
      <c r="E356" s="356"/>
      <c r="F356" s="356"/>
    </row>
    <row r="357" customFormat="false" ht="15" hidden="false" customHeight="false" outlineLevel="0" collapsed="false">
      <c r="A357" s="356"/>
      <c r="B357" s="356"/>
      <c r="C357" s="356"/>
      <c r="D357" s="356"/>
      <c r="E357" s="356"/>
      <c r="F357" s="356"/>
    </row>
    <row r="358" customFormat="false" ht="15" hidden="false" customHeight="false" outlineLevel="0" collapsed="false">
      <c r="A358" s="356"/>
      <c r="B358" s="356"/>
      <c r="C358" s="356"/>
      <c r="D358" s="356"/>
      <c r="E358" s="356"/>
      <c r="F358" s="356"/>
    </row>
    <row r="359" customFormat="false" ht="15" hidden="false" customHeight="false" outlineLevel="0" collapsed="false">
      <c r="A359" s="356"/>
      <c r="B359" s="356"/>
      <c r="C359" s="356"/>
      <c r="D359" s="356"/>
      <c r="E359" s="356"/>
      <c r="F359" s="356"/>
    </row>
    <row r="360" customFormat="false" ht="15" hidden="false" customHeight="false" outlineLevel="0" collapsed="false">
      <c r="A360" s="356"/>
      <c r="B360" s="356"/>
      <c r="C360" s="356"/>
      <c r="D360" s="356"/>
      <c r="E360" s="356"/>
      <c r="F360" s="356"/>
    </row>
    <row r="361" customFormat="false" ht="15" hidden="false" customHeight="false" outlineLevel="0" collapsed="false">
      <c r="A361" s="356"/>
      <c r="B361" s="356"/>
      <c r="C361" s="356"/>
      <c r="D361" s="356"/>
      <c r="E361" s="356"/>
      <c r="F361" s="356"/>
    </row>
    <row r="362" customFormat="false" ht="15" hidden="false" customHeight="false" outlineLevel="0" collapsed="false">
      <c r="A362" s="356"/>
      <c r="B362" s="356"/>
      <c r="C362" s="356"/>
      <c r="D362" s="356"/>
      <c r="E362" s="356"/>
      <c r="F362" s="356"/>
    </row>
    <row r="363" customFormat="false" ht="15" hidden="false" customHeight="false" outlineLevel="0" collapsed="false">
      <c r="A363" s="356"/>
      <c r="B363" s="356"/>
      <c r="C363" s="356"/>
      <c r="D363" s="356"/>
      <c r="E363" s="356"/>
      <c r="F363" s="356"/>
    </row>
    <row r="364" customFormat="false" ht="15" hidden="false" customHeight="false" outlineLevel="0" collapsed="false">
      <c r="A364" s="356"/>
      <c r="B364" s="356"/>
      <c r="C364" s="356"/>
      <c r="D364" s="356"/>
      <c r="E364" s="356"/>
      <c r="F364" s="356"/>
    </row>
    <row r="365" customFormat="false" ht="15" hidden="false" customHeight="false" outlineLevel="0" collapsed="false">
      <c r="A365" s="356"/>
      <c r="B365" s="356"/>
      <c r="C365" s="356"/>
      <c r="D365" s="356"/>
      <c r="E365" s="356"/>
      <c r="F365" s="356"/>
    </row>
    <row r="366" customFormat="false" ht="15" hidden="false" customHeight="false" outlineLevel="0" collapsed="false">
      <c r="A366" s="356"/>
      <c r="B366" s="356"/>
      <c r="C366" s="356"/>
      <c r="D366" s="356"/>
      <c r="E366" s="356"/>
      <c r="F366" s="356"/>
    </row>
    <row r="367" customFormat="false" ht="15" hidden="false" customHeight="false" outlineLevel="0" collapsed="false">
      <c r="A367" s="356"/>
      <c r="B367" s="356"/>
      <c r="C367" s="356"/>
      <c r="D367" s="356"/>
      <c r="E367" s="356"/>
      <c r="F367" s="356"/>
    </row>
    <row r="368" customFormat="false" ht="15" hidden="false" customHeight="false" outlineLevel="0" collapsed="false">
      <c r="A368" s="356"/>
      <c r="B368" s="356"/>
      <c r="C368" s="356"/>
      <c r="D368" s="356"/>
      <c r="E368" s="356"/>
      <c r="F368" s="356"/>
    </row>
    <row r="369" customFormat="false" ht="15" hidden="false" customHeight="false" outlineLevel="0" collapsed="false">
      <c r="A369" s="356"/>
      <c r="B369" s="356"/>
      <c r="C369" s="356"/>
      <c r="D369" s="356"/>
      <c r="E369" s="356"/>
      <c r="F369" s="356"/>
    </row>
    <row r="370" customFormat="false" ht="15" hidden="false" customHeight="false" outlineLevel="0" collapsed="false">
      <c r="A370" s="356"/>
      <c r="B370" s="356"/>
      <c r="C370" s="356"/>
      <c r="D370" s="356"/>
      <c r="E370" s="356"/>
      <c r="F370" s="356"/>
    </row>
    <row r="371" customFormat="false" ht="15" hidden="false" customHeight="false" outlineLevel="0" collapsed="false">
      <c r="A371" s="356"/>
      <c r="B371" s="356"/>
      <c r="C371" s="356"/>
      <c r="D371" s="356"/>
      <c r="E371" s="356"/>
      <c r="F371" s="356"/>
    </row>
    <row r="372" customFormat="false" ht="15" hidden="false" customHeight="false" outlineLevel="0" collapsed="false">
      <c r="A372" s="356"/>
      <c r="B372" s="356"/>
      <c r="C372" s="356"/>
      <c r="D372" s="356"/>
      <c r="E372" s="356"/>
      <c r="F372" s="356"/>
    </row>
    <row r="373" customFormat="false" ht="15" hidden="false" customHeight="false" outlineLevel="0" collapsed="false">
      <c r="A373" s="356"/>
      <c r="B373" s="356"/>
      <c r="C373" s="356"/>
      <c r="D373" s="356"/>
      <c r="E373" s="356"/>
      <c r="F373" s="356"/>
    </row>
    <row r="374" customFormat="false" ht="15" hidden="false" customHeight="false" outlineLevel="0" collapsed="false">
      <c r="A374" s="356"/>
      <c r="B374" s="356"/>
      <c r="C374" s="356"/>
      <c r="D374" s="356"/>
      <c r="E374" s="356"/>
      <c r="F374" s="356"/>
    </row>
    <row r="375" customFormat="false" ht="15" hidden="false" customHeight="false" outlineLevel="0" collapsed="false">
      <c r="A375" s="356"/>
      <c r="B375" s="356"/>
      <c r="C375" s="356"/>
      <c r="D375" s="356"/>
      <c r="E375" s="356"/>
      <c r="F375" s="356"/>
    </row>
    <row r="376" customFormat="false" ht="15" hidden="false" customHeight="false" outlineLevel="0" collapsed="false">
      <c r="A376" s="356"/>
      <c r="B376" s="356"/>
      <c r="C376" s="356"/>
      <c r="D376" s="356"/>
      <c r="E376" s="356"/>
      <c r="F376" s="356"/>
    </row>
    <row r="377" customFormat="false" ht="15" hidden="false" customHeight="false" outlineLevel="0" collapsed="false">
      <c r="A377" s="356"/>
      <c r="B377" s="356"/>
      <c r="C377" s="356"/>
      <c r="D377" s="356"/>
      <c r="E377" s="356"/>
      <c r="F377" s="356"/>
    </row>
    <row r="378" customFormat="false" ht="15" hidden="false" customHeight="false" outlineLevel="0" collapsed="false">
      <c r="A378" s="356"/>
      <c r="B378" s="356"/>
      <c r="C378" s="356"/>
      <c r="D378" s="356"/>
      <c r="E378" s="356"/>
      <c r="F378" s="356"/>
    </row>
    <row r="379" customFormat="false" ht="15" hidden="false" customHeight="false" outlineLevel="0" collapsed="false">
      <c r="A379" s="356"/>
      <c r="B379" s="356"/>
      <c r="C379" s="356"/>
      <c r="D379" s="356"/>
      <c r="E379" s="356"/>
      <c r="F379" s="356"/>
    </row>
    <row r="380" customFormat="false" ht="15" hidden="false" customHeight="false" outlineLevel="0" collapsed="false">
      <c r="A380" s="356"/>
      <c r="B380" s="356"/>
      <c r="C380" s="356"/>
      <c r="D380" s="356"/>
      <c r="E380" s="356"/>
      <c r="F380" s="356"/>
    </row>
    <row r="381" customFormat="false" ht="15" hidden="false" customHeight="false" outlineLevel="0" collapsed="false">
      <c r="A381" s="356"/>
      <c r="B381" s="356"/>
      <c r="C381" s="356"/>
      <c r="D381" s="356"/>
      <c r="E381" s="356"/>
      <c r="F381" s="356"/>
    </row>
    <row r="382" customFormat="false" ht="15" hidden="false" customHeight="false" outlineLevel="0" collapsed="false">
      <c r="A382" s="356"/>
      <c r="B382" s="356"/>
      <c r="C382" s="356"/>
      <c r="D382" s="356"/>
      <c r="E382" s="356"/>
      <c r="F382" s="356"/>
    </row>
    <row r="383" customFormat="false" ht="15" hidden="false" customHeight="false" outlineLevel="0" collapsed="false">
      <c r="A383" s="356"/>
      <c r="B383" s="356"/>
      <c r="C383" s="356"/>
      <c r="D383" s="356"/>
      <c r="E383" s="356"/>
      <c r="F383" s="356"/>
    </row>
    <row r="384" customFormat="false" ht="15" hidden="false" customHeight="false" outlineLevel="0" collapsed="false">
      <c r="A384" s="356"/>
      <c r="B384" s="356"/>
      <c r="C384" s="356"/>
      <c r="D384" s="356"/>
      <c r="E384" s="356"/>
      <c r="F384" s="356"/>
    </row>
    <row r="385" customFormat="false" ht="15" hidden="false" customHeight="false" outlineLevel="0" collapsed="false">
      <c r="A385" s="356"/>
      <c r="B385" s="356"/>
      <c r="C385" s="356"/>
      <c r="D385" s="356"/>
      <c r="E385" s="356"/>
      <c r="F385" s="356"/>
    </row>
    <row r="386" customFormat="false" ht="15" hidden="false" customHeight="false" outlineLevel="0" collapsed="false">
      <c r="A386" s="356"/>
      <c r="B386" s="356"/>
      <c r="C386" s="356"/>
      <c r="D386" s="356"/>
      <c r="E386" s="356"/>
      <c r="F386" s="356"/>
    </row>
    <row r="387" customFormat="false" ht="15" hidden="false" customHeight="false" outlineLevel="0" collapsed="false">
      <c r="A387" s="356"/>
      <c r="B387" s="356"/>
      <c r="C387" s="356"/>
      <c r="D387" s="356"/>
      <c r="E387" s="356"/>
      <c r="F387" s="356"/>
    </row>
    <row r="388" customFormat="false" ht="15" hidden="false" customHeight="false" outlineLevel="0" collapsed="false">
      <c r="A388" s="356"/>
      <c r="B388" s="356"/>
      <c r="C388" s="356"/>
      <c r="D388" s="356"/>
      <c r="E388" s="356"/>
      <c r="F388" s="356"/>
    </row>
    <row r="389" customFormat="false" ht="15" hidden="false" customHeight="false" outlineLevel="0" collapsed="false">
      <c r="A389" s="356"/>
      <c r="B389" s="356"/>
      <c r="C389" s="356"/>
      <c r="D389" s="356"/>
      <c r="E389" s="356"/>
      <c r="F389" s="356"/>
    </row>
    <row r="390" customFormat="false" ht="15" hidden="false" customHeight="false" outlineLevel="0" collapsed="false">
      <c r="A390" s="356"/>
      <c r="B390" s="356"/>
      <c r="C390" s="356"/>
      <c r="D390" s="356"/>
      <c r="E390" s="356"/>
      <c r="F390" s="356"/>
    </row>
    <row r="391" customFormat="false" ht="15" hidden="false" customHeight="false" outlineLevel="0" collapsed="false">
      <c r="A391" s="356"/>
      <c r="B391" s="356"/>
      <c r="C391" s="356"/>
      <c r="D391" s="356"/>
      <c r="E391" s="356"/>
      <c r="F391" s="356"/>
    </row>
    <row r="392" customFormat="false" ht="15" hidden="false" customHeight="false" outlineLevel="0" collapsed="false">
      <c r="A392" s="356"/>
      <c r="B392" s="356"/>
      <c r="C392" s="356"/>
      <c r="D392" s="356"/>
      <c r="E392" s="356"/>
      <c r="F392" s="356"/>
    </row>
    <row r="393" customFormat="false" ht="15" hidden="false" customHeight="false" outlineLevel="0" collapsed="false">
      <c r="A393" s="356"/>
      <c r="B393" s="356"/>
      <c r="C393" s="356"/>
      <c r="D393" s="356"/>
      <c r="E393" s="356"/>
      <c r="F393" s="356"/>
    </row>
    <row r="394" customFormat="false" ht="15" hidden="false" customHeight="false" outlineLevel="0" collapsed="false">
      <c r="A394" s="356"/>
      <c r="B394" s="356"/>
      <c r="C394" s="356"/>
      <c r="D394" s="356"/>
      <c r="E394" s="356"/>
      <c r="F394" s="356"/>
    </row>
    <row r="395" customFormat="false" ht="15" hidden="false" customHeight="false" outlineLevel="0" collapsed="false">
      <c r="A395" s="356"/>
      <c r="B395" s="356"/>
      <c r="C395" s="356"/>
      <c r="D395" s="356"/>
      <c r="E395" s="356"/>
      <c r="F395" s="356"/>
    </row>
    <row r="396" customFormat="false" ht="15" hidden="false" customHeight="false" outlineLevel="0" collapsed="false">
      <c r="A396" s="356"/>
      <c r="B396" s="356"/>
      <c r="C396" s="356"/>
      <c r="D396" s="356"/>
      <c r="E396" s="356"/>
      <c r="F396" s="356"/>
    </row>
    <row r="397" customFormat="false" ht="15" hidden="false" customHeight="false" outlineLevel="0" collapsed="false">
      <c r="A397" s="356"/>
      <c r="B397" s="356"/>
      <c r="C397" s="356"/>
      <c r="D397" s="356"/>
      <c r="E397" s="356"/>
      <c r="F397" s="356"/>
    </row>
    <row r="398" customFormat="false" ht="15" hidden="false" customHeight="false" outlineLevel="0" collapsed="false">
      <c r="A398" s="356"/>
      <c r="B398" s="356"/>
      <c r="C398" s="356"/>
      <c r="D398" s="356"/>
      <c r="E398" s="356"/>
      <c r="F398" s="356"/>
    </row>
    <row r="399" customFormat="false" ht="15" hidden="false" customHeight="false" outlineLevel="0" collapsed="false">
      <c r="A399" s="356"/>
      <c r="B399" s="356"/>
      <c r="C399" s="356"/>
      <c r="D399" s="356"/>
      <c r="E399" s="356"/>
      <c r="F399" s="356"/>
    </row>
    <row r="400" customFormat="false" ht="15" hidden="false" customHeight="false" outlineLevel="0" collapsed="false">
      <c r="A400" s="356"/>
      <c r="B400" s="356"/>
      <c r="C400" s="356"/>
      <c r="D400" s="356"/>
      <c r="E400" s="356"/>
      <c r="F400" s="356"/>
    </row>
    <row r="401" customFormat="false" ht="15" hidden="false" customHeight="false" outlineLevel="0" collapsed="false">
      <c r="A401" s="356"/>
      <c r="B401" s="356"/>
      <c r="C401" s="356"/>
      <c r="D401" s="356"/>
      <c r="E401" s="356"/>
      <c r="F401" s="356"/>
    </row>
    <row r="402" customFormat="false" ht="15" hidden="false" customHeight="false" outlineLevel="0" collapsed="false">
      <c r="A402" s="356"/>
      <c r="B402" s="356"/>
      <c r="C402" s="356"/>
      <c r="D402" s="356"/>
      <c r="E402" s="356"/>
      <c r="F402" s="356"/>
    </row>
    <row r="403" customFormat="false" ht="15" hidden="false" customHeight="false" outlineLevel="0" collapsed="false">
      <c r="A403" s="356"/>
      <c r="B403" s="356"/>
      <c r="C403" s="356"/>
      <c r="D403" s="356"/>
      <c r="E403" s="356"/>
      <c r="F403" s="356"/>
    </row>
    <row r="404" customFormat="false" ht="15" hidden="false" customHeight="false" outlineLevel="0" collapsed="false">
      <c r="A404" s="356"/>
      <c r="B404" s="356"/>
      <c r="C404" s="356"/>
      <c r="D404" s="356"/>
      <c r="E404" s="356"/>
      <c r="F404" s="356"/>
    </row>
    <row r="405" customFormat="false" ht="15" hidden="false" customHeight="false" outlineLevel="0" collapsed="false">
      <c r="A405" s="356"/>
      <c r="B405" s="356"/>
      <c r="C405" s="356"/>
      <c r="D405" s="356"/>
      <c r="E405" s="356"/>
      <c r="F405" s="356"/>
    </row>
    <row r="406" customFormat="false" ht="15" hidden="false" customHeight="false" outlineLevel="0" collapsed="false">
      <c r="A406" s="356"/>
      <c r="B406" s="356"/>
      <c r="C406" s="356"/>
      <c r="D406" s="356"/>
      <c r="E406" s="356"/>
      <c r="F406" s="356"/>
    </row>
    <row r="407" customFormat="false" ht="15" hidden="false" customHeight="false" outlineLevel="0" collapsed="false">
      <c r="A407" s="356"/>
      <c r="B407" s="356"/>
      <c r="C407" s="356"/>
      <c r="D407" s="356"/>
      <c r="E407" s="356"/>
      <c r="F407" s="356"/>
    </row>
    <row r="408" customFormat="false" ht="15" hidden="false" customHeight="false" outlineLevel="0" collapsed="false">
      <c r="A408" s="356"/>
      <c r="B408" s="356"/>
      <c r="C408" s="356"/>
      <c r="D408" s="356"/>
      <c r="E408" s="356"/>
      <c r="F408" s="356"/>
    </row>
    <row r="409" customFormat="false" ht="15" hidden="false" customHeight="false" outlineLevel="0" collapsed="false">
      <c r="A409" s="356"/>
      <c r="B409" s="356"/>
      <c r="C409" s="356"/>
      <c r="D409" s="356"/>
      <c r="E409" s="356"/>
      <c r="F409" s="356"/>
    </row>
    <row r="410" customFormat="false" ht="15" hidden="false" customHeight="false" outlineLevel="0" collapsed="false">
      <c r="A410" s="356"/>
      <c r="B410" s="356"/>
      <c r="C410" s="356"/>
      <c r="D410" s="356"/>
      <c r="E410" s="356"/>
      <c r="F410" s="356"/>
    </row>
    <row r="411" customFormat="false" ht="15" hidden="false" customHeight="false" outlineLevel="0" collapsed="false">
      <c r="A411" s="356"/>
      <c r="B411" s="356"/>
      <c r="C411" s="356"/>
      <c r="D411" s="356"/>
      <c r="E411" s="356"/>
      <c r="F411" s="356"/>
    </row>
    <row r="412" customFormat="false" ht="15" hidden="false" customHeight="false" outlineLevel="0" collapsed="false">
      <c r="A412" s="356"/>
      <c r="B412" s="356"/>
      <c r="C412" s="356"/>
      <c r="D412" s="356"/>
      <c r="E412" s="356"/>
      <c r="F412" s="356"/>
    </row>
    <row r="413" customFormat="false" ht="15" hidden="false" customHeight="false" outlineLevel="0" collapsed="false">
      <c r="A413" s="356"/>
      <c r="B413" s="356"/>
      <c r="C413" s="356"/>
      <c r="D413" s="356"/>
      <c r="E413" s="356"/>
      <c r="F413" s="356"/>
    </row>
    <row r="414" customFormat="false" ht="15" hidden="false" customHeight="false" outlineLevel="0" collapsed="false">
      <c r="A414" s="356"/>
      <c r="B414" s="356"/>
      <c r="C414" s="356"/>
      <c r="D414" s="356"/>
      <c r="E414" s="356"/>
      <c r="F414" s="356"/>
    </row>
    <row r="415" customFormat="false" ht="15" hidden="false" customHeight="false" outlineLevel="0" collapsed="false">
      <c r="A415" s="356"/>
      <c r="B415" s="356"/>
      <c r="C415" s="356"/>
      <c r="D415" s="356"/>
      <c r="E415" s="356"/>
      <c r="F415" s="356"/>
    </row>
    <row r="416" customFormat="false" ht="15" hidden="false" customHeight="false" outlineLevel="0" collapsed="false">
      <c r="A416" s="356"/>
      <c r="B416" s="356"/>
      <c r="C416" s="356"/>
      <c r="D416" s="356"/>
      <c r="E416" s="356"/>
      <c r="F416" s="356"/>
    </row>
    <row r="417" customFormat="false" ht="15" hidden="false" customHeight="false" outlineLevel="0" collapsed="false">
      <c r="A417" s="356"/>
      <c r="B417" s="356"/>
      <c r="C417" s="356"/>
      <c r="D417" s="356"/>
      <c r="E417" s="356"/>
      <c r="F417" s="356"/>
    </row>
    <row r="418" customFormat="false" ht="15" hidden="false" customHeight="false" outlineLevel="0" collapsed="false">
      <c r="A418" s="356"/>
      <c r="B418" s="356"/>
      <c r="C418" s="356"/>
      <c r="D418" s="356"/>
      <c r="E418" s="356"/>
      <c r="F418" s="356"/>
    </row>
    <row r="419" customFormat="false" ht="15" hidden="false" customHeight="false" outlineLevel="0" collapsed="false">
      <c r="A419" s="356"/>
      <c r="B419" s="356"/>
      <c r="C419" s="356"/>
      <c r="D419" s="356"/>
      <c r="E419" s="356"/>
      <c r="F419" s="356"/>
    </row>
    <row r="420" customFormat="false" ht="15" hidden="false" customHeight="false" outlineLevel="0" collapsed="false">
      <c r="A420" s="356"/>
      <c r="B420" s="356"/>
      <c r="C420" s="356"/>
      <c r="D420" s="356"/>
      <c r="E420" s="356"/>
      <c r="F420" s="356"/>
    </row>
    <row r="421" customFormat="false" ht="15" hidden="false" customHeight="false" outlineLevel="0" collapsed="false">
      <c r="A421" s="356"/>
      <c r="B421" s="356"/>
      <c r="C421" s="356"/>
      <c r="D421" s="356"/>
      <c r="E421" s="356"/>
      <c r="F421" s="356"/>
    </row>
    <row r="422" customFormat="false" ht="15" hidden="false" customHeight="false" outlineLevel="0" collapsed="false">
      <c r="A422" s="356"/>
      <c r="B422" s="356"/>
      <c r="C422" s="356"/>
      <c r="D422" s="356"/>
      <c r="E422" s="356"/>
      <c r="F422" s="356"/>
    </row>
    <row r="423" customFormat="false" ht="15" hidden="false" customHeight="false" outlineLevel="0" collapsed="false">
      <c r="A423" s="356"/>
      <c r="B423" s="356"/>
      <c r="C423" s="356"/>
      <c r="D423" s="356"/>
      <c r="E423" s="356"/>
      <c r="F423" s="356"/>
    </row>
    <row r="424" customFormat="false" ht="15" hidden="false" customHeight="false" outlineLevel="0" collapsed="false">
      <c r="A424" s="356"/>
      <c r="B424" s="356"/>
      <c r="C424" s="356"/>
      <c r="D424" s="356"/>
      <c r="E424" s="356"/>
      <c r="F424" s="356"/>
    </row>
    <row r="425" customFormat="false" ht="15" hidden="false" customHeight="false" outlineLevel="0" collapsed="false">
      <c r="A425" s="356"/>
      <c r="B425" s="356"/>
      <c r="C425" s="356"/>
      <c r="D425" s="356"/>
      <c r="E425" s="356"/>
      <c r="F425" s="356"/>
    </row>
    <row r="426" customFormat="false" ht="15" hidden="false" customHeight="false" outlineLevel="0" collapsed="false">
      <c r="A426" s="356"/>
      <c r="B426" s="356"/>
      <c r="C426" s="356"/>
      <c r="D426" s="356"/>
      <c r="E426" s="356"/>
      <c r="F426" s="356"/>
    </row>
    <row r="427" customFormat="false" ht="15" hidden="false" customHeight="false" outlineLevel="0" collapsed="false">
      <c r="A427" s="356"/>
      <c r="B427" s="356"/>
      <c r="C427" s="356"/>
      <c r="D427" s="356"/>
      <c r="E427" s="356"/>
      <c r="F427" s="356"/>
    </row>
    <row r="428" customFormat="false" ht="15" hidden="false" customHeight="false" outlineLevel="0" collapsed="false">
      <c r="A428" s="356"/>
      <c r="B428" s="356"/>
      <c r="C428" s="356"/>
      <c r="D428" s="356"/>
      <c r="E428" s="356"/>
      <c r="F428" s="356"/>
    </row>
    <row r="429" customFormat="false" ht="15" hidden="false" customHeight="false" outlineLevel="0" collapsed="false">
      <c r="A429" s="356"/>
      <c r="B429" s="356"/>
      <c r="C429" s="356"/>
      <c r="D429" s="356"/>
      <c r="E429" s="356"/>
      <c r="F429" s="356"/>
    </row>
    <row r="430" customFormat="false" ht="15" hidden="false" customHeight="false" outlineLevel="0" collapsed="false">
      <c r="A430" s="356"/>
      <c r="B430" s="356"/>
      <c r="C430" s="356"/>
      <c r="D430" s="356"/>
      <c r="E430" s="356"/>
      <c r="F430" s="356"/>
    </row>
    <row r="431" customFormat="false" ht="15" hidden="false" customHeight="false" outlineLevel="0" collapsed="false">
      <c r="A431" s="356"/>
      <c r="B431" s="356"/>
      <c r="C431" s="356"/>
      <c r="D431" s="356"/>
      <c r="E431" s="356"/>
      <c r="F431" s="356"/>
    </row>
    <row r="432" customFormat="false" ht="15" hidden="false" customHeight="false" outlineLevel="0" collapsed="false">
      <c r="A432" s="356"/>
      <c r="B432" s="356"/>
      <c r="C432" s="356"/>
      <c r="D432" s="356"/>
      <c r="E432" s="356"/>
      <c r="F432" s="356"/>
    </row>
    <row r="433" customFormat="false" ht="15" hidden="false" customHeight="false" outlineLevel="0" collapsed="false">
      <c r="A433" s="356"/>
      <c r="B433" s="356"/>
      <c r="C433" s="356"/>
      <c r="D433" s="356"/>
      <c r="E433" s="356"/>
      <c r="F433" s="356"/>
    </row>
    <row r="434" customFormat="false" ht="15" hidden="false" customHeight="false" outlineLevel="0" collapsed="false">
      <c r="A434" s="356"/>
      <c r="B434" s="356"/>
      <c r="C434" s="356"/>
      <c r="D434" s="356"/>
      <c r="E434" s="356"/>
      <c r="F434" s="356"/>
    </row>
    <row r="435" customFormat="false" ht="15" hidden="false" customHeight="false" outlineLevel="0" collapsed="false">
      <c r="A435" s="356"/>
      <c r="B435" s="356"/>
      <c r="C435" s="356"/>
      <c r="D435" s="356"/>
      <c r="E435" s="356"/>
      <c r="F435" s="356"/>
    </row>
    <row r="436" customFormat="false" ht="15" hidden="false" customHeight="false" outlineLevel="0" collapsed="false">
      <c r="A436" s="356"/>
      <c r="B436" s="356"/>
      <c r="C436" s="356"/>
      <c r="D436" s="356"/>
      <c r="E436" s="356"/>
      <c r="F436" s="356"/>
    </row>
    <row r="437" customFormat="false" ht="15" hidden="false" customHeight="false" outlineLevel="0" collapsed="false">
      <c r="A437" s="356"/>
      <c r="B437" s="356"/>
      <c r="C437" s="356"/>
      <c r="D437" s="356"/>
      <c r="E437" s="356"/>
      <c r="F437" s="356"/>
    </row>
    <row r="438" customFormat="false" ht="15" hidden="false" customHeight="false" outlineLevel="0" collapsed="false">
      <c r="A438" s="356"/>
      <c r="B438" s="356"/>
      <c r="C438" s="356"/>
      <c r="D438" s="356"/>
      <c r="E438" s="356"/>
      <c r="F438" s="356"/>
    </row>
    <row r="439" customFormat="false" ht="15" hidden="false" customHeight="false" outlineLevel="0" collapsed="false">
      <c r="A439" s="356"/>
      <c r="B439" s="356"/>
      <c r="C439" s="356"/>
      <c r="D439" s="356"/>
      <c r="E439" s="356"/>
      <c r="F439" s="356"/>
    </row>
    <row r="440" customFormat="false" ht="15" hidden="false" customHeight="false" outlineLevel="0" collapsed="false">
      <c r="A440" s="356"/>
      <c r="B440" s="356"/>
      <c r="C440" s="356"/>
      <c r="D440" s="356"/>
      <c r="E440" s="356"/>
      <c r="F440" s="356"/>
    </row>
    <row r="441" customFormat="false" ht="15" hidden="false" customHeight="false" outlineLevel="0" collapsed="false">
      <c r="A441" s="356"/>
      <c r="B441" s="356"/>
      <c r="C441" s="356"/>
      <c r="D441" s="356"/>
      <c r="E441" s="356"/>
      <c r="F441" s="356"/>
    </row>
    <row r="442" customFormat="false" ht="15" hidden="false" customHeight="false" outlineLevel="0" collapsed="false">
      <c r="A442" s="356"/>
      <c r="B442" s="356"/>
      <c r="C442" s="356"/>
      <c r="D442" s="356"/>
      <c r="E442" s="356"/>
      <c r="F442" s="356"/>
    </row>
    <row r="443" customFormat="false" ht="15" hidden="false" customHeight="false" outlineLevel="0" collapsed="false">
      <c r="A443" s="356"/>
      <c r="B443" s="356"/>
      <c r="C443" s="356"/>
      <c r="D443" s="356"/>
      <c r="E443" s="356"/>
      <c r="F443" s="356"/>
    </row>
    <row r="444" customFormat="false" ht="15" hidden="false" customHeight="false" outlineLevel="0" collapsed="false">
      <c r="A444" s="356"/>
      <c r="B444" s="356"/>
      <c r="C444" s="356"/>
      <c r="D444" s="356"/>
      <c r="E444" s="356"/>
      <c r="F444" s="356"/>
    </row>
    <row r="445" customFormat="false" ht="15" hidden="false" customHeight="false" outlineLevel="0" collapsed="false">
      <c r="A445" s="356"/>
      <c r="B445" s="356"/>
      <c r="C445" s="356"/>
      <c r="D445" s="356"/>
      <c r="E445" s="356"/>
      <c r="F445" s="356"/>
    </row>
    <row r="446" customFormat="false" ht="15" hidden="false" customHeight="false" outlineLevel="0" collapsed="false">
      <c r="A446" s="356"/>
      <c r="B446" s="356"/>
      <c r="C446" s="356"/>
      <c r="D446" s="356"/>
      <c r="E446" s="356"/>
      <c r="F446" s="356"/>
    </row>
    <row r="447" customFormat="false" ht="15" hidden="false" customHeight="false" outlineLevel="0" collapsed="false">
      <c r="A447" s="356"/>
      <c r="B447" s="356"/>
      <c r="C447" s="356"/>
      <c r="D447" s="356"/>
      <c r="E447" s="356"/>
      <c r="F447" s="356"/>
    </row>
    <row r="448" customFormat="false" ht="15" hidden="false" customHeight="false" outlineLevel="0" collapsed="false">
      <c r="A448" s="356"/>
      <c r="B448" s="356"/>
      <c r="C448" s="356"/>
      <c r="D448" s="356"/>
      <c r="E448" s="356"/>
      <c r="F448" s="356"/>
    </row>
    <row r="449" customFormat="false" ht="15" hidden="false" customHeight="false" outlineLevel="0" collapsed="false">
      <c r="A449" s="356"/>
      <c r="B449" s="356"/>
      <c r="C449" s="356"/>
      <c r="D449" s="356"/>
      <c r="E449" s="356"/>
      <c r="F449" s="356"/>
    </row>
    <row r="450" customFormat="false" ht="15" hidden="false" customHeight="false" outlineLevel="0" collapsed="false">
      <c r="A450" s="356"/>
      <c r="B450" s="356"/>
      <c r="C450" s="356"/>
      <c r="D450" s="356"/>
      <c r="E450" s="356"/>
      <c r="F450" s="356"/>
    </row>
    <row r="451" customFormat="false" ht="15" hidden="false" customHeight="false" outlineLevel="0" collapsed="false">
      <c r="A451" s="356"/>
      <c r="B451" s="356"/>
      <c r="C451" s="356"/>
      <c r="D451" s="356"/>
      <c r="E451" s="356"/>
      <c r="F451" s="356"/>
    </row>
    <row r="452" customFormat="false" ht="15" hidden="false" customHeight="false" outlineLevel="0" collapsed="false">
      <c r="A452" s="356"/>
      <c r="B452" s="356"/>
      <c r="C452" s="356"/>
      <c r="D452" s="356"/>
      <c r="E452" s="356"/>
      <c r="F452" s="356"/>
    </row>
    <row r="453" customFormat="false" ht="15" hidden="false" customHeight="false" outlineLevel="0" collapsed="false">
      <c r="A453" s="356"/>
      <c r="B453" s="356"/>
      <c r="C453" s="356"/>
      <c r="D453" s="356"/>
      <c r="E453" s="356"/>
      <c r="F453" s="356"/>
    </row>
    <row r="454" customFormat="false" ht="15" hidden="false" customHeight="false" outlineLevel="0" collapsed="false">
      <c r="A454" s="356"/>
      <c r="B454" s="356"/>
      <c r="C454" s="356"/>
      <c r="D454" s="356"/>
      <c r="E454" s="356"/>
      <c r="F454" s="356"/>
    </row>
    <row r="455" customFormat="false" ht="15" hidden="false" customHeight="false" outlineLevel="0" collapsed="false">
      <c r="A455" s="356"/>
      <c r="B455" s="356"/>
      <c r="C455" s="356"/>
      <c r="D455" s="356"/>
      <c r="E455" s="356"/>
      <c r="F455" s="356"/>
    </row>
    <row r="456" customFormat="false" ht="15" hidden="false" customHeight="false" outlineLevel="0" collapsed="false">
      <c r="A456" s="356"/>
      <c r="B456" s="356"/>
      <c r="C456" s="356"/>
      <c r="D456" s="356"/>
      <c r="E456" s="356"/>
      <c r="F456" s="356"/>
    </row>
    <row r="457" customFormat="false" ht="15" hidden="false" customHeight="false" outlineLevel="0" collapsed="false">
      <c r="A457" s="356"/>
      <c r="B457" s="356"/>
      <c r="C457" s="356"/>
      <c r="D457" s="356"/>
      <c r="E457" s="356"/>
      <c r="F457" s="356"/>
    </row>
    <row r="458" customFormat="false" ht="15" hidden="false" customHeight="false" outlineLevel="0" collapsed="false">
      <c r="A458" s="356"/>
      <c r="B458" s="356"/>
      <c r="C458" s="356"/>
      <c r="D458" s="356"/>
      <c r="E458" s="356"/>
      <c r="F458" s="356"/>
    </row>
    <row r="459" customFormat="false" ht="15" hidden="false" customHeight="false" outlineLevel="0" collapsed="false">
      <c r="A459" s="356"/>
      <c r="B459" s="356"/>
      <c r="C459" s="356"/>
      <c r="D459" s="356"/>
      <c r="E459" s="356"/>
      <c r="F459" s="356"/>
    </row>
    <row r="460" customFormat="false" ht="15" hidden="false" customHeight="false" outlineLevel="0" collapsed="false">
      <c r="A460" s="356"/>
      <c r="B460" s="356"/>
      <c r="C460" s="356"/>
      <c r="D460" s="356"/>
      <c r="E460" s="356"/>
      <c r="F460" s="356"/>
    </row>
    <row r="461" customFormat="false" ht="15" hidden="false" customHeight="false" outlineLevel="0" collapsed="false">
      <c r="A461" s="356"/>
      <c r="B461" s="356"/>
      <c r="C461" s="356"/>
      <c r="D461" s="356"/>
      <c r="E461" s="356"/>
      <c r="F461" s="356"/>
    </row>
    <row r="462" customFormat="false" ht="15" hidden="false" customHeight="false" outlineLevel="0" collapsed="false">
      <c r="A462" s="356"/>
      <c r="B462" s="356"/>
      <c r="E462" s="356"/>
      <c r="F462" s="356"/>
    </row>
    <row r="463" customFormat="false" ht="15" hidden="false" customHeight="false" outlineLevel="0" collapsed="false">
      <c r="A463" s="356"/>
      <c r="B463" s="356"/>
      <c r="E463" s="356"/>
      <c r="F463" s="356"/>
    </row>
    <row r="464" customFormat="false" ht="15" hidden="false" customHeight="false" outlineLevel="0" collapsed="false">
      <c r="A464" s="356"/>
      <c r="B464" s="356"/>
      <c r="E464" s="356"/>
      <c r="F464" s="356"/>
    </row>
    <row r="465" customFormat="false" ht="15" hidden="false" customHeight="false" outlineLevel="0" collapsed="false">
      <c r="A465" s="356"/>
      <c r="B465" s="356"/>
      <c r="E465" s="356"/>
      <c r="F465" s="356"/>
    </row>
    <row r="466" customFormat="false" ht="15" hidden="false" customHeight="false" outlineLevel="0" collapsed="false">
      <c r="A466" s="356"/>
      <c r="B466" s="356"/>
      <c r="E466" s="356"/>
      <c r="F466" s="356"/>
    </row>
    <row r="467" customFormat="false" ht="15" hidden="false" customHeight="false" outlineLevel="0" collapsed="false">
      <c r="A467" s="356"/>
      <c r="B467" s="356"/>
      <c r="E467" s="356"/>
      <c r="F467" s="356"/>
    </row>
    <row r="468" customFormat="false" ht="15" hidden="false" customHeight="false" outlineLevel="0" collapsed="false">
      <c r="A468" s="356"/>
      <c r="B468" s="356"/>
      <c r="E468" s="356"/>
      <c r="F468" s="356"/>
    </row>
    <row r="469" customFormat="false" ht="15" hidden="false" customHeight="false" outlineLevel="0" collapsed="false">
      <c r="A469" s="356"/>
      <c r="B469" s="356"/>
      <c r="E469" s="356"/>
      <c r="F469" s="356"/>
    </row>
    <row r="470" customFormat="false" ht="15" hidden="false" customHeight="false" outlineLevel="0" collapsed="false">
      <c r="A470" s="356"/>
      <c r="B470" s="356"/>
      <c r="E470" s="356"/>
      <c r="F470" s="356"/>
    </row>
    <row r="471" customFormat="false" ht="15" hidden="false" customHeight="false" outlineLevel="0" collapsed="false">
      <c r="A471" s="356"/>
      <c r="B471" s="356"/>
      <c r="E471" s="356"/>
      <c r="F471" s="356"/>
    </row>
    <row r="472" customFormat="false" ht="15" hidden="false" customHeight="false" outlineLevel="0" collapsed="false">
      <c r="A472" s="356"/>
      <c r="B472" s="356"/>
      <c r="E472" s="356"/>
      <c r="F472" s="356"/>
    </row>
    <row r="473" customFormat="false" ht="15" hidden="false" customHeight="false" outlineLevel="0" collapsed="false">
      <c r="A473" s="356"/>
      <c r="B473" s="356"/>
      <c r="E473" s="356"/>
      <c r="F473" s="356"/>
    </row>
    <row r="474" customFormat="false" ht="15" hidden="false" customHeight="false" outlineLevel="0" collapsed="false">
      <c r="A474" s="356"/>
      <c r="B474" s="356"/>
      <c r="E474" s="356"/>
      <c r="F474" s="356"/>
    </row>
    <row r="475" customFormat="false" ht="15" hidden="false" customHeight="false" outlineLevel="0" collapsed="false">
      <c r="A475" s="356"/>
      <c r="B475" s="356"/>
      <c r="E475" s="356"/>
      <c r="F475" s="356"/>
    </row>
    <row r="476" customFormat="false" ht="15" hidden="false" customHeight="false" outlineLevel="0" collapsed="false">
      <c r="A476" s="356"/>
      <c r="B476" s="356"/>
      <c r="E476" s="356"/>
      <c r="F476" s="356"/>
    </row>
    <row r="477" customFormat="false" ht="15" hidden="false" customHeight="false" outlineLevel="0" collapsed="false">
      <c r="A477" s="356"/>
      <c r="B477" s="356"/>
      <c r="E477" s="356"/>
      <c r="F477" s="356"/>
    </row>
    <row r="478" customFormat="false" ht="15" hidden="false" customHeight="false" outlineLevel="0" collapsed="false">
      <c r="A478" s="356"/>
      <c r="B478" s="356"/>
      <c r="E478" s="356"/>
      <c r="F478" s="356"/>
    </row>
    <row r="479" customFormat="false" ht="15" hidden="false" customHeight="false" outlineLevel="0" collapsed="false">
      <c r="A479" s="356"/>
      <c r="B479" s="356"/>
      <c r="E479" s="356"/>
      <c r="F479" s="356"/>
    </row>
    <row r="480" customFormat="false" ht="15" hidden="false" customHeight="false" outlineLevel="0" collapsed="false">
      <c r="A480" s="356"/>
      <c r="B480" s="356"/>
      <c r="E480" s="356"/>
      <c r="F480" s="356"/>
    </row>
    <row r="481" customFormat="false" ht="15" hidden="false" customHeight="false" outlineLevel="0" collapsed="false">
      <c r="A481" s="356"/>
      <c r="B481" s="356"/>
      <c r="E481" s="356"/>
      <c r="F481" s="356"/>
    </row>
    <row r="482" customFormat="false" ht="15" hidden="false" customHeight="false" outlineLevel="0" collapsed="false">
      <c r="A482" s="356"/>
      <c r="B482" s="356"/>
      <c r="E482" s="356"/>
      <c r="F482" s="356"/>
    </row>
    <row r="483" customFormat="false" ht="15" hidden="false" customHeight="false" outlineLevel="0" collapsed="false">
      <c r="A483" s="356"/>
      <c r="B483" s="356"/>
      <c r="E483" s="356"/>
      <c r="F483" s="356"/>
    </row>
    <row r="484" customFormat="false" ht="15" hidden="false" customHeight="false" outlineLevel="0" collapsed="false">
      <c r="A484" s="356"/>
      <c r="B484" s="356"/>
      <c r="E484" s="356"/>
      <c r="F484" s="356"/>
    </row>
    <row r="485" customFormat="false" ht="15" hidden="false" customHeight="false" outlineLevel="0" collapsed="false">
      <c r="A485" s="356"/>
      <c r="B485" s="356"/>
      <c r="E485" s="356"/>
      <c r="F485" s="356"/>
    </row>
    <row r="486" customFormat="false" ht="15" hidden="false" customHeight="false" outlineLevel="0" collapsed="false">
      <c r="A486" s="356"/>
      <c r="B486" s="356"/>
      <c r="E486" s="356"/>
      <c r="F486" s="356"/>
    </row>
    <row r="487" customFormat="false" ht="15" hidden="false" customHeight="false" outlineLevel="0" collapsed="false">
      <c r="A487" s="356"/>
      <c r="B487" s="356"/>
      <c r="E487" s="356"/>
      <c r="F487" s="356"/>
    </row>
    <row r="488" customFormat="false" ht="15" hidden="false" customHeight="false" outlineLevel="0" collapsed="false">
      <c r="A488" s="356"/>
      <c r="B488" s="356"/>
      <c r="E488" s="356"/>
      <c r="F488" s="356"/>
    </row>
    <row r="489" customFormat="false" ht="15" hidden="false" customHeight="false" outlineLevel="0" collapsed="false">
      <c r="A489" s="356"/>
      <c r="B489" s="356"/>
      <c r="E489" s="356"/>
      <c r="F489" s="356"/>
    </row>
    <row r="490" customFormat="false" ht="15" hidden="false" customHeight="false" outlineLevel="0" collapsed="false">
      <c r="A490" s="356"/>
      <c r="B490" s="356"/>
      <c r="E490" s="356"/>
      <c r="F490" s="356"/>
    </row>
    <row r="491" customFormat="false" ht="15" hidden="false" customHeight="false" outlineLevel="0" collapsed="false">
      <c r="A491" s="356"/>
      <c r="B491" s="356"/>
      <c r="E491" s="356"/>
      <c r="F491" s="356"/>
    </row>
    <row r="492" customFormat="false" ht="15" hidden="false" customHeight="false" outlineLevel="0" collapsed="false">
      <c r="A492" s="356"/>
      <c r="B492" s="356"/>
      <c r="E492" s="356"/>
      <c r="F492" s="356"/>
    </row>
    <row r="493" customFormat="false" ht="15" hidden="false" customHeight="false" outlineLevel="0" collapsed="false">
      <c r="A493" s="356"/>
      <c r="B493" s="356"/>
      <c r="E493" s="356"/>
      <c r="F493" s="356"/>
    </row>
    <row r="494" customFormat="false" ht="15" hidden="false" customHeight="false" outlineLevel="0" collapsed="false">
      <c r="A494" s="356"/>
      <c r="B494" s="356"/>
      <c r="E494" s="356"/>
      <c r="F494" s="356"/>
    </row>
    <row r="495" customFormat="false" ht="15" hidden="false" customHeight="false" outlineLevel="0" collapsed="false">
      <c r="A495" s="356"/>
      <c r="B495" s="356"/>
      <c r="E495" s="356"/>
      <c r="F495" s="356"/>
    </row>
    <row r="496" customFormat="false" ht="15" hidden="false" customHeight="false" outlineLevel="0" collapsed="false">
      <c r="A496" s="356"/>
      <c r="B496" s="356"/>
      <c r="E496" s="356"/>
      <c r="F496" s="356"/>
    </row>
    <row r="497" customFormat="false" ht="15" hidden="false" customHeight="false" outlineLevel="0" collapsed="false">
      <c r="A497" s="356"/>
      <c r="B497" s="356"/>
      <c r="E497" s="356"/>
      <c r="F497" s="356"/>
    </row>
    <row r="498" customFormat="false" ht="15" hidden="false" customHeight="false" outlineLevel="0" collapsed="false">
      <c r="A498" s="356"/>
      <c r="B498" s="356"/>
      <c r="E498" s="356"/>
      <c r="F498" s="356"/>
    </row>
    <row r="499" customFormat="false" ht="15" hidden="false" customHeight="false" outlineLevel="0" collapsed="false">
      <c r="A499" s="356"/>
      <c r="B499" s="356"/>
      <c r="E499" s="356"/>
      <c r="F499" s="356"/>
    </row>
    <row r="500" customFormat="false" ht="15" hidden="false" customHeight="false" outlineLevel="0" collapsed="false">
      <c r="A500" s="356"/>
      <c r="B500" s="356"/>
      <c r="E500" s="356"/>
      <c r="F500" s="356"/>
    </row>
    <row r="501" customFormat="false" ht="15" hidden="false" customHeight="false" outlineLevel="0" collapsed="false">
      <c r="A501" s="356"/>
      <c r="B501" s="356"/>
      <c r="E501" s="356"/>
      <c r="F501" s="356"/>
    </row>
    <row r="502" customFormat="false" ht="15" hidden="false" customHeight="false" outlineLevel="0" collapsed="false">
      <c r="A502" s="356"/>
      <c r="B502" s="356"/>
      <c r="E502" s="356"/>
      <c r="F502" s="356"/>
    </row>
    <row r="503" customFormat="false" ht="15" hidden="false" customHeight="false" outlineLevel="0" collapsed="false">
      <c r="A503" s="356"/>
      <c r="B503" s="356"/>
      <c r="E503" s="356"/>
      <c r="F503" s="356"/>
    </row>
    <row r="504" customFormat="false" ht="15" hidden="false" customHeight="false" outlineLevel="0" collapsed="false">
      <c r="A504" s="356"/>
      <c r="B504" s="356"/>
      <c r="E504" s="356"/>
      <c r="F504" s="356"/>
    </row>
    <row r="505" customFormat="false" ht="15" hidden="false" customHeight="false" outlineLevel="0" collapsed="false">
      <c r="A505" s="356"/>
      <c r="B505" s="356"/>
      <c r="E505" s="356"/>
      <c r="F505" s="356"/>
    </row>
    <row r="506" customFormat="false" ht="15" hidden="false" customHeight="false" outlineLevel="0" collapsed="false">
      <c r="A506" s="356"/>
      <c r="B506" s="356"/>
      <c r="E506" s="356"/>
      <c r="F506" s="356"/>
    </row>
    <row r="507" customFormat="false" ht="15" hidden="false" customHeight="false" outlineLevel="0" collapsed="false">
      <c r="A507" s="356"/>
      <c r="B507" s="356"/>
      <c r="E507" s="356"/>
      <c r="F507" s="356"/>
    </row>
    <row r="508" customFormat="false" ht="15" hidden="false" customHeight="false" outlineLevel="0" collapsed="false">
      <c r="A508" s="356"/>
      <c r="B508" s="356"/>
      <c r="E508" s="356"/>
      <c r="F508" s="356"/>
    </row>
    <row r="509" customFormat="false" ht="15" hidden="false" customHeight="false" outlineLevel="0" collapsed="false">
      <c r="A509" s="356"/>
      <c r="B509" s="356"/>
      <c r="E509" s="356"/>
      <c r="F509" s="356"/>
    </row>
    <row r="510" customFormat="false" ht="15" hidden="false" customHeight="false" outlineLevel="0" collapsed="false">
      <c r="A510" s="356"/>
      <c r="B510" s="356"/>
      <c r="E510" s="356"/>
      <c r="F510" s="356"/>
    </row>
    <row r="511" customFormat="false" ht="15" hidden="false" customHeight="false" outlineLevel="0" collapsed="false">
      <c r="A511" s="356"/>
      <c r="B511" s="356"/>
      <c r="E511" s="356"/>
      <c r="F511" s="356"/>
    </row>
    <row r="512" customFormat="false" ht="15" hidden="false" customHeight="false" outlineLevel="0" collapsed="false">
      <c r="A512" s="356"/>
      <c r="B512" s="356"/>
      <c r="E512" s="356"/>
      <c r="F512" s="356"/>
    </row>
    <row r="513" customFormat="false" ht="15" hidden="false" customHeight="false" outlineLevel="0" collapsed="false">
      <c r="A513" s="356"/>
      <c r="B513" s="356"/>
      <c r="E513" s="356"/>
      <c r="F513" s="356"/>
    </row>
    <row r="514" customFormat="false" ht="15" hidden="false" customHeight="false" outlineLevel="0" collapsed="false">
      <c r="A514" s="356"/>
      <c r="B514" s="356"/>
      <c r="E514" s="356"/>
      <c r="F514" s="356"/>
    </row>
    <row r="515" customFormat="false" ht="15" hidden="false" customHeight="false" outlineLevel="0" collapsed="false">
      <c r="A515" s="356"/>
      <c r="B515" s="356"/>
      <c r="E515" s="356"/>
      <c r="F515" s="356"/>
    </row>
    <row r="516" customFormat="false" ht="15" hidden="false" customHeight="false" outlineLevel="0" collapsed="false">
      <c r="A516" s="356"/>
      <c r="B516" s="356"/>
      <c r="E516" s="356"/>
      <c r="F516" s="356"/>
    </row>
    <row r="517" customFormat="false" ht="15" hidden="false" customHeight="false" outlineLevel="0" collapsed="false">
      <c r="A517" s="356"/>
      <c r="B517" s="356"/>
      <c r="E517" s="356"/>
      <c r="F517" s="356"/>
    </row>
    <row r="518" customFormat="false" ht="15" hidden="false" customHeight="false" outlineLevel="0" collapsed="false">
      <c r="A518" s="356"/>
      <c r="B518" s="356"/>
      <c r="E518" s="356"/>
      <c r="F518" s="356"/>
    </row>
    <row r="519" customFormat="false" ht="15" hidden="false" customHeight="false" outlineLevel="0" collapsed="false">
      <c r="A519" s="356"/>
      <c r="B519" s="356"/>
      <c r="E519" s="356"/>
      <c r="F519" s="356"/>
    </row>
    <row r="520" customFormat="false" ht="15" hidden="false" customHeight="false" outlineLevel="0" collapsed="false">
      <c r="A520" s="356"/>
      <c r="B520" s="356"/>
      <c r="E520" s="356"/>
      <c r="F520" s="356"/>
    </row>
    <row r="521" customFormat="false" ht="15" hidden="false" customHeight="false" outlineLevel="0" collapsed="false">
      <c r="A521" s="356"/>
      <c r="B521" s="356"/>
      <c r="E521" s="356"/>
      <c r="F521" s="356"/>
    </row>
    <row r="522" customFormat="false" ht="15" hidden="false" customHeight="false" outlineLevel="0" collapsed="false">
      <c r="A522" s="356"/>
      <c r="B522" s="356"/>
      <c r="E522" s="356"/>
      <c r="F522" s="356"/>
    </row>
    <row r="523" customFormat="false" ht="15" hidden="false" customHeight="false" outlineLevel="0" collapsed="false">
      <c r="A523" s="356"/>
      <c r="B523" s="356"/>
      <c r="E523" s="356"/>
      <c r="F523" s="356"/>
    </row>
    <row r="524" customFormat="false" ht="15" hidden="false" customHeight="false" outlineLevel="0" collapsed="false">
      <c r="A524" s="356"/>
      <c r="B524" s="356"/>
      <c r="E524" s="356"/>
      <c r="F524" s="356"/>
    </row>
    <row r="525" customFormat="false" ht="15" hidden="false" customHeight="false" outlineLevel="0" collapsed="false">
      <c r="A525" s="356"/>
      <c r="B525" s="356"/>
      <c r="E525" s="356"/>
      <c r="F525" s="356"/>
    </row>
    <row r="526" customFormat="false" ht="15" hidden="false" customHeight="false" outlineLevel="0" collapsed="false">
      <c r="A526" s="356"/>
      <c r="B526" s="356"/>
      <c r="E526" s="356"/>
      <c r="F526" s="356"/>
    </row>
    <row r="527" customFormat="false" ht="15" hidden="false" customHeight="false" outlineLevel="0" collapsed="false">
      <c r="A527" s="356"/>
      <c r="B527" s="356"/>
      <c r="E527" s="356"/>
      <c r="F527" s="356"/>
    </row>
    <row r="528" customFormat="false" ht="15" hidden="false" customHeight="false" outlineLevel="0" collapsed="false">
      <c r="A528" s="356"/>
      <c r="B528" s="356"/>
      <c r="E528" s="356"/>
      <c r="F528" s="356"/>
    </row>
    <row r="529" customFormat="false" ht="15" hidden="false" customHeight="false" outlineLevel="0" collapsed="false">
      <c r="A529" s="356"/>
      <c r="B529" s="356"/>
      <c r="E529" s="356"/>
      <c r="F529" s="356"/>
    </row>
    <row r="530" customFormat="false" ht="15" hidden="false" customHeight="false" outlineLevel="0" collapsed="false">
      <c r="A530" s="356"/>
      <c r="B530" s="356"/>
      <c r="E530" s="356"/>
      <c r="F530" s="356"/>
    </row>
    <row r="531" customFormat="false" ht="15" hidden="false" customHeight="false" outlineLevel="0" collapsed="false">
      <c r="A531" s="356"/>
      <c r="B531" s="356"/>
      <c r="E531" s="356"/>
      <c r="F531" s="356"/>
    </row>
    <row r="532" customFormat="false" ht="15" hidden="false" customHeight="false" outlineLevel="0" collapsed="false">
      <c r="A532" s="356"/>
      <c r="B532" s="356"/>
      <c r="E532" s="356"/>
      <c r="F532" s="356"/>
    </row>
    <row r="533" customFormat="false" ht="15" hidden="false" customHeight="false" outlineLevel="0" collapsed="false">
      <c r="A533" s="356"/>
      <c r="B533" s="356"/>
      <c r="E533" s="356"/>
      <c r="F533" s="356"/>
    </row>
    <row r="534" customFormat="false" ht="15" hidden="false" customHeight="false" outlineLevel="0" collapsed="false">
      <c r="A534" s="356"/>
      <c r="B534" s="356"/>
      <c r="E534" s="356"/>
      <c r="F534" s="356"/>
    </row>
    <row r="535" customFormat="false" ht="15" hidden="false" customHeight="false" outlineLevel="0" collapsed="false">
      <c r="A535" s="356"/>
      <c r="B535" s="356"/>
      <c r="E535" s="356"/>
      <c r="F535" s="356"/>
    </row>
    <row r="536" customFormat="false" ht="15" hidden="false" customHeight="false" outlineLevel="0" collapsed="false">
      <c r="A536" s="356"/>
      <c r="B536" s="356"/>
      <c r="E536" s="356"/>
      <c r="F536" s="356"/>
    </row>
    <row r="537" customFormat="false" ht="15" hidden="false" customHeight="false" outlineLevel="0" collapsed="false">
      <c r="A537" s="356"/>
      <c r="B537" s="356"/>
      <c r="E537" s="356"/>
      <c r="F537" s="356"/>
    </row>
    <row r="538" customFormat="false" ht="15" hidden="false" customHeight="false" outlineLevel="0" collapsed="false">
      <c r="A538" s="356"/>
      <c r="B538" s="356"/>
      <c r="E538" s="356"/>
      <c r="F538" s="356"/>
    </row>
    <row r="539" customFormat="false" ht="15" hidden="false" customHeight="false" outlineLevel="0" collapsed="false">
      <c r="A539" s="356"/>
      <c r="B539" s="356"/>
      <c r="E539" s="356"/>
      <c r="F539" s="356"/>
    </row>
    <row r="540" customFormat="false" ht="15" hidden="false" customHeight="false" outlineLevel="0" collapsed="false">
      <c r="A540" s="356"/>
      <c r="B540" s="356"/>
      <c r="E540" s="356"/>
      <c r="F540" s="356"/>
    </row>
    <row r="541" customFormat="false" ht="15" hidden="false" customHeight="false" outlineLevel="0" collapsed="false">
      <c r="A541" s="356"/>
      <c r="B541" s="356"/>
      <c r="E541" s="356"/>
      <c r="F541" s="356"/>
    </row>
    <row r="542" customFormat="false" ht="15" hidden="false" customHeight="false" outlineLevel="0" collapsed="false">
      <c r="A542" s="356"/>
      <c r="B542" s="356"/>
      <c r="E542" s="356"/>
      <c r="F542" s="356"/>
    </row>
    <row r="543" customFormat="false" ht="15" hidden="false" customHeight="false" outlineLevel="0" collapsed="false">
      <c r="A543" s="356"/>
      <c r="B543" s="356"/>
      <c r="E543" s="356"/>
      <c r="F543" s="356"/>
    </row>
    <row r="544" customFormat="false" ht="15" hidden="false" customHeight="false" outlineLevel="0" collapsed="false">
      <c r="A544" s="356"/>
      <c r="B544" s="356"/>
      <c r="E544" s="356"/>
      <c r="F544" s="356"/>
    </row>
    <row r="545" customFormat="false" ht="15" hidden="false" customHeight="false" outlineLevel="0" collapsed="false">
      <c r="A545" s="356"/>
      <c r="B545" s="356"/>
      <c r="E545" s="356"/>
      <c r="F545" s="356"/>
    </row>
    <row r="546" customFormat="false" ht="15" hidden="false" customHeight="false" outlineLevel="0" collapsed="false">
      <c r="A546" s="356"/>
      <c r="B546" s="356"/>
      <c r="E546" s="356"/>
      <c r="F546" s="356"/>
    </row>
    <row r="547" customFormat="false" ht="15" hidden="false" customHeight="false" outlineLevel="0" collapsed="false">
      <c r="A547" s="356"/>
      <c r="B547" s="356"/>
      <c r="E547" s="356"/>
      <c r="F547" s="356"/>
    </row>
    <row r="548" customFormat="false" ht="15" hidden="false" customHeight="false" outlineLevel="0" collapsed="false">
      <c r="A548" s="356"/>
      <c r="B548" s="356"/>
      <c r="E548" s="356"/>
      <c r="F548" s="356"/>
    </row>
    <row r="549" customFormat="false" ht="15" hidden="false" customHeight="false" outlineLevel="0" collapsed="false">
      <c r="A549" s="356"/>
      <c r="B549" s="356"/>
      <c r="E549" s="356"/>
      <c r="F549" s="356"/>
    </row>
    <row r="550" customFormat="false" ht="15" hidden="false" customHeight="false" outlineLevel="0" collapsed="false">
      <c r="A550" s="356"/>
      <c r="B550" s="356"/>
      <c r="E550" s="356"/>
      <c r="F550" s="356"/>
    </row>
    <row r="551" customFormat="false" ht="15" hidden="false" customHeight="false" outlineLevel="0" collapsed="false">
      <c r="A551" s="356"/>
      <c r="B551" s="356"/>
      <c r="E551" s="356"/>
      <c r="F551" s="356"/>
    </row>
    <row r="552" customFormat="false" ht="15" hidden="false" customHeight="false" outlineLevel="0" collapsed="false">
      <c r="A552" s="356"/>
      <c r="B552" s="356"/>
      <c r="E552" s="356"/>
      <c r="F552" s="356"/>
    </row>
    <row r="553" customFormat="false" ht="15" hidden="false" customHeight="false" outlineLevel="0" collapsed="false">
      <c r="A553" s="356"/>
      <c r="B553" s="356"/>
      <c r="E553" s="356"/>
      <c r="F553" s="356"/>
    </row>
    <row r="554" customFormat="false" ht="15" hidden="false" customHeight="false" outlineLevel="0" collapsed="false">
      <c r="A554" s="356"/>
      <c r="B554" s="356"/>
      <c r="E554" s="356"/>
      <c r="F554" s="356"/>
    </row>
    <row r="555" customFormat="false" ht="15" hidden="false" customHeight="false" outlineLevel="0" collapsed="false">
      <c r="A555" s="356"/>
      <c r="B555" s="356"/>
      <c r="E555" s="356"/>
      <c r="F555" s="356"/>
    </row>
    <row r="556" customFormat="false" ht="15" hidden="false" customHeight="false" outlineLevel="0" collapsed="false">
      <c r="A556" s="356"/>
      <c r="B556" s="356"/>
      <c r="E556" s="356"/>
      <c r="F556" s="356"/>
    </row>
    <row r="557" customFormat="false" ht="15" hidden="false" customHeight="false" outlineLevel="0" collapsed="false">
      <c r="A557" s="356"/>
      <c r="B557" s="356"/>
      <c r="E557" s="356"/>
      <c r="F557" s="356"/>
    </row>
    <row r="558" customFormat="false" ht="15" hidden="false" customHeight="false" outlineLevel="0" collapsed="false">
      <c r="A558" s="356"/>
      <c r="B558" s="356"/>
      <c r="E558" s="356"/>
      <c r="F558" s="356"/>
    </row>
    <row r="559" customFormat="false" ht="15" hidden="false" customHeight="false" outlineLevel="0" collapsed="false">
      <c r="A559" s="356"/>
      <c r="B559" s="356"/>
      <c r="E559" s="356"/>
      <c r="F559" s="356"/>
    </row>
    <row r="560" customFormat="false" ht="15" hidden="false" customHeight="false" outlineLevel="0" collapsed="false">
      <c r="A560" s="356"/>
      <c r="B560" s="356"/>
      <c r="E560" s="356"/>
      <c r="F560" s="356"/>
    </row>
    <row r="561" customFormat="false" ht="15" hidden="false" customHeight="false" outlineLevel="0" collapsed="false">
      <c r="A561" s="356"/>
      <c r="B561" s="356"/>
      <c r="E561" s="356"/>
      <c r="F561" s="356"/>
    </row>
    <row r="562" customFormat="false" ht="15" hidden="false" customHeight="false" outlineLevel="0" collapsed="false">
      <c r="A562" s="356"/>
      <c r="B562" s="356"/>
      <c r="E562" s="356"/>
      <c r="F562" s="356"/>
    </row>
    <row r="563" customFormat="false" ht="15" hidden="false" customHeight="false" outlineLevel="0" collapsed="false">
      <c r="A563" s="356"/>
      <c r="B563" s="356"/>
      <c r="E563" s="356"/>
      <c r="F563" s="356"/>
    </row>
    <row r="564" customFormat="false" ht="15" hidden="false" customHeight="false" outlineLevel="0" collapsed="false">
      <c r="A564" s="356"/>
      <c r="B564" s="356"/>
      <c r="E564" s="356"/>
      <c r="F564" s="356"/>
    </row>
    <row r="565" customFormat="false" ht="15" hidden="false" customHeight="false" outlineLevel="0" collapsed="false">
      <c r="A565" s="356"/>
      <c r="B565" s="356"/>
      <c r="E565" s="356"/>
      <c r="F565" s="356"/>
    </row>
    <row r="566" customFormat="false" ht="15" hidden="false" customHeight="false" outlineLevel="0" collapsed="false">
      <c r="A566" s="356"/>
      <c r="B566" s="356"/>
      <c r="E566" s="356"/>
      <c r="F566" s="356"/>
    </row>
    <row r="567" customFormat="false" ht="15" hidden="false" customHeight="false" outlineLevel="0" collapsed="false">
      <c r="A567" s="356"/>
      <c r="B567" s="356"/>
      <c r="E567" s="356"/>
      <c r="F567" s="356"/>
    </row>
    <row r="568" customFormat="false" ht="15" hidden="false" customHeight="false" outlineLevel="0" collapsed="false">
      <c r="A568" s="356"/>
      <c r="B568" s="356"/>
      <c r="E568" s="356"/>
      <c r="F568" s="356"/>
    </row>
    <row r="569" customFormat="false" ht="15" hidden="false" customHeight="false" outlineLevel="0" collapsed="false">
      <c r="A569" s="356"/>
      <c r="B569" s="356"/>
      <c r="E569" s="356"/>
      <c r="F569" s="356"/>
    </row>
    <row r="570" customFormat="false" ht="15" hidden="false" customHeight="false" outlineLevel="0" collapsed="false">
      <c r="A570" s="356"/>
      <c r="B570" s="356"/>
      <c r="E570" s="356"/>
      <c r="F570" s="356"/>
    </row>
    <row r="571" customFormat="false" ht="15" hidden="false" customHeight="false" outlineLevel="0" collapsed="false">
      <c r="A571" s="356"/>
      <c r="B571" s="356"/>
      <c r="E571" s="356"/>
      <c r="F571" s="356"/>
    </row>
    <row r="572" customFormat="false" ht="15" hidden="false" customHeight="false" outlineLevel="0" collapsed="false">
      <c r="A572" s="356"/>
      <c r="B572" s="356"/>
      <c r="E572" s="356"/>
      <c r="F572" s="356"/>
    </row>
    <row r="573" customFormat="false" ht="15" hidden="false" customHeight="false" outlineLevel="0" collapsed="false">
      <c r="A573" s="356"/>
      <c r="B573" s="356"/>
      <c r="E573" s="356"/>
      <c r="F573" s="356"/>
    </row>
    <row r="574" customFormat="false" ht="15" hidden="false" customHeight="false" outlineLevel="0" collapsed="false">
      <c r="A574" s="356"/>
      <c r="B574" s="356"/>
      <c r="E574" s="356"/>
      <c r="F574" s="356"/>
    </row>
    <row r="575" customFormat="false" ht="15" hidden="false" customHeight="false" outlineLevel="0" collapsed="false">
      <c r="A575" s="356"/>
      <c r="B575" s="356"/>
      <c r="E575" s="356"/>
      <c r="F575" s="356"/>
    </row>
    <row r="576" customFormat="false" ht="15" hidden="false" customHeight="false" outlineLevel="0" collapsed="false">
      <c r="A576" s="356"/>
      <c r="B576" s="356"/>
      <c r="E576" s="356"/>
      <c r="F576" s="356"/>
    </row>
    <row r="577" customFormat="false" ht="15" hidden="false" customHeight="false" outlineLevel="0" collapsed="false">
      <c r="A577" s="356"/>
      <c r="B577" s="356"/>
      <c r="E577" s="356"/>
      <c r="F577" s="356"/>
    </row>
    <row r="578" customFormat="false" ht="15" hidden="false" customHeight="false" outlineLevel="0" collapsed="false">
      <c r="A578" s="356"/>
      <c r="B578" s="356"/>
      <c r="E578" s="356"/>
      <c r="F578" s="356"/>
    </row>
    <row r="579" customFormat="false" ht="15" hidden="false" customHeight="false" outlineLevel="0" collapsed="false">
      <c r="A579" s="356"/>
      <c r="B579" s="356"/>
      <c r="E579" s="356"/>
      <c r="F579" s="356"/>
    </row>
    <row r="580" customFormat="false" ht="15" hidden="false" customHeight="false" outlineLevel="0" collapsed="false">
      <c r="A580" s="356"/>
      <c r="B580" s="356"/>
      <c r="E580" s="356"/>
      <c r="F580" s="356"/>
    </row>
    <row r="581" customFormat="false" ht="15" hidden="false" customHeight="false" outlineLevel="0" collapsed="false">
      <c r="A581" s="356"/>
      <c r="B581" s="356"/>
      <c r="E581" s="356"/>
      <c r="F581" s="356"/>
    </row>
    <row r="582" customFormat="false" ht="15" hidden="false" customHeight="false" outlineLevel="0" collapsed="false">
      <c r="A582" s="356"/>
      <c r="B582" s="356"/>
      <c r="E582" s="356"/>
      <c r="F582" s="356"/>
    </row>
    <row r="583" customFormat="false" ht="15" hidden="false" customHeight="false" outlineLevel="0" collapsed="false">
      <c r="A583" s="356"/>
      <c r="B583" s="356"/>
      <c r="E583" s="356"/>
      <c r="F583" s="356"/>
    </row>
    <row r="584" customFormat="false" ht="15" hidden="false" customHeight="false" outlineLevel="0" collapsed="false">
      <c r="A584" s="356"/>
      <c r="B584" s="356"/>
      <c r="E584" s="356"/>
      <c r="F584" s="356"/>
    </row>
    <row r="585" customFormat="false" ht="15" hidden="false" customHeight="false" outlineLevel="0" collapsed="false">
      <c r="A585" s="356"/>
      <c r="B585" s="356"/>
      <c r="E585" s="356"/>
      <c r="F585" s="356"/>
    </row>
    <row r="586" customFormat="false" ht="15" hidden="false" customHeight="false" outlineLevel="0" collapsed="false">
      <c r="A586" s="356"/>
      <c r="B586" s="356"/>
      <c r="E586" s="356"/>
      <c r="F586" s="356"/>
    </row>
    <row r="587" customFormat="false" ht="15" hidden="false" customHeight="false" outlineLevel="0" collapsed="false">
      <c r="A587" s="356"/>
      <c r="B587" s="356"/>
      <c r="E587" s="356"/>
      <c r="F587" s="356"/>
    </row>
    <row r="588" customFormat="false" ht="15" hidden="false" customHeight="false" outlineLevel="0" collapsed="false">
      <c r="A588" s="356"/>
      <c r="B588" s="356"/>
      <c r="E588" s="356"/>
      <c r="F588" s="356"/>
    </row>
    <row r="589" customFormat="false" ht="15" hidden="false" customHeight="false" outlineLevel="0" collapsed="false">
      <c r="A589" s="356"/>
      <c r="B589" s="356"/>
      <c r="E589" s="356"/>
      <c r="F589" s="356"/>
    </row>
    <row r="590" customFormat="false" ht="15" hidden="false" customHeight="false" outlineLevel="0" collapsed="false">
      <c r="A590" s="356"/>
      <c r="B590" s="356"/>
      <c r="E590" s="356"/>
      <c r="F590" s="356"/>
    </row>
    <row r="591" customFormat="false" ht="15" hidden="false" customHeight="false" outlineLevel="0" collapsed="false">
      <c r="A591" s="356"/>
      <c r="B591" s="356"/>
      <c r="E591" s="356"/>
      <c r="F591" s="356"/>
    </row>
    <row r="592" customFormat="false" ht="15" hidden="false" customHeight="false" outlineLevel="0" collapsed="false">
      <c r="A592" s="356"/>
      <c r="B592" s="356"/>
      <c r="E592" s="356"/>
      <c r="F592" s="356"/>
    </row>
    <row r="593" customFormat="false" ht="15" hidden="false" customHeight="false" outlineLevel="0" collapsed="false">
      <c r="A593" s="356"/>
      <c r="B593" s="356"/>
      <c r="E593" s="356"/>
      <c r="F593" s="356"/>
    </row>
    <row r="594" customFormat="false" ht="15" hidden="false" customHeight="false" outlineLevel="0" collapsed="false">
      <c r="A594" s="356"/>
      <c r="B594" s="356"/>
      <c r="E594" s="356"/>
      <c r="F594" s="356"/>
    </row>
    <row r="595" customFormat="false" ht="15" hidden="false" customHeight="false" outlineLevel="0" collapsed="false">
      <c r="A595" s="356"/>
      <c r="B595" s="356"/>
      <c r="E595" s="356"/>
      <c r="F595" s="356"/>
    </row>
    <row r="596" customFormat="false" ht="15" hidden="false" customHeight="false" outlineLevel="0" collapsed="false">
      <c r="A596" s="356"/>
      <c r="B596" s="356"/>
      <c r="E596" s="356"/>
      <c r="F596" s="356"/>
    </row>
    <row r="597" customFormat="false" ht="15" hidden="false" customHeight="false" outlineLevel="0" collapsed="false">
      <c r="A597" s="356"/>
      <c r="B597" s="356"/>
      <c r="E597" s="356"/>
      <c r="F597" s="356"/>
    </row>
    <row r="598" customFormat="false" ht="15" hidden="false" customHeight="false" outlineLevel="0" collapsed="false">
      <c r="A598" s="356"/>
      <c r="B598" s="356"/>
      <c r="E598" s="356"/>
      <c r="F598" s="356"/>
    </row>
    <row r="599" customFormat="false" ht="15" hidden="false" customHeight="false" outlineLevel="0" collapsed="false">
      <c r="A599" s="356"/>
      <c r="B599" s="356"/>
      <c r="E599" s="356"/>
      <c r="F599" s="356"/>
    </row>
    <row r="600" customFormat="false" ht="15" hidden="false" customHeight="false" outlineLevel="0" collapsed="false">
      <c r="A600" s="356"/>
      <c r="B600" s="356"/>
      <c r="E600" s="356"/>
      <c r="F600" s="356"/>
    </row>
    <row r="601" customFormat="false" ht="15" hidden="false" customHeight="false" outlineLevel="0" collapsed="false">
      <c r="A601" s="356"/>
      <c r="B601" s="356"/>
      <c r="E601" s="356"/>
      <c r="F601" s="356"/>
    </row>
    <row r="602" customFormat="false" ht="15" hidden="false" customHeight="false" outlineLevel="0" collapsed="false">
      <c r="A602" s="356"/>
      <c r="B602" s="356"/>
      <c r="E602" s="356"/>
      <c r="F602" s="356"/>
    </row>
    <row r="603" customFormat="false" ht="15" hidden="false" customHeight="false" outlineLevel="0" collapsed="false">
      <c r="A603" s="356"/>
      <c r="B603" s="356"/>
      <c r="E603" s="356"/>
      <c r="F603" s="356"/>
    </row>
    <row r="604" customFormat="false" ht="15" hidden="false" customHeight="false" outlineLevel="0" collapsed="false">
      <c r="A604" s="356"/>
      <c r="B604" s="356"/>
      <c r="E604" s="356"/>
      <c r="F604" s="356"/>
    </row>
    <row r="605" customFormat="false" ht="15" hidden="false" customHeight="false" outlineLevel="0" collapsed="false">
      <c r="A605" s="356"/>
      <c r="B605" s="356"/>
      <c r="E605" s="356"/>
      <c r="F605" s="356"/>
    </row>
    <row r="606" customFormat="false" ht="15" hidden="false" customHeight="false" outlineLevel="0" collapsed="false">
      <c r="A606" s="356"/>
      <c r="B606" s="356"/>
      <c r="E606" s="356"/>
      <c r="F606" s="356"/>
    </row>
    <row r="607" customFormat="false" ht="15" hidden="false" customHeight="false" outlineLevel="0" collapsed="false">
      <c r="A607" s="356"/>
      <c r="B607" s="356"/>
      <c r="E607" s="356"/>
      <c r="F607" s="356"/>
    </row>
    <row r="608" customFormat="false" ht="15" hidden="false" customHeight="false" outlineLevel="0" collapsed="false">
      <c r="A608" s="356"/>
      <c r="B608" s="356"/>
      <c r="E608" s="356"/>
      <c r="F608" s="356"/>
    </row>
    <row r="609" customFormat="false" ht="15" hidden="false" customHeight="false" outlineLevel="0" collapsed="false">
      <c r="A609" s="356"/>
      <c r="B609" s="356"/>
      <c r="E609" s="356"/>
      <c r="F609" s="356"/>
    </row>
    <row r="610" customFormat="false" ht="15" hidden="false" customHeight="false" outlineLevel="0" collapsed="false">
      <c r="A610" s="356"/>
      <c r="B610" s="356"/>
      <c r="E610" s="356"/>
      <c r="F610" s="356"/>
    </row>
    <row r="611" customFormat="false" ht="15" hidden="false" customHeight="false" outlineLevel="0" collapsed="false">
      <c r="A611" s="356"/>
      <c r="B611" s="356"/>
      <c r="E611" s="356"/>
      <c r="F611" s="356"/>
    </row>
    <row r="612" customFormat="false" ht="15" hidden="false" customHeight="false" outlineLevel="0" collapsed="false">
      <c r="A612" s="356"/>
      <c r="B612" s="356"/>
      <c r="E612" s="356"/>
      <c r="F612" s="356"/>
    </row>
    <row r="613" customFormat="false" ht="15" hidden="false" customHeight="false" outlineLevel="0" collapsed="false">
      <c r="A613" s="356"/>
      <c r="B613" s="356"/>
      <c r="E613" s="356"/>
      <c r="F613" s="356"/>
    </row>
    <row r="614" customFormat="false" ht="15" hidden="false" customHeight="false" outlineLevel="0" collapsed="false">
      <c r="A614" s="356"/>
      <c r="B614" s="356"/>
      <c r="E614" s="356"/>
      <c r="F614" s="356"/>
    </row>
    <row r="615" customFormat="false" ht="15" hidden="false" customHeight="false" outlineLevel="0" collapsed="false">
      <c r="A615" s="356"/>
      <c r="B615" s="356"/>
      <c r="E615" s="356"/>
      <c r="F615" s="356"/>
    </row>
    <row r="616" customFormat="false" ht="15" hidden="false" customHeight="false" outlineLevel="0" collapsed="false">
      <c r="A616" s="356"/>
      <c r="B616" s="356"/>
      <c r="E616" s="356"/>
      <c r="F616" s="356"/>
    </row>
    <row r="617" customFormat="false" ht="15" hidden="false" customHeight="false" outlineLevel="0" collapsed="false">
      <c r="A617" s="356"/>
      <c r="B617" s="356"/>
      <c r="E617" s="356"/>
      <c r="F617" s="356"/>
    </row>
    <row r="618" customFormat="false" ht="15" hidden="false" customHeight="false" outlineLevel="0" collapsed="false">
      <c r="A618" s="356"/>
      <c r="B618" s="356"/>
      <c r="E618" s="356"/>
      <c r="F618" s="356"/>
    </row>
    <row r="619" customFormat="false" ht="15" hidden="false" customHeight="false" outlineLevel="0" collapsed="false">
      <c r="A619" s="356"/>
      <c r="B619" s="356"/>
      <c r="E619" s="356"/>
      <c r="F619" s="356"/>
    </row>
    <row r="620" customFormat="false" ht="15" hidden="false" customHeight="false" outlineLevel="0" collapsed="false">
      <c r="A620" s="356"/>
      <c r="B620" s="356"/>
      <c r="E620" s="356"/>
      <c r="F620" s="356"/>
    </row>
    <row r="621" customFormat="false" ht="15" hidden="false" customHeight="false" outlineLevel="0" collapsed="false">
      <c r="A621" s="356"/>
      <c r="B621" s="356"/>
      <c r="E621" s="356"/>
      <c r="F621" s="356"/>
    </row>
    <row r="622" customFormat="false" ht="15" hidden="false" customHeight="false" outlineLevel="0" collapsed="false">
      <c r="A622" s="356"/>
      <c r="B622" s="356"/>
      <c r="E622" s="356"/>
      <c r="F622" s="356"/>
    </row>
    <row r="623" customFormat="false" ht="15" hidden="false" customHeight="false" outlineLevel="0" collapsed="false">
      <c r="A623" s="356"/>
      <c r="B623" s="356"/>
      <c r="E623" s="356"/>
      <c r="F623" s="356"/>
    </row>
    <row r="624" customFormat="false" ht="15" hidden="false" customHeight="false" outlineLevel="0" collapsed="false">
      <c r="A624" s="356"/>
      <c r="B624" s="356"/>
      <c r="E624" s="356"/>
      <c r="F624" s="356"/>
    </row>
    <row r="625" customFormat="false" ht="15" hidden="false" customHeight="false" outlineLevel="0" collapsed="false">
      <c r="A625" s="356"/>
      <c r="B625" s="356"/>
      <c r="E625" s="356"/>
      <c r="F625" s="356"/>
    </row>
    <row r="626" customFormat="false" ht="15" hidden="false" customHeight="false" outlineLevel="0" collapsed="false">
      <c r="A626" s="356"/>
      <c r="B626" s="356"/>
      <c r="E626" s="356"/>
      <c r="F626" s="356"/>
    </row>
    <row r="627" customFormat="false" ht="15" hidden="false" customHeight="false" outlineLevel="0" collapsed="false">
      <c r="A627" s="356"/>
      <c r="B627" s="356"/>
      <c r="E627" s="356"/>
      <c r="F627" s="356"/>
    </row>
    <row r="628" customFormat="false" ht="15" hidden="false" customHeight="false" outlineLevel="0" collapsed="false">
      <c r="A628" s="356"/>
      <c r="B628" s="356"/>
      <c r="E628" s="356"/>
      <c r="F628" s="356"/>
    </row>
    <row r="629" customFormat="false" ht="15" hidden="false" customHeight="false" outlineLevel="0" collapsed="false">
      <c r="A629" s="356"/>
      <c r="B629" s="356"/>
      <c r="E629" s="356"/>
      <c r="F629" s="356"/>
    </row>
    <row r="630" customFormat="false" ht="15" hidden="false" customHeight="false" outlineLevel="0" collapsed="false">
      <c r="A630" s="356"/>
      <c r="B630" s="356"/>
      <c r="E630" s="356"/>
      <c r="F630" s="356"/>
    </row>
    <row r="631" customFormat="false" ht="15" hidden="false" customHeight="false" outlineLevel="0" collapsed="false">
      <c r="A631" s="356"/>
      <c r="B631" s="356"/>
      <c r="E631" s="356"/>
      <c r="F631" s="356"/>
    </row>
    <row r="632" customFormat="false" ht="15" hidden="false" customHeight="false" outlineLevel="0" collapsed="false">
      <c r="A632" s="356"/>
      <c r="B632" s="356"/>
      <c r="E632" s="356"/>
      <c r="F632" s="356"/>
    </row>
    <row r="633" customFormat="false" ht="15" hidden="false" customHeight="false" outlineLevel="0" collapsed="false">
      <c r="A633" s="356"/>
      <c r="B633" s="356"/>
      <c r="E633" s="356"/>
      <c r="F633" s="356"/>
    </row>
    <row r="634" customFormat="false" ht="15" hidden="false" customHeight="false" outlineLevel="0" collapsed="false">
      <c r="A634" s="356"/>
      <c r="B634" s="356"/>
      <c r="E634" s="356"/>
      <c r="F634" s="356"/>
    </row>
    <row r="635" customFormat="false" ht="15" hidden="false" customHeight="false" outlineLevel="0" collapsed="false">
      <c r="A635" s="356"/>
      <c r="B635" s="356"/>
      <c r="E635" s="356"/>
      <c r="F635" s="356"/>
    </row>
    <row r="636" customFormat="false" ht="15" hidden="false" customHeight="false" outlineLevel="0" collapsed="false">
      <c r="A636" s="356"/>
      <c r="B636" s="356"/>
      <c r="E636" s="356"/>
      <c r="F636" s="356"/>
    </row>
    <row r="637" customFormat="false" ht="15" hidden="false" customHeight="false" outlineLevel="0" collapsed="false">
      <c r="A637" s="356"/>
      <c r="B637" s="356"/>
      <c r="E637" s="356"/>
      <c r="F637" s="356"/>
    </row>
    <row r="638" customFormat="false" ht="15" hidden="false" customHeight="false" outlineLevel="0" collapsed="false">
      <c r="A638" s="356"/>
      <c r="B638" s="356"/>
      <c r="E638" s="356"/>
      <c r="F638" s="356"/>
    </row>
    <row r="639" customFormat="false" ht="15" hidden="false" customHeight="false" outlineLevel="0" collapsed="false">
      <c r="A639" s="356"/>
      <c r="B639" s="356"/>
      <c r="E639" s="356"/>
      <c r="F639" s="356"/>
    </row>
    <row r="640" customFormat="false" ht="15" hidden="false" customHeight="false" outlineLevel="0" collapsed="false">
      <c r="A640" s="356"/>
      <c r="B640" s="356"/>
      <c r="E640" s="356"/>
      <c r="F640" s="356"/>
    </row>
    <row r="641" customFormat="false" ht="15" hidden="false" customHeight="false" outlineLevel="0" collapsed="false">
      <c r="A641" s="356"/>
      <c r="B641" s="356"/>
      <c r="E641" s="356"/>
      <c r="F641" s="356"/>
    </row>
    <row r="642" customFormat="false" ht="15" hidden="false" customHeight="false" outlineLevel="0" collapsed="false">
      <c r="A642" s="356"/>
      <c r="B642" s="356"/>
      <c r="E642" s="356"/>
      <c r="F642" s="356"/>
    </row>
    <row r="643" customFormat="false" ht="15" hidden="false" customHeight="false" outlineLevel="0" collapsed="false">
      <c r="A643" s="356"/>
      <c r="B643" s="356"/>
      <c r="E643" s="356"/>
      <c r="F643" s="356"/>
    </row>
    <row r="644" customFormat="false" ht="15" hidden="false" customHeight="false" outlineLevel="0" collapsed="false">
      <c r="A644" s="356"/>
      <c r="B644" s="356"/>
      <c r="E644" s="356"/>
      <c r="F644" s="356"/>
    </row>
    <row r="645" customFormat="false" ht="15" hidden="false" customHeight="false" outlineLevel="0" collapsed="false">
      <c r="A645" s="356"/>
      <c r="B645" s="356"/>
      <c r="E645" s="356"/>
      <c r="F645" s="356"/>
    </row>
    <row r="646" customFormat="false" ht="15" hidden="false" customHeight="false" outlineLevel="0" collapsed="false">
      <c r="A646" s="356"/>
      <c r="B646" s="356"/>
      <c r="E646" s="356"/>
      <c r="F646" s="356"/>
    </row>
    <row r="647" customFormat="false" ht="15" hidden="false" customHeight="false" outlineLevel="0" collapsed="false">
      <c r="A647" s="356"/>
      <c r="B647" s="356"/>
      <c r="E647" s="356"/>
      <c r="F647" s="356"/>
    </row>
    <row r="648" customFormat="false" ht="15" hidden="false" customHeight="false" outlineLevel="0" collapsed="false">
      <c r="A648" s="356"/>
      <c r="B648" s="356"/>
      <c r="E648" s="356"/>
      <c r="F648" s="356"/>
    </row>
    <row r="649" customFormat="false" ht="15" hidden="false" customHeight="false" outlineLevel="0" collapsed="false">
      <c r="A649" s="356"/>
      <c r="B649" s="356"/>
      <c r="E649" s="356"/>
      <c r="F649" s="356"/>
    </row>
    <row r="650" customFormat="false" ht="15" hidden="false" customHeight="false" outlineLevel="0" collapsed="false">
      <c r="A650" s="356"/>
      <c r="B650" s="356"/>
      <c r="E650" s="356"/>
      <c r="F650" s="356"/>
    </row>
    <row r="651" customFormat="false" ht="15" hidden="false" customHeight="false" outlineLevel="0" collapsed="false">
      <c r="A651" s="356"/>
      <c r="B651" s="356"/>
      <c r="E651" s="356"/>
      <c r="F651" s="356"/>
    </row>
    <row r="652" customFormat="false" ht="15" hidden="false" customHeight="false" outlineLevel="0" collapsed="false">
      <c r="A652" s="356"/>
      <c r="B652" s="356"/>
      <c r="E652" s="356"/>
      <c r="F652" s="356"/>
    </row>
    <row r="653" customFormat="false" ht="15" hidden="false" customHeight="false" outlineLevel="0" collapsed="false">
      <c r="A653" s="356"/>
      <c r="B653" s="356"/>
      <c r="E653" s="356"/>
      <c r="F653" s="356"/>
    </row>
    <row r="654" customFormat="false" ht="15" hidden="false" customHeight="false" outlineLevel="0" collapsed="false">
      <c r="A654" s="356"/>
      <c r="B654" s="356"/>
      <c r="E654" s="356"/>
      <c r="F654" s="356"/>
    </row>
    <row r="655" customFormat="false" ht="15" hidden="false" customHeight="false" outlineLevel="0" collapsed="false">
      <c r="A655" s="356"/>
      <c r="B655" s="356"/>
      <c r="E655" s="356"/>
      <c r="F655" s="356"/>
    </row>
    <row r="656" customFormat="false" ht="15" hidden="false" customHeight="false" outlineLevel="0" collapsed="false">
      <c r="A656" s="356"/>
      <c r="B656" s="356"/>
      <c r="E656" s="356"/>
      <c r="F656" s="356"/>
    </row>
    <row r="657" customFormat="false" ht="15" hidden="false" customHeight="false" outlineLevel="0" collapsed="false">
      <c r="A657" s="356"/>
      <c r="B657" s="356"/>
      <c r="E657" s="356"/>
      <c r="F657" s="356"/>
    </row>
    <row r="658" customFormat="false" ht="15" hidden="false" customHeight="false" outlineLevel="0" collapsed="false">
      <c r="A658" s="356"/>
      <c r="B658" s="356"/>
      <c r="E658" s="356"/>
      <c r="F658" s="356"/>
    </row>
    <row r="659" customFormat="false" ht="15" hidden="false" customHeight="false" outlineLevel="0" collapsed="false">
      <c r="A659" s="356"/>
      <c r="B659" s="356"/>
      <c r="E659" s="356"/>
      <c r="F659" s="356"/>
    </row>
    <row r="660" customFormat="false" ht="15" hidden="false" customHeight="false" outlineLevel="0" collapsed="false">
      <c r="A660" s="356"/>
      <c r="B660" s="356"/>
      <c r="E660" s="356"/>
      <c r="F660" s="356"/>
    </row>
    <row r="661" customFormat="false" ht="15" hidden="false" customHeight="false" outlineLevel="0" collapsed="false">
      <c r="A661" s="356"/>
      <c r="B661" s="356"/>
      <c r="E661" s="356"/>
      <c r="F661" s="356"/>
    </row>
    <row r="662" customFormat="false" ht="15" hidden="false" customHeight="false" outlineLevel="0" collapsed="false">
      <c r="A662" s="356"/>
      <c r="B662" s="356"/>
      <c r="E662" s="356"/>
      <c r="F662" s="356"/>
    </row>
    <row r="663" customFormat="false" ht="15" hidden="false" customHeight="false" outlineLevel="0" collapsed="false">
      <c r="A663" s="356"/>
      <c r="B663" s="356"/>
      <c r="E663" s="356"/>
      <c r="F663" s="356"/>
    </row>
    <row r="664" customFormat="false" ht="15" hidden="false" customHeight="false" outlineLevel="0" collapsed="false">
      <c r="A664" s="356"/>
      <c r="B664" s="356"/>
      <c r="E664" s="356"/>
      <c r="F664" s="356"/>
    </row>
    <row r="665" customFormat="false" ht="15" hidden="false" customHeight="false" outlineLevel="0" collapsed="false">
      <c r="A665" s="356"/>
      <c r="B665" s="356"/>
      <c r="E665" s="356"/>
      <c r="F665" s="356"/>
    </row>
    <row r="666" customFormat="false" ht="15" hidden="false" customHeight="false" outlineLevel="0" collapsed="false">
      <c r="A666" s="356"/>
      <c r="B666" s="356"/>
      <c r="E666" s="356"/>
      <c r="F666" s="356"/>
    </row>
    <row r="667" customFormat="false" ht="15" hidden="false" customHeight="false" outlineLevel="0" collapsed="false">
      <c r="A667" s="356"/>
      <c r="B667" s="356"/>
      <c r="E667" s="356"/>
      <c r="F667" s="356"/>
    </row>
    <row r="668" customFormat="false" ht="15" hidden="false" customHeight="false" outlineLevel="0" collapsed="false">
      <c r="A668" s="356"/>
      <c r="B668" s="356"/>
      <c r="E668" s="356"/>
      <c r="F668" s="356"/>
    </row>
    <row r="669" customFormat="false" ht="15" hidden="false" customHeight="false" outlineLevel="0" collapsed="false">
      <c r="A669" s="356"/>
      <c r="B669" s="356"/>
      <c r="E669" s="356"/>
      <c r="F669" s="356"/>
    </row>
    <row r="670" customFormat="false" ht="15" hidden="false" customHeight="false" outlineLevel="0" collapsed="false">
      <c r="A670" s="356"/>
      <c r="B670" s="356"/>
      <c r="E670" s="356"/>
      <c r="F670" s="356"/>
    </row>
    <row r="671" customFormat="false" ht="15" hidden="false" customHeight="false" outlineLevel="0" collapsed="false">
      <c r="A671" s="356"/>
      <c r="B671" s="356"/>
      <c r="E671" s="356"/>
      <c r="F671" s="356"/>
    </row>
    <row r="672" customFormat="false" ht="15" hidden="false" customHeight="false" outlineLevel="0" collapsed="false">
      <c r="A672" s="356"/>
      <c r="B672" s="356"/>
      <c r="E672" s="356"/>
      <c r="F672" s="356"/>
    </row>
    <row r="673" customFormat="false" ht="15" hidden="false" customHeight="false" outlineLevel="0" collapsed="false">
      <c r="A673" s="356"/>
      <c r="B673" s="356"/>
      <c r="E673" s="356"/>
      <c r="F673" s="356"/>
    </row>
    <row r="674" customFormat="false" ht="15" hidden="false" customHeight="false" outlineLevel="0" collapsed="false">
      <c r="A674" s="356"/>
      <c r="B674" s="356"/>
      <c r="E674" s="356"/>
      <c r="F674" s="356"/>
    </row>
    <row r="675" customFormat="false" ht="15" hidden="false" customHeight="false" outlineLevel="0" collapsed="false">
      <c r="A675" s="356"/>
      <c r="B675" s="356"/>
      <c r="E675" s="356"/>
      <c r="F675" s="356"/>
    </row>
    <row r="676" customFormat="false" ht="15" hidden="false" customHeight="false" outlineLevel="0" collapsed="false">
      <c r="A676" s="356"/>
      <c r="B676" s="356"/>
      <c r="E676" s="356"/>
      <c r="F676" s="356"/>
    </row>
    <row r="677" customFormat="false" ht="15" hidden="false" customHeight="false" outlineLevel="0" collapsed="false">
      <c r="A677" s="356"/>
      <c r="B677" s="356"/>
      <c r="E677" s="356"/>
      <c r="F677" s="356"/>
    </row>
    <row r="678" customFormat="false" ht="15" hidden="false" customHeight="false" outlineLevel="0" collapsed="false">
      <c r="A678" s="356"/>
      <c r="B678" s="356"/>
      <c r="E678" s="356"/>
      <c r="F678" s="356"/>
    </row>
    <row r="679" customFormat="false" ht="15" hidden="false" customHeight="false" outlineLevel="0" collapsed="false">
      <c r="A679" s="356"/>
      <c r="B679" s="356"/>
      <c r="E679" s="356"/>
      <c r="F679" s="356"/>
    </row>
    <row r="680" customFormat="false" ht="15" hidden="false" customHeight="false" outlineLevel="0" collapsed="false">
      <c r="A680" s="356"/>
      <c r="B680" s="356"/>
      <c r="E680" s="356"/>
      <c r="F680" s="356"/>
    </row>
    <row r="681" customFormat="false" ht="15" hidden="false" customHeight="false" outlineLevel="0" collapsed="false">
      <c r="A681" s="356"/>
      <c r="B681" s="356"/>
      <c r="E681" s="356"/>
      <c r="F681" s="356"/>
    </row>
    <row r="682" customFormat="false" ht="15" hidden="false" customHeight="false" outlineLevel="0" collapsed="false">
      <c r="A682" s="356"/>
      <c r="B682" s="356"/>
      <c r="E682" s="356"/>
      <c r="F682" s="356"/>
    </row>
    <row r="683" customFormat="false" ht="15" hidden="false" customHeight="false" outlineLevel="0" collapsed="false">
      <c r="A683" s="356"/>
      <c r="B683" s="356"/>
      <c r="E683" s="356"/>
      <c r="F683" s="356"/>
    </row>
    <row r="684" customFormat="false" ht="15" hidden="false" customHeight="false" outlineLevel="0" collapsed="false">
      <c r="A684" s="356"/>
      <c r="B684" s="356"/>
      <c r="E684" s="356"/>
      <c r="F684" s="356"/>
    </row>
    <row r="685" customFormat="false" ht="15" hidden="false" customHeight="false" outlineLevel="0" collapsed="false">
      <c r="A685" s="356"/>
      <c r="B685" s="356"/>
      <c r="E685" s="356"/>
      <c r="F685" s="356"/>
    </row>
    <row r="686" customFormat="false" ht="15" hidden="false" customHeight="false" outlineLevel="0" collapsed="false">
      <c r="A686" s="356"/>
      <c r="B686" s="356"/>
      <c r="E686" s="356"/>
      <c r="F686" s="356"/>
    </row>
    <row r="687" customFormat="false" ht="15" hidden="false" customHeight="false" outlineLevel="0" collapsed="false">
      <c r="A687" s="356"/>
      <c r="B687" s="356"/>
      <c r="E687" s="356"/>
      <c r="F687" s="356"/>
    </row>
    <row r="688" customFormat="false" ht="15" hidden="false" customHeight="false" outlineLevel="0" collapsed="false">
      <c r="A688" s="356"/>
      <c r="B688" s="356"/>
      <c r="E688" s="356"/>
      <c r="F688" s="356"/>
    </row>
    <row r="689" customFormat="false" ht="15" hidden="false" customHeight="false" outlineLevel="0" collapsed="false">
      <c r="A689" s="356"/>
      <c r="B689" s="356"/>
      <c r="E689" s="356"/>
      <c r="F689" s="356"/>
    </row>
    <row r="690" customFormat="false" ht="15" hidden="false" customHeight="false" outlineLevel="0" collapsed="false">
      <c r="A690" s="356"/>
      <c r="B690" s="356"/>
      <c r="E690" s="356"/>
      <c r="F690" s="356"/>
    </row>
    <row r="691" customFormat="false" ht="15" hidden="false" customHeight="false" outlineLevel="0" collapsed="false">
      <c r="A691" s="356"/>
      <c r="B691" s="356"/>
      <c r="E691" s="356"/>
      <c r="F691" s="356"/>
    </row>
    <row r="692" customFormat="false" ht="15" hidden="false" customHeight="false" outlineLevel="0" collapsed="false">
      <c r="A692" s="356"/>
      <c r="B692" s="356"/>
      <c r="E692" s="356"/>
      <c r="F692" s="356"/>
    </row>
    <row r="693" customFormat="false" ht="15" hidden="false" customHeight="false" outlineLevel="0" collapsed="false">
      <c r="A693" s="356"/>
      <c r="B693" s="356"/>
      <c r="E693" s="356"/>
      <c r="F693" s="356"/>
    </row>
    <row r="694" customFormat="false" ht="15" hidden="false" customHeight="false" outlineLevel="0" collapsed="false">
      <c r="A694" s="356"/>
      <c r="B694" s="356"/>
      <c r="E694" s="356"/>
      <c r="F694" s="356"/>
    </row>
    <row r="695" customFormat="false" ht="15" hidden="false" customHeight="false" outlineLevel="0" collapsed="false">
      <c r="A695" s="356"/>
      <c r="B695" s="356"/>
      <c r="E695" s="356"/>
      <c r="F695" s="356"/>
    </row>
    <row r="696" customFormat="false" ht="15" hidden="false" customHeight="false" outlineLevel="0" collapsed="false">
      <c r="A696" s="356"/>
      <c r="B696" s="356"/>
      <c r="E696" s="356"/>
      <c r="F696" s="356"/>
    </row>
    <row r="697" customFormat="false" ht="15" hidden="false" customHeight="false" outlineLevel="0" collapsed="false">
      <c r="A697" s="356"/>
      <c r="B697" s="356"/>
      <c r="E697" s="356"/>
      <c r="F697" s="356"/>
    </row>
    <row r="698" customFormat="false" ht="15" hidden="false" customHeight="false" outlineLevel="0" collapsed="false">
      <c r="A698" s="356"/>
      <c r="B698" s="356"/>
      <c r="E698" s="356"/>
      <c r="F698" s="356"/>
    </row>
    <row r="699" customFormat="false" ht="15" hidden="false" customHeight="false" outlineLevel="0" collapsed="false">
      <c r="A699" s="356"/>
      <c r="B699" s="356"/>
      <c r="E699" s="356"/>
      <c r="F699" s="356"/>
    </row>
    <row r="700" customFormat="false" ht="15" hidden="false" customHeight="false" outlineLevel="0" collapsed="false">
      <c r="A700" s="356"/>
      <c r="B700" s="356"/>
      <c r="E700" s="356"/>
      <c r="F700" s="356"/>
    </row>
    <row r="701" customFormat="false" ht="15" hidden="false" customHeight="false" outlineLevel="0" collapsed="false">
      <c r="A701" s="356"/>
      <c r="B701" s="356"/>
      <c r="E701" s="356"/>
      <c r="F701" s="356"/>
    </row>
    <row r="702" customFormat="false" ht="15" hidden="false" customHeight="false" outlineLevel="0" collapsed="false">
      <c r="A702" s="356"/>
      <c r="B702" s="356"/>
      <c r="E702" s="356"/>
      <c r="F702" s="356"/>
    </row>
    <row r="703" customFormat="false" ht="15" hidden="false" customHeight="false" outlineLevel="0" collapsed="false">
      <c r="A703" s="356"/>
      <c r="B703" s="356"/>
      <c r="E703" s="356"/>
      <c r="F703" s="356"/>
    </row>
    <row r="704" customFormat="false" ht="15" hidden="false" customHeight="false" outlineLevel="0" collapsed="false">
      <c r="A704" s="356"/>
      <c r="B704" s="356"/>
      <c r="E704" s="356"/>
      <c r="F704" s="356"/>
    </row>
    <row r="705" customFormat="false" ht="15" hidden="false" customHeight="false" outlineLevel="0" collapsed="false">
      <c r="A705" s="356"/>
      <c r="B705" s="356"/>
      <c r="E705" s="356"/>
      <c r="F705" s="356"/>
    </row>
    <row r="706" customFormat="false" ht="15" hidden="false" customHeight="false" outlineLevel="0" collapsed="false">
      <c r="A706" s="356"/>
      <c r="B706" s="356"/>
      <c r="E706" s="356"/>
      <c r="F706" s="356"/>
    </row>
    <row r="707" customFormat="false" ht="15" hidden="false" customHeight="false" outlineLevel="0" collapsed="false">
      <c r="A707" s="356"/>
      <c r="B707" s="356"/>
      <c r="E707" s="356"/>
      <c r="F707" s="356"/>
    </row>
    <row r="708" customFormat="false" ht="15" hidden="false" customHeight="false" outlineLevel="0" collapsed="false">
      <c r="A708" s="356"/>
      <c r="B708" s="356"/>
      <c r="E708" s="356"/>
      <c r="F708" s="356"/>
    </row>
    <row r="709" customFormat="false" ht="15" hidden="false" customHeight="false" outlineLevel="0" collapsed="false">
      <c r="A709" s="356"/>
      <c r="B709" s="356"/>
      <c r="E709" s="356"/>
      <c r="F709" s="356"/>
    </row>
    <row r="710" customFormat="false" ht="15" hidden="false" customHeight="false" outlineLevel="0" collapsed="false">
      <c r="A710" s="356"/>
      <c r="B710" s="356"/>
      <c r="E710" s="356"/>
      <c r="F710" s="356"/>
    </row>
    <row r="711" customFormat="false" ht="15" hidden="false" customHeight="false" outlineLevel="0" collapsed="false">
      <c r="A711" s="356"/>
      <c r="B711" s="356"/>
      <c r="E711" s="356"/>
      <c r="F711" s="356"/>
    </row>
    <row r="712" customFormat="false" ht="15" hidden="false" customHeight="false" outlineLevel="0" collapsed="false">
      <c r="A712" s="356"/>
      <c r="B712" s="356"/>
      <c r="E712" s="356"/>
      <c r="F712" s="356"/>
    </row>
    <row r="713" customFormat="false" ht="15" hidden="false" customHeight="false" outlineLevel="0" collapsed="false">
      <c r="A713" s="356"/>
      <c r="B713" s="356"/>
      <c r="E713" s="356"/>
      <c r="F713" s="356"/>
    </row>
    <row r="714" customFormat="false" ht="15" hidden="false" customHeight="false" outlineLevel="0" collapsed="false">
      <c r="A714" s="356"/>
      <c r="B714" s="356"/>
      <c r="E714" s="356"/>
      <c r="F714" s="356"/>
    </row>
    <row r="715" customFormat="false" ht="15" hidden="false" customHeight="false" outlineLevel="0" collapsed="false">
      <c r="A715" s="356"/>
      <c r="B715" s="356"/>
      <c r="E715" s="356"/>
      <c r="F715" s="356"/>
    </row>
    <row r="716" customFormat="false" ht="15" hidden="false" customHeight="false" outlineLevel="0" collapsed="false">
      <c r="A716" s="356"/>
      <c r="B716" s="356"/>
      <c r="E716" s="356"/>
      <c r="F716" s="356"/>
    </row>
    <row r="717" customFormat="false" ht="15" hidden="false" customHeight="false" outlineLevel="0" collapsed="false">
      <c r="A717" s="356"/>
      <c r="B717" s="356"/>
      <c r="E717" s="356"/>
      <c r="F717" s="356"/>
    </row>
    <row r="718" customFormat="false" ht="15" hidden="false" customHeight="false" outlineLevel="0" collapsed="false">
      <c r="A718" s="356"/>
      <c r="B718" s="356"/>
      <c r="E718" s="356"/>
      <c r="F718" s="356"/>
    </row>
    <row r="719" customFormat="false" ht="15" hidden="false" customHeight="false" outlineLevel="0" collapsed="false">
      <c r="A719" s="356"/>
      <c r="B719" s="356"/>
      <c r="E719" s="356"/>
      <c r="F719" s="356"/>
    </row>
    <row r="720" customFormat="false" ht="15" hidden="false" customHeight="false" outlineLevel="0" collapsed="false">
      <c r="A720" s="356"/>
      <c r="B720" s="356"/>
      <c r="E720" s="356"/>
      <c r="F720" s="356"/>
    </row>
    <row r="721" customFormat="false" ht="15" hidden="false" customHeight="false" outlineLevel="0" collapsed="false">
      <c r="A721" s="356"/>
      <c r="B721" s="356"/>
      <c r="E721" s="356"/>
      <c r="F721" s="356"/>
    </row>
    <row r="722" customFormat="false" ht="15" hidden="false" customHeight="false" outlineLevel="0" collapsed="false">
      <c r="A722" s="356"/>
      <c r="B722" s="356"/>
      <c r="E722" s="356"/>
      <c r="F722" s="356"/>
    </row>
    <row r="723" customFormat="false" ht="15" hidden="false" customHeight="false" outlineLevel="0" collapsed="false">
      <c r="A723" s="356"/>
      <c r="B723" s="356"/>
      <c r="E723" s="356"/>
      <c r="F723" s="356"/>
    </row>
    <row r="724" customFormat="false" ht="15" hidden="false" customHeight="false" outlineLevel="0" collapsed="false">
      <c r="A724" s="356"/>
      <c r="B724" s="356"/>
      <c r="E724" s="356"/>
      <c r="F724" s="356"/>
    </row>
    <row r="725" customFormat="false" ht="15" hidden="false" customHeight="false" outlineLevel="0" collapsed="false">
      <c r="A725" s="356"/>
      <c r="B725" s="356"/>
      <c r="E725" s="356"/>
      <c r="F725" s="356"/>
    </row>
    <row r="726" customFormat="false" ht="15" hidden="false" customHeight="false" outlineLevel="0" collapsed="false">
      <c r="A726" s="356"/>
      <c r="B726" s="356"/>
      <c r="E726" s="356"/>
      <c r="F726" s="356"/>
    </row>
    <row r="727" customFormat="false" ht="15" hidden="false" customHeight="false" outlineLevel="0" collapsed="false">
      <c r="A727" s="356"/>
      <c r="B727" s="356"/>
      <c r="E727" s="356"/>
      <c r="F727" s="356"/>
    </row>
    <row r="728" customFormat="false" ht="15" hidden="false" customHeight="false" outlineLevel="0" collapsed="false">
      <c r="A728" s="356"/>
      <c r="B728" s="356"/>
      <c r="E728" s="356"/>
      <c r="F728" s="356"/>
    </row>
    <row r="729" customFormat="false" ht="15" hidden="false" customHeight="false" outlineLevel="0" collapsed="false">
      <c r="A729" s="356"/>
      <c r="B729" s="356"/>
      <c r="E729" s="356"/>
      <c r="F729" s="356"/>
    </row>
    <row r="730" customFormat="false" ht="15" hidden="false" customHeight="false" outlineLevel="0" collapsed="false">
      <c r="A730" s="356"/>
      <c r="B730" s="356"/>
      <c r="E730" s="356"/>
      <c r="F730" s="356"/>
    </row>
    <row r="731" customFormat="false" ht="15" hidden="false" customHeight="false" outlineLevel="0" collapsed="false">
      <c r="A731" s="356"/>
      <c r="B731" s="356"/>
      <c r="E731" s="356"/>
      <c r="F731" s="356"/>
    </row>
    <row r="732" customFormat="false" ht="15" hidden="false" customHeight="false" outlineLevel="0" collapsed="false">
      <c r="A732" s="356"/>
      <c r="B732" s="356"/>
      <c r="E732" s="356"/>
      <c r="F732" s="356"/>
    </row>
    <row r="733" customFormat="false" ht="15" hidden="false" customHeight="false" outlineLevel="0" collapsed="false">
      <c r="A733" s="356"/>
      <c r="B733" s="356"/>
      <c r="E733" s="356"/>
      <c r="F733" s="356"/>
    </row>
    <row r="734" customFormat="false" ht="15" hidden="false" customHeight="false" outlineLevel="0" collapsed="false">
      <c r="A734" s="356"/>
      <c r="B734" s="356"/>
      <c r="E734" s="356"/>
      <c r="F734" s="356"/>
    </row>
    <row r="735" customFormat="false" ht="15" hidden="false" customHeight="false" outlineLevel="0" collapsed="false">
      <c r="A735" s="356"/>
      <c r="B735" s="356"/>
      <c r="E735" s="356"/>
      <c r="F735" s="356"/>
    </row>
    <row r="736" customFormat="false" ht="15" hidden="false" customHeight="false" outlineLevel="0" collapsed="false">
      <c r="A736" s="356"/>
      <c r="B736" s="356"/>
      <c r="E736" s="356"/>
      <c r="F736" s="356"/>
    </row>
    <row r="737" customFormat="false" ht="15" hidden="false" customHeight="false" outlineLevel="0" collapsed="false">
      <c r="A737" s="356"/>
      <c r="B737" s="356"/>
      <c r="E737" s="356"/>
      <c r="F737" s="356"/>
    </row>
    <row r="738" customFormat="false" ht="15" hidden="false" customHeight="false" outlineLevel="0" collapsed="false">
      <c r="A738" s="356"/>
      <c r="B738" s="356"/>
      <c r="E738" s="356"/>
      <c r="F738" s="356"/>
    </row>
    <row r="739" customFormat="false" ht="15" hidden="false" customHeight="false" outlineLevel="0" collapsed="false">
      <c r="A739" s="356"/>
      <c r="B739" s="356"/>
      <c r="E739" s="356"/>
      <c r="F739" s="356"/>
    </row>
    <row r="740" customFormat="false" ht="15" hidden="false" customHeight="false" outlineLevel="0" collapsed="false">
      <c r="A740" s="356"/>
      <c r="B740" s="356"/>
      <c r="E740" s="356"/>
      <c r="F740" s="356"/>
    </row>
    <row r="741" customFormat="false" ht="15" hidden="false" customHeight="false" outlineLevel="0" collapsed="false">
      <c r="A741" s="356"/>
      <c r="B741" s="356"/>
      <c r="E741" s="356"/>
      <c r="F741" s="356"/>
    </row>
    <row r="742" customFormat="false" ht="15" hidden="false" customHeight="false" outlineLevel="0" collapsed="false">
      <c r="A742" s="356"/>
      <c r="B742" s="356"/>
      <c r="E742" s="356"/>
      <c r="F742" s="356"/>
    </row>
    <row r="743" customFormat="false" ht="15" hidden="false" customHeight="false" outlineLevel="0" collapsed="false">
      <c r="A743" s="356"/>
      <c r="B743" s="356"/>
      <c r="E743" s="356"/>
      <c r="F743" s="356"/>
    </row>
    <row r="744" customFormat="false" ht="15" hidden="false" customHeight="false" outlineLevel="0" collapsed="false">
      <c r="A744" s="356"/>
      <c r="B744" s="356"/>
      <c r="E744" s="356"/>
      <c r="F744" s="356"/>
    </row>
    <row r="745" customFormat="false" ht="15" hidden="false" customHeight="false" outlineLevel="0" collapsed="false">
      <c r="A745" s="356"/>
      <c r="B745" s="356"/>
      <c r="E745" s="356"/>
      <c r="F745" s="356"/>
    </row>
    <row r="746" customFormat="false" ht="15" hidden="false" customHeight="false" outlineLevel="0" collapsed="false">
      <c r="A746" s="356"/>
      <c r="B746" s="356"/>
      <c r="E746" s="356"/>
      <c r="F746" s="356"/>
    </row>
    <row r="747" customFormat="false" ht="15" hidden="false" customHeight="false" outlineLevel="0" collapsed="false">
      <c r="A747" s="356"/>
      <c r="B747" s="356"/>
      <c r="E747" s="356"/>
      <c r="F747" s="356"/>
    </row>
    <row r="748" customFormat="false" ht="15" hidden="false" customHeight="false" outlineLevel="0" collapsed="false">
      <c r="A748" s="356"/>
      <c r="B748" s="356"/>
      <c r="E748" s="356"/>
      <c r="F748" s="356"/>
    </row>
    <row r="749" customFormat="false" ht="15" hidden="false" customHeight="false" outlineLevel="0" collapsed="false">
      <c r="A749" s="356"/>
      <c r="B749" s="356"/>
      <c r="E749" s="356"/>
      <c r="F749" s="356"/>
    </row>
    <row r="750" customFormat="false" ht="15" hidden="false" customHeight="false" outlineLevel="0" collapsed="false">
      <c r="A750" s="356"/>
      <c r="B750" s="356"/>
      <c r="E750" s="356"/>
      <c r="F750" s="356"/>
    </row>
    <row r="751" customFormat="false" ht="15" hidden="false" customHeight="false" outlineLevel="0" collapsed="false">
      <c r="A751" s="356"/>
      <c r="B751" s="356"/>
      <c r="E751" s="356"/>
      <c r="F751" s="356"/>
    </row>
    <row r="752" customFormat="false" ht="15" hidden="false" customHeight="false" outlineLevel="0" collapsed="false">
      <c r="A752" s="356"/>
      <c r="B752" s="356"/>
      <c r="E752" s="356"/>
      <c r="F752" s="356"/>
    </row>
    <row r="753" customFormat="false" ht="15" hidden="false" customHeight="false" outlineLevel="0" collapsed="false">
      <c r="A753" s="356"/>
      <c r="B753" s="356"/>
      <c r="E753" s="356"/>
      <c r="F753" s="356"/>
    </row>
    <row r="754" customFormat="false" ht="15" hidden="false" customHeight="false" outlineLevel="0" collapsed="false">
      <c r="A754" s="356"/>
      <c r="B754" s="356"/>
      <c r="E754" s="356"/>
      <c r="F754" s="356"/>
    </row>
    <row r="755" customFormat="false" ht="15" hidden="false" customHeight="false" outlineLevel="0" collapsed="false">
      <c r="A755" s="356"/>
      <c r="B755" s="356"/>
      <c r="E755" s="356"/>
      <c r="F755" s="356"/>
    </row>
    <row r="756" customFormat="false" ht="15" hidden="false" customHeight="false" outlineLevel="0" collapsed="false">
      <c r="A756" s="356"/>
      <c r="B756" s="356"/>
      <c r="E756" s="356"/>
      <c r="F756" s="356"/>
    </row>
    <row r="757" customFormat="false" ht="15" hidden="false" customHeight="false" outlineLevel="0" collapsed="false">
      <c r="A757" s="356"/>
      <c r="B757" s="356"/>
      <c r="E757" s="356"/>
      <c r="F757" s="356"/>
    </row>
    <row r="758" customFormat="false" ht="15" hidden="false" customHeight="false" outlineLevel="0" collapsed="false">
      <c r="A758" s="356"/>
      <c r="B758" s="356"/>
      <c r="E758" s="356"/>
      <c r="F758" s="356"/>
    </row>
    <row r="759" customFormat="false" ht="15" hidden="false" customHeight="false" outlineLevel="0" collapsed="false">
      <c r="A759" s="356"/>
      <c r="B759" s="356"/>
      <c r="E759" s="356"/>
      <c r="F759" s="356"/>
    </row>
    <row r="760" customFormat="false" ht="15" hidden="false" customHeight="false" outlineLevel="0" collapsed="false">
      <c r="A760" s="356"/>
      <c r="B760" s="356"/>
      <c r="E760" s="356"/>
      <c r="F760" s="356"/>
    </row>
    <row r="761" customFormat="false" ht="15" hidden="false" customHeight="false" outlineLevel="0" collapsed="false">
      <c r="A761" s="356"/>
      <c r="B761" s="356"/>
      <c r="E761" s="356"/>
      <c r="F761" s="356"/>
    </row>
    <row r="762" customFormat="false" ht="15" hidden="false" customHeight="false" outlineLevel="0" collapsed="false">
      <c r="A762" s="356"/>
      <c r="B762" s="356"/>
      <c r="E762" s="356"/>
      <c r="F762" s="356"/>
    </row>
  </sheetData>
  <mergeCells count="1">
    <mergeCell ref="C6:D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5.29"/>
    <col collapsed="false" customWidth="true" hidden="false" outlineLevel="0" max="1025" min="3" style="0" width="14.43"/>
  </cols>
  <sheetData>
    <row r="3" customFormat="false" ht="15" hidden="false" customHeight="false" outlineLevel="0" collapsed="false">
      <c r="B3" s="21" t="s">
        <v>390</v>
      </c>
      <c r="C3" s="21" t="s">
        <v>391</v>
      </c>
      <c r="D3" s="21" t="s">
        <v>392</v>
      </c>
      <c r="E3" s="21" t="s">
        <v>393</v>
      </c>
    </row>
    <row r="5" customFormat="false" ht="15" hidden="false" customHeight="false" outlineLevel="0" collapsed="false">
      <c r="B5" s="372" t="n">
        <v>43855</v>
      </c>
      <c r="C5" s="21" t="s">
        <v>349</v>
      </c>
      <c r="D5" s="21" t="n">
        <v>251801</v>
      </c>
      <c r="E5" s="21" t="n">
        <v>251850</v>
      </c>
    </row>
    <row r="6" customFormat="false" ht="15" hidden="false" customHeight="false" outlineLevel="0" collapsed="false">
      <c r="B6" s="372" t="n">
        <v>43855</v>
      </c>
      <c r="C6" s="21" t="s">
        <v>349</v>
      </c>
      <c r="D6" s="21" t="n">
        <v>197501</v>
      </c>
      <c r="E6" s="21" t="n">
        <v>197550</v>
      </c>
    </row>
    <row r="7" customFormat="false" ht="15" hidden="false" customHeight="false" outlineLevel="0" collapsed="false">
      <c r="B7" s="372" t="n">
        <v>43855</v>
      </c>
      <c r="C7" s="21" t="s">
        <v>347</v>
      </c>
      <c r="D7" s="165" t="n">
        <v>197602</v>
      </c>
      <c r="E7" s="21" t="n">
        <v>197650</v>
      </c>
    </row>
    <row r="8" customFormat="false" ht="15" hidden="false" customHeight="false" outlineLevel="0" collapsed="false">
      <c r="B8" s="372" t="n">
        <v>43855</v>
      </c>
      <c r="C8" s="21" t="s">
        <v>347</v>
      </c>
      <c r="D8" s="21" t="n">
        <v>197651</v>
      </c>
      <c r="E8" s="21" t="n">
        <v>197700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2018-09-24T15:51:08Z</dcterms:created>
  <dc:creator>Luffi</dc:creator>
  <dc:description/>
  <dc:language>en-US</dc:language>
  <cp:lastModifiedBy/>
  <dcterms:modified xsi:type="dcterms:W3CDTF">2021-12-09T18:32:49Z</dcterms:modified>
  <cp:revision>1</cp:revision>
  <dc:subject/>
  <dc:title/>
</cp:coreProperties>
</file>