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ago Costa\Desktop\SIM 2 parcial\"/>
    </mc:Choice>
  </mc:AlternateContent>
  <bookViews>
    <workbookView xWindow="0" yWindow="0" windowWidth="7470" windowHeight="2760"/>
  </bookViews>
  <sheets>
    <sheet name="Hoja1" sheetId="1" r:id="rId1"/>
  </sheets>
  <definedNames>
    <definedName name="Lambda">Hoja1!$A$25</definedName>
    <definedName name="paso">Hoja1!$C$28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S11" i="1"/>
  <c r="Q5" i="1"/>
  <c r="Q6" i="1"/>
  <c r="Q7" i="1"/>
  <c r="Q8" i="1"/>
  <c r="Q4" i="1"/>
  <c r="B25" i="1"/>
  <c r="Q12" i="1"/>
  <c r="L12" i="1"/>
  <c r="J12" i="1"/>
  <c r="H12" i="1"/>
  <c r="E12" i="1"/>
  <c r="B12" i="1"/>
  <c r="L11" i="1"/>
  <c r="H11" i="1"/>
  <c r="G11" i="1"/>
  <c r="E11" i="1"/>
  <c r="B11" i="1"/>
  <c r="Q10" i="1"/>
  <c r="Q11" i="1" s="1"/>
  <c r="S12" i="1" s="1"/>
  <c r="F17" i="1" s="1"/>
  <c r="L10" i="1"/>
  <c r="H10" i="1"/>
  <c r="E10" i="1"/>
  <c r="D10" i="1"/>
  <c r="B10" i="1"/>
  <c r="L9" i="1"/>
  <c r="J9" i="1"/>
  <c r="H9" i="1"/>
  <c r="E9" i="1"/>
  <c r="B9" i="1"/>
  <c r="L6" i="1"/>
  <c r="L7" i="1" s="1"/>
  <c r="L8" i="1" s="1"/>
  <c r="K6" i="1"/>
  <c r="F68" i="1"/>
  <c r="F69" i="1"/>
  <c r="F70" i="1"/>
  <c r="F71" i="1"/>
  <c r="F72" i="1"/>
  <c r="F73" i="1"/>
  <c r="F67" i="1"/>
  <c r="H66" i="1"/>
  <c r="E67" i="1" s="1"/>
  <c r="G66" i="1"/>
  <c r="D67" i="1" s="1"/>
  <c r="G67" i="1" s="1"/>
  <c r="D68" i="1" s="1"/>
  <c r="G68" i="1" s="1"/>
  <c r="D69" i="1" s="1"/>
  <c r="G69" i="1" s="1"/>
  <c r="D70" i="1" s="1"/>
  <c r="G70" i="1" s="1"/>
  <c r="D71" i="1" s="1"/>
  <c r="G71" i="1" s="1"/>
  <c r="D72" i="1" s="1"/>
  <c r="G72" i="1" s="1"/>
  <c r="D73" i="1" s="1"/>
  <c r="G73" i="1" s="1"/>
  <c r="H8" i="1"/>
  <c r="G8" i="1"/>
  <c r="E8" i="1"/>
  <c r="B8" i="1"/>
  <c r="H7" i="1"/>
  <c r="E7" i="1"/>
  <c r="D7" i="1"/>
  <c r="B7" i="1"/>
  <c r="G29" i="1"/>
  <c r="D30" i="1" s="1"/>
  <c r="G30" i="1" s="1"/>
  <c r="D31" i="1" s="1"/>
  <c r="G31" i="1" s="1"/>
  <c r="D32" i="1" s="1"/>
  <c r="G32" i="1" s="1"/>
  <c r="D33" i="1" s="1"/>
  <c r="G33" i="1" s="1"/>
  <c r="D34" i="1" s="1"/>
  <c r="G34" i="1" s="1"/>
  <c r="D35" i="1" s="1"/>
  <c r="G35" i="1" s="1"/>
  <c r="D36" i="1" s="1"/>
  <c r="G36" i="1" s="1"/>
  <c r="D37" i="1" s="1"/>
  <c r="G37" i="1" s="1"/>
  <c r="D38" i="1" s="1"/>
  <c r="G38" i="1" s="1"/>
  <c r="D39" i="1" s="1"/>
  <c r="G39" i="1" s="1"/>
  <c r="D40" i="1" s="1"/>
  <c r="G40" i="1" s="1"/>
  <c r="D41" i="1" s="1"/>
  <c r="G41" i="1" s="1"/>
  <c r="D42" i="1" s="1"/>
  <c r="G42" i="1" s="1"/>
  <c r="D43" i="1" s="1"/>
  <c r="G43" i="1" s="1"/>
  <c r="D44" i="1" s="1"/>
  <c r="G44" i="1" s="1"/>
  <c r="D45" i="1" s="1"/>
  <c r="G45" i="1" s="1"/>
  <c r="D46" i="1" s="1"/>
  <c r="G46" i="1" s="1"/>
  <c r="D47" i="1" s="1"/>
  <c r="G47" i="1" s="1"/>
  <c r="D48" i="1" s="1"/>
  <c r="G48" i="1" s="1"/>
  <c r="D49" i="1" s="1"/>
  <c r="G49" i="1" s="1"/>
  <c r="D50" i="1" s="1"/>
  <c r="G50" i="1" s="1"/>
  <c r="D51" i="1" s="1"/>
  <c r="G51" i="1" s="1"/>
  <c r="D52" i="1" s="1"/>
  <c r="G52" i="1" s="1"/>
  <c r="D53" i="1" s="1"/>
  <c r="G53" i="1" s="1"/>
  <c r="D54" i="1" s="1"/>
  <c r="G54" i="1" s="1"/>
  <c r="D55" i="1" s="1"/>
  <c r="G55" i="1" s="1"/>
  <c r="D56" i="1" s="1"/>
  <c r="G56" i="1" s="1"/>
  <c r="D57" i="1" s="1"/>
  <c r="G57" i="1" s="1"/>
  <c r="D58" i="1" s="1"/>
  <c r="G58" i="1" s="1"/>
  <c r="D59" i="1" s="1"/>
  <c r="G59" i="1" s="1"/>
  <c r="D60" i="1" s="1"/>
  <c r="G60" i="1" s="1"/>
  <c r="D61" i="1" s="1"/>
  <c r="G61" i="1" s="1"/>
  <c r="D62" i="1" s="1"/>
  <c r="G62" i="1" s="1"/>
  <c r="D63" i="1" s="1"/>
  <c r="G63" i="1" s="1"/>
  <c r="H29" i="1"/>
  <c r="E30" i="1" s="1"/>
  <c r="F30" i="1" s="1"/>
  <c r="H30" i="1" s="1"/>
  <c r="E31" i="1" s="1"/>
  <c r="F31" i="1" s="1"/>
  <c r="H31" i="1" s="1"/>
  <c r="E32" i="1" s="1"/>
  <c r="F32" i="1" s="1"/>
  <c r="J6" i="1"/>
  <c r="G6" i="1"/>
  <c r="H6" i="1" s="1"/>
  <c r="E6" i="1"/>
  <c r="B6" i="1"/>
  <c r="D5" i="1"/>
  <c r="E5" i="1" s="1"/>
  <c r="B5" i="1"/>
  <c r="E4" i="1"/>
  <c r="D4" i="1"/>
  <c r="B4" i="1"/>
  <c r="G4" i="1"/>
  <c r="E3" i="1"/>
  <c r="D3" i="1"/>
  <c r="S9" i="1" l="1"/>
  <c r="S10" i="1" s="1"/>
  <c r="H67" i="1"/>
  <c r="E68" i="1" s="1"/>
  <c r="H68" i="1" s="1"/>
  <c r="E69" i="1" s="1"/>
  <c r="H69" i="1" s="1"/>
  <c r="E70" i="1" s="1"/>
  <c r="H70" i="1" s="1"/>
  <c r="E71" i="1" s="1"/>
  <c r="H71" i="1" s="1"/>
  <c r="E72" i="1" s="1"/>
  <c r="H72" i="1" s="1"/>
  <c r="E73" i="1" s="1"/>
  <c r="H73" i="1" s="1"/>
  <c r="H32" i="1"/>
  <c r="E33" i="1" s="1"/>
  <c r="H4" i="1"/>
  <c r="F33" i="1" l="1"/>
  <c r="H33" i="1"/>
  <c r="E34" i="1" s="1"/>
  <c r="F34" i="1" l="1"/>
  <c r="H34" i="1" s="1"/>
  <c r="E35" i="1" s="1"/>
  <c r="F35" i="1" l="1"/>
  <c r="H35" i="1"/>
  <c r="E36" i="1" s="1"/>
  <c r="F36" i="1" l="1"/>
  <c r="H36" i="1"/>
  <c r="E37" i="1" s="1"/>
  <c r="F37" i="1" l="1"/>
  <c r="H37" i="1"/>
  <c r="E38" i="1" s="1"/>
  <c r="F38" i="1" l="1"/>
  <c r="H38" i="1"/>
  <c r="E39" i="1" s="1"/>
  <c r="F39" i="1" l="1"/>
  <c r="H39" i="1"/>
  <c r="E40" i="1" s="1"/>
  <c r="F40" i="1" l="1"/>
  <c r="H40" i="1"/>
  <c r="E41" i="1" s="1"/>
  <c r="F41" i="1" s="1"/>
  <c r="H41" i="1" s="1"/>
  <c r="E42" i="1" s="1"/>
  <c r="F42" i="1" l="1"/>
  <c r="H42" i="1" s="1"/>
  <c r="E43" i="1" s="1"/>
  <c r="F43" i="1" s="1"/>
  <c r="H43" i="1" s="1"/>
  <c r="E44" i="1" s="1"/>
  <c r="F44" i="1" l="1"/>
  <c r="H44" i="1" s="1"/>
  <c r="E45" i="1" s="1"/>
  <c r="F45" i="1" l="1"/>
  <c r="H45" i="1"/>
  <c r="E46" i="1" s="1"/>
  <c r="F46" i="1" s="1"/>
  <c r="H46" i="1" s="1"/>
  <c r="E47" i="1" s="1"/>
  <c r="F47" i="1" l="1"/>
  <c r="H47" i="1"/>
  <c r="E48" i="1" s="1"/>
  <c r="F48" i="1" l="1"/>
  <c r="H48" i="1"/>
  <c r="E49" i="1" s="1"/>
  <c r="F49" i="1" l="1"/>
  <c r="H49" i="1" s="1"/>
  <c r="E50" i="1" s="1"/>
  <c r="F50" i="1" s="1"/>
  <c r="H50" i="1" s="1"/>
  <c r="E51" i="1" s="1"/>
  <c r="F51" i="1" l="1"/>
  <c r="H51" i="1"/>
  <c r="E52" i="1" s="1"/>
  <c r="F52" i="1" l="1"/>
  <c r="H52" i="1"/>
  <c r="E53" i="1" s="1"/>
  <c r="F53" i="1" s="1"/>
  <c r="H53" i="1" s="1"/>
  <c r="E54" i="1" s="1"/>
  <c r="F54" i="1"/>
  <c r="H54" i="1"/>
  <c r="E55" i="1" s="1"/>
  <c r="F55" i="1" l="1"/>
  <c r="H55" i="1" s="1"/>
  <c r="E56" i="1" s="1"/>
  <c r="F56" i="1" l="1"/>
  <c r="H56" i="1"/>
  <c r="E57" i="1" s="1"/>
  <c r="F57" i="1" l="1"/>
  <c r="H57" i="1"/>
  <c r="E58" i="1" s="1"/>
  <c r="F58" i="1" l="1"/>
  <c r="H58" i="1" s="1"/>
  <c r="E59" i="1" s="1"/>
  <c r="F59" i="1" l="1"/>
  <c r="H59" i="1"/>
  <c r="E60" i="1" s="1"/>
  <c r="F60" i="1" l="1"/>
  <c r="H60" i="1"/>
  <c r="E61" i="1" s="1"/>
  <c r="F61" i="1" l="1"/>
  <c r="H61" i="1" s="1"/>
  <c r="E62" i="1" s="1"/>
  <c r="F62" i="1" l="1"/>
  <c r="H62" i="1"/>
  <c r="E63" i="1" s="1"/>
  <c r="F63" i="1" l="1"/>
  <c r="H63" i="1"/>
</calcChain>
</file>

<file path=xl/sharedStrings.xml><?xml version="1.0" encoding="utf-8"?>
<sst xmlns="http://schemas.openxmlformats.org/spreadsheetml/2006/main" count="104" uniqueCount="49">
  <si>
    <t>Evento</t>
  </si>
  <si>
    <t>Reloj</t>
  </si>
  <si>
    <t>RND</t>
  </si>
  <si>
    <t>Tiempo llegada</t>
  </si>
  <si>
    <t>Proxima llegada</t>
  </si>
  <si>
    <t>Tiempo preparacion</t>
  </si>
  <si>
    <t>Fin de Preparacion</t>
  </si>
  <si>
    <t>Distancia Domicilio</t>
  </si>
  <si>
    <t>Estado</t>
  </si>
  <si>
    <t>Cola pedidos</t>
  </si>
  <si>
    <t>Demora en tiempo</t>
  </si>
  <si>
    <t>Pedidos entregados</t>
  </si>
  <si>
    <t>Acumulador de T</t>
  </si>
  <si>
    <t>Entrega</t>
  </si>
  <si>
    <t>Preparacion</t>
  </si>
  <si>
    <t>Llegada pedidos</t>
  </si>
  <si>
    <t>Empleado cocina</t>
  </si>
  <si>
    <t>Empleado entregas</t>
  </si>
  <si>
    <t>Cola entregas</t>
  </si>
  <si>
    <t>Inicio</t>
  </si>
  <si>
    <t>Lambda</t>
  </si>
  <si>
    <t>O</t>
  </si>
  <si>
    <t>L</t>
  </si>
  <si>
    <t>Pedido 1</t>
  </si>
  <si>
    <t>Pedido 2</t>
  </si>
  <si>
    <t>Pedido 3</t>
  </si>
  <si>
    <t>Siendo preparado</t>
  </si>
  <si>
    <t>Fin de preparacion</t>
  </si>
  <si>
    <t>h</t>
  </si>
  <si>
    <t>t</t>
  </si>
  <si>
    <t>D</t>
  </si>
  <si>
    <t>dD/dT</t>
  </si>
  <si>
    <t>t(n+1)</t>
  </si>
  <si>
    <t>D(n+1)</t>
  </si>
  <si>
    <t>Siendo Entregado</t>
  </si>
  <si>
    <t>En cola entrega</t>
  </si>
  <si>
    <t>En cola preparacion</t>
  </si>
  <si>
    <t>Pedido 4</t>
  </si>
  <si>
    <t>Regreso del delivery</t>
  </si>
  <si>
    <t>X</t>
  </si>
  <si>
    <t>Calculo de Tiempo a moto</t>
  </si>
  <si>
    <t>Calculo de Tiempo pie</t>
  </si>
  <si>
    <t>Llegada del Delivery</t>
  </si>
  <si>
    <t>En cola de preparacion</t>
  </si>
  <si>
    <t>Llegada de pedido</t>
  </si>
  <si>
    <t>En cola de entrega</t>
  </si>
  <si>
    <t>RESPUESTA:</t>
  </si>
  <si>
    <t>Promedio tiempo de entrega:</t>
  </si>
  <si>
    <t>Inicio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</si>
</sst>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1" xfId="3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</cellXfs>
  <cellStyles count="4"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topLeftCell="C4" workbookViewId="0">
      <selection activeCell="M23" sqref="M23"/>
    </sheetView>
  </sheetViews>
  <sheetFormatPr baseColWidth="10" defaultRowHeight="15" x14ac:dyDescent="0.25"/>
  <cols>
    <col min="1" max="1" width="27.28515625" customWidth="1"/>
    <col min="3" max="3" width="7.140625" customWidth="1"/>
    <col min="4" max="4" width="17" customWidth="1"/>
    <col min="5" max="5" width="20.85546875" customWidth="1"/>
    <col min="6" max="6" width="11" customWidth="1"/>
    <col min="7" max="7" width="19.42578125" customWidth="1"/>
    <col min="8" max="8" width="20.85546875" customWidth="1"/>
    <col min="9" max="9" width="6.5703125" customWidth="1"/>
    <col min="10" max="11" width="19.85546875" customWidth="1"/>
    <col min="12" max="12" width="25.28515625" customWidth="1"/>
    <col min="13" max="13" width="14.28515625" customWidth="1"/>
    <col min="14" max="17" width="14.85546875" customWidth="1"/>
    <col min="18" max="18" width="20.140625" customWidth="1"/>
    <col min="19" max="19" width="16.5703125" customWidth="1"/>
    <col min="20" max="20" width="18" customWidth="1"/>
    <col min="21" max="21" width="18.140625" customWidth="1"/>
    <col min="22" max="22" width="21" customWidth="1"/>
    <col min="23" max="23" width="22" customWidth="1"/>
  </cols>
  <sheetData>
    <row r="1" spans="1:23" x14ac:dyDescent="0.25">
      <c r="C1" s="3" t="s">
        <v>15</v>
      </c>
      <c r="D1" s="3"/>
      <c r="E1" s="3"/>
      <c r="F1" s="4" t="s">
        <v>14</v>
      </c>
      <c r="G1" s="4"/>
      <c r="H1" s="4"/>
      <c r="I1" s="5" t="s">
        <v>13</v>
      </c>
      <c r="J1" s="5"/>
      <c r="K1" s="5"/>
      <c r="L1" s="5"/>
      <c r="M1" s="6" t="s">
        <v>16</v>
      </c>
      <c r="N1" s="2"/>
      <c r="O1" s="2" t="s">
        <v>17</v>
      </c>
      <c r="P1" s="2"/>
      <c r="Q1" s="1"/>
      <c r="T1" t="s">
        <v>23</v>
      </c>
      <c r="U1" t="s">
        <v>24</v>
      </c>
      <c r="V1" t="s">
        <v>25</v>
      </c>
      <c r="W1" t="s">
        <v>37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5</v>
      </c>
      <c r="H2" t="s">
        <v>6</v>
      </c>
      <c r="I2" t="s">
        <v>2</v>
      </c>
      <c r="J2" t="s">
        <v>7</v>
      </c>
      <c r="K2" t="s">
        <v>10</v>
      </c>
      <c r="L2" t="s">
        <v>38</v>
      </c>
      <c r="M2" t="s">
        <v>8</v>
      </c>
      <c r="N2" t="s">
        <v>9</v>
      </c>
      <c r="O2" t="s">
        <v>8</v>
      </c>
      <c r="P2" t="s">
        <v>18</v>
      </c>
      <c r="Q2" t="s">
        <v>48</v>
      </c>
      <c r="R2" t="s">
        <v>11</v>
      </c>
      <c r="S2" t="s">
        <v>12</v>
      </c>
      <c r="T2" t="s">
        <v>8</v>
      </c>
      <c r="U2" t="s">
        <v>8</v>
      </c>
      <c r="V2" t="s">
        <v>8</v>
      </c>
      <c r="W2" t="s">
        <v>8</v>
      </c>
    </row>
    <row r="3" spans="1:23" x14ac:dyDescent="0.25">
      <c r="A3" t="s">
        <v>19</v>
      </c>
      <c r="B3">
        <v>0</v>
      </c>
      <c r="C3">
        <v>0.15</v>
      </c>
      <c r="D3">
        <f>(-1/$B$25)*(LN(1-C3))</f>
        <v>1.3001514359821995</v>
      </c>
      <c r="E3">
        <f>B3+D3</f>
        <v>1.3001514359821995</v>
      </c>
      <c r="M3" t="s">
        <v>22</v>
      </c>
      <c r="N3">
        <v>0</v>
      </c>
      <c r="O3" t="s">
        <v>22</v>
      </c>
      <c r="P3">
        <v>0</v>
      </c>
      <c r="Q3">
        <v>0</v>
      </c>
      <c r="R3">
        <v>0</v>
      </c>
      <c r="S3">
        <v>0</v>
      </c>
    </row>
    <row r="4" spans="1:23" x14ac:dyDescent="0.25">
      <c r="A4" t="s">
        <v>44</v>
      </c>
      <c r="B4">
        <f>D3</f>
        <v>1.3001514359821995</v>
      </c>
      <c r="C4">
        <v>0.41</v>
      </c>
      <c r="D4">
        <f>(-1/$B$25)*(LN(1-C4))</f>
        <v>4.2210619366589741</v>
      </c>
      <c r="E4">
        <f>B4+D4</f>
        <v>5.5212133726411734</v>
      </c>
      <c r="F4">
        <v>0.33</v>
      </c>
      <c r="G4">
        <f>7+(F4*(19-7))</f>
        <v>10.96</v>
      </c>
      <c r="H4">
        <f>B4+G4</f>
        <v>12.2601514359822</v>
      </c>
      <c r="M4" t="s">
        <v>21</v>
      </c>
      <c r="N4">
        <v>0</v>
      </c>
      <c r="O4" t="s">
        <v>22</v>
      </c>
      <c r="P4">
        <v>0</v>
      </c>
      <c r="Q4">
        <f>$B$4</f>
        <v>1.3001514359821995</v>
      </c>
      <c r="R4">
        <v>0</v>
      </c>
      <c r="S4">
        <v>0</v>
      </c>
      <c r="T4" t="s">
        <v>26</v>
      </c>
    </row>
    <row r="5" spans="1:23" x14ac:dyDescent="0.25">
      <c r="A5" t="s">
        <v>44</v>
      </c>
      <c r="B5">
        <f>D4</f>
        <v>4.2210619366589741</v>
      </c>
      <c r="C5">
        <v>0.75</v>
      </c>
      <c r="D5">
        <f>(-1/$B$25)*(LN(1-C5))</f>
        <v>11.090354888959125</v>
      </c>
      <c r="E5">
        <f>B5+D5</f>
        <v>15.3114168256181</v>
      </c>
      <c r="H5">
        <v>12.261514399999999</v>
      </c>
      <c r="M5" t="s">
        <v>21</v>
      </c>
      <c r="N5">
        <v>1</v>
      </c>
      <c r="O5" t="s">
        <v>22</v>
      </c>
      <c r="P5">
        <v>0</v>
      </c>
      <c r="Q5">
        <f t="shared" ref="Q5:Q8" si="0">$B$4</f>
        <v>1.3001514359821995</v>
      </c>
      <c r="R5">
        <v>0</v>
      </c>
      <c r="S5">
        <v>0</v>
      </c>
      <c r="T5" t="s">
        <v>26</v>
      </c>
      <c r="U5" t="s">
        <v>36</v>
      </c>
    </row>
    <row r="6" spans="1:23" x14ac:dyDescent="0.25">
      <c r="A6" t="s">
        <v>27</v>
      </c>
      <c r="B6">
        <f>H5</f>
        <v>12.261514399999999</v>
      </c>
      <c r="E6">
        <f>E5</f>
        <v>15.3114168256181</v>
      </c>
      <c r="F6">
        <v>0.04</v>
      </c>
      <c r="G6">
        <f t="shared" ref="G6:G11" si="1">7+(F6*(19-7))</f>
        <v>7.48</v>
      </c>
      <c r="H6">
        <f>G6+B6</f>
        <v>19.7415144</v>
      </c>
      <c r="I6">
        <v>0.15</v>
      </c>
      <c r="J6">
        <f>50+(I6*(800-50))</f>
        <v>162.5</v>
      </c>
      <c r="K6">
        <f>0.5*10</f>
        <v>5</v>
      </c>
      <c r="L6">
        <f>B6+(2*5)</f>
        <v>22.261514399999999</v>
      </c>
      <c r="M6" t="s">
        <v>21</v>
      </c>
      <c r="N6">
        <v>0</v>
      </c>
      <c r="O6" t="s">
        <v>21</v>
      </c>
      <c r="P6">
        <v>0</v>
      </c>
      <c r="Q6">
        <f t="shared" si="0"/>
        <v>1.3001514359821995</v>
      </c>
      <c r="R6">
        <v>0</v>
      </c>
      <c r="S6">
        <v>0</v>
      </c>
      <c r="T6" t="s">
        <v>34</v>
      </c>
      <c r="U6" t="s">
        <v>26</v>
      </c>
    </row>
    <row r="7" spans="1:23" x14ac:dyDescent="0.25">
      <c r="A7" t="s">
        <v>44</v>
      </c>
      <c r="B7">
        <f>E6</f>
        <v>15.3114168256181</v>
      </c>
      <c r="C7">
        <v>0.63</v>
      </c>
      <c r="D7">
        <f t="shared" ref="D6:D10" si="2">(-1/$B$25)*(LN(1-C7))</f>
        <v>7.9540181867509352</v>
      </c>
      <c r="E7">
        <f>E6+D7</f>
        <v>23.265435012369036</v>
      </c>
      <c r="H7">
        <f>H6</f>
        <v>19.7415144</v>
      </c>
      <c r="L7">
        <f>L6</f>
        <v>22.261514399999999</v>
      </c>
      <c r="M7" t="s">
        <v>21</v>
      </c>
      <c r="N7">
        <v>1</v>
      </c>
      <c r="O7" t="s">
        <v>21</v>
      </c>
      <c r="P7">
        <v>0</v>
      </c>
      <c r="Q7">
        <f t="shared" si="0"/>
        <v>1.3001514359821995</v>
      </c>
      <c r="R7">
        <v>0</v>
      </c>
      <c r="S7">
        <v>0</v>
      </c>
      <c r="T7" t="s">
        <v>34</v>
      </c>
      <c r="U7" t="s">
        <v>26</v>
      </c>
      <c r="V7" t="s">
        <v>43</v>
      </c>
    </row>
    <row r="8" spans="1:23" x14ac:dyDescent="0.25">
      <c r="A8" t="s">
        <v>27</v>
      </c>
      <c r="B8">
        <f>H7</f>
        <v>19.7415144</v>
      </c>
      <c r="E8">
        <f>E7</f>
        <v>23.265435012369036</v>
      </c>
      <c r="F8">
        <v>0.11</v>
      </c>
      <c r="G8">
        <f t="shared" si="1"/>
        <v>8.32</v>
      </c>
      <c r="H8">
        <f>B8+G8</f>
        <v>28.0615144</v>
      </c>
      <c r="L8">
        <f>L7</f>
        <v>22.261514399999999</v>
      </c>
      <c r="M8" t="s">
        <v>21</v>
      </c>
      <c r="N8">
        <v>0</v>
      </c>
      <c r="O8" t="s">
        <v>21</v>
      </c>
      <c r="P8">
        <v>1</v>
      </c>
      <c r="Q8">
        <f t="shared" si="0"/>
        <v>1.3001514359821995</v>
      </c>
      <c r="R8">
        <v>0</v>
      </c>
      <c r="S8">
        <v>0</v>
      </c>
      <c r="T8" t="s">
        <v>34</v>
      </c>
      <c r="U8" t="s">
        <v>35</v>
      </c>
      <c r="V8" t="s">
        <v>26</v>
      </c>
    </row>
    <row r="9" spans="1:23" x14ac:dyDescent="0.25">
      <c r="A9" t="s">
        <v>42</v>
      </c>
      <c r="B9">
        <f>L8</f>
        <v>22.261514399999999</v>
      </c>
      <c r="E9">
        <f>E8</f>
        <v>23.265435012369036</v>
      </c>
      <c r="H9">
        <f>H8</f>
        <v>28.0615144</v>
      </c>
      <c r="I9">
        <v>0.83</v>
      </c>
      <c r="J9">
        <f t="shared" ref="J7:J12" si="3">50+(I9*(800-50))</f>
        <v>672.5</v>
      </c>
      <c r="K9">
        <v>9</v>
      </c>
      <c r="L9">
        <f>B9+(2*K9)</f>
        <v>40.261514399999996</v>
      </c>
      <c r="M9" t="s">
        <v>21</v>
      </c>
      <c r="N9">
        <v>0</v>
      </c>
      <c r="O9" t="s">
        <v>21</v>
      </c>
      <c r="P9">
        <v>0</v>
      </c>
      <c r="Q9">
        <f>B5</f>
        <v>4.2210619366589741</v>
      </c>
      <c r="R9">
        <v>1</v>
      </c>
      <c r="S9">
        <f>B9-Q7</f>
        <v>20.961362964017798</v>
      </c>
      <c r="T9" s="1" t="s">
        <v>39</v>
      </c>
      <c r="U9" t="s">
        <v>34</v>
      </c>
      <c r="V9" t="s">
        <v>26</v>
      </c>
    </row>
    <row r="10" spans="1:23" x14ac:dyDescent="0.25">
      <c r="A10" t="s">
        <v>44</v>
      </c>
      <c r="B10">
        <f>E9</f>
        <v>23.265435012369036</v>
      </c>
      <c r="C10">
        <v>0.89</v>
      </c>
      <c r="D10">
        <f t="shared" si="2"/>
        <v>17.658199305517769</v>
      </c>
      <c r="E10">
        <f>D10+B10</f>
        <v>40.923634317886808</v>
      </c>
      <c r="H10">
        <f>H9</f>
        <v>28.0615144</v>
      </c>
      <c r="L10">
        <f>L9</f>
        <v>40.261514399999996</v>
      </c>
      <c r="M10" t="s">
        <v>21</v>
      </c>
      <c r="N10">
        <v>1</v>
      </c>
      <c r="O10" t="s">
        <v>21</v>
      </c>
      <c r="P10">
        <v>0</v>
      </c>
      <c r="Q10">
        <f>Q9</f>
        <v>4.2210619366589741</v>
      </c>
      <c r="R10">
        <v>1</v>
      </c>
      <c r="S10">
        <f>S9</f>
        <v>20.961362964017798</v>
      </c>
      <c r="T10" s="1" t="s">
        <v>39</v>
      </c>
      <c r="U10" t="s">
        <v>34</v>
      </c>
      <c r="V10" t="s">
        <v>26</v>
      </c>
      <c r="W10" t="s">
        <v>43</v>
      </c>
    </row>
    <row r="11" spans="1:23" x14ac:dyDescent="0.25">
      <c r="A11" t="s">
        <v>27</v>
      </c>
      <c r="B11">
        <f>H10</f>
        <v>28.0615144</v>
      </c>
      <c r="E11">
        <f>E10</f>
        <v>40.923634317886808</v>
      </c>
      <c r="F11">
        <v>0.89</v>
      </c>
      <c r="G11">
        <f t="shared" si="1"/>
        <v>17.68</v>
      </c>
      <c r="H11">
        <f>G11+B11</f>
        <v>45.7415144</v>
      </c>
      <c r="L11">
        <f>L10</f>
        <v>40.261514399999996</v>
      </c>
      <c r="M11" t="s">
        <v>21</v>
      </c>
      <c r="N11">
        <v>0</v>
      </c>
      <c r="O11" t="s">
        <v>21</v>
      </c>
      <c r="P11">
        <v>1</v>
      </c>
      <c r="Q11">
        <f>Q10</f>
        <v>4.2210619366589741</v>
      </c>
      <c r="R11">
        <v>1</v>
      </c>
      <c r="S11">
        <f>S10</f>
        <v>20.961362964017798</v>
      </c>
      <c r="T11" s="1" t="s">
        <v>39</v>
      </c>
      <c r="U11" t="s">
        <v>34</v>
      </c>
      <c r="V11" t="s">
        <v>45</v>
      </c>
      <c r="W11" t="s">
        <v>26</v>
      </c>
    </row>
    <row r="12" spans="1:23" x14ac:dyDescent="0.25">
      <c r="A12" t="s">
        <v>38</v>
      </c>
      <c r="B12">
        <f>L11</f>
        <v>40.261514399999996</v>
      </c>
      <c r="E12">
        <f>E11</f>
        <v>40.923634317886808</v>
      </c>
      <c r="H12">
        <f>H11</f>
        <v>45.7415144</v>
      </c>
      <c r="I12">
        <v>0.91</v>
      </c>
      <c r="J12">
        <f t="shared" si="3"/>
        <v>732.5</v>
      </c>
      <c r="K12">
        <v>9</v>
      </c>
      <c r="L12">
        <f>B12+(2*K12)</f>
        <v>58.261514399999996</v>
      </c>
      <c r="M12" t="s">
        <v>21</v>
      </c>
      <c r="N12">
        <v>0</v>
      </c>
      <c r="O12" t="s">
        <v>21</v>
      </c>
      <c r="P12">
        <v>0</v>
      </c>
      <c r="Q12">
        <f>B12</f>
        <v>40.261514399999996</v>
      </c>
      <c r="R12">
        <v>2</v>
      </c>
      <c r="S12">
        <f>S11+(B12-Q11)</f>
        <v>57.001815427358821</v>
      </c>
      <c r="T12" s="1" t="s">
        <v>39</v>
      </c>
      <c r="U12" s="1" t="s">
        <v>39</v>
      </c>
      <c r="V12" t="s">
        <v>34</v>
      </c>
      <c r="W12" t="s">
        <v>26</v>
      </c>
    </row>
    <row r="17" spans="1:8" x14ac:dyDescent="0.25">
      <c r="A17" t="s">
        <v>46</v>
      </c>
      <c r="B17" s="2" t="s">
        <v>47</v>
      </c>
      <c r="C17" s="2"/>
      <c r="D17" s="2"/>
      <c r="E17" s="2"/>
      <c r="F17">
        <f>S12/R12</f>
        <v>28.50090771367941</v>
      </c>
    </row>
    <row r="25" spans="1:8" x14ac:dyDescent="0.25">
      <c r="A25" t="s">
        <v>20</v>
      </c>
      <c r="B25" s="7">
        <f>(1/8)</f>
        <v>0.125</v>
      </c>
    </row>
    <row r="28" spans="1:8" x14ac:dyDescent="0.25">
      <c r="A28" s="1" t="s">
        <v>40</v>
      </c>
      <c r="B28" s="1" t="s">
        <v>28</v>
      </c>
      <c r="C28" s="1">
        <v>0.1</v>
      </c>
      <c r="D28" s="8" t="s">
        <v>29</v>
      </c>
      <c r="E28" s="8" t="s">
        <v>30</v>
      </c>
      <c r="F28" s="8" t="s">
        <v>31</v>
      </c>
      <c r="G28" s="8" t="s">
        <v>32</v>
      </c>
      <c r="H28" s="8" t="s">
        <v>33</v>
      </c>
    </row>
    <row r="29" spans="1:8" x14ac:dyDescent="0.25">
      <c r="D29" s="8">
        <v>0</v>
      </c>
      <c r="E29" s="8">
        <v>0</v>
      </c>
      <c r="F29" s="8">
        <v>10</v>
      </c>
      <c r="G29" s="8">
        <f>D29+paso</f>
        <v>0.1</v>
      </c>
      <c r="H29" s="8">
        <f>E29+(paso*F29)</f>
        <v>1</v>
      </c>
    </row>
    <row r="30" spans="1:8" x14ac:dyDescent="0.25">
      <c r="D30" s="8">
        <f>G29</f>
        <v>0.1</v>
      </c>
      <c r="E30" s="8">
        <f>H29</f>
        <v>1</v>
      </c>
      <c r="F30" s="8">
        <f>((4*PI())*(1-(E30/1000))*E30) + 10</f>
        <v>22.553804243744814</v>
      </c>
      <c r="G30" s="8">
        <f>D30+paso</f>
        <v>0.2</v>
      </c>
      <c r="H30" s="8">
        <f>E30+(paso*F30)</f>
        <v>3.2553804243744815</v>
      </c>
    </row>
    <row r="31" spans="1:8" x14ac:dyDescent="0.25">
      <c r="D31" s="8">
        <f>G30</f>
        <v>0.2</v>
      </c>
      <c r="E31" s="8">
        <f>H30</f>
        <v>3.2553804243744815</v>
      </c>
      <c r="F31" s="8">
        <f>((4*PI())*(1-(E31/1000))*E31) + 10</f>
        <v>50.77514476937808</v>
      </c>
      <c r="G31" s="8">
        <f>D31+paso</f>
        <v>0.30000000000000004</v>
      </c>
      <c r="H31" s="8">
        <f>E31+(paso*F31)</f>
        <v>8.3328949013122902</v>
      </c>
    </row>
    <row r="32" spans="1:8" x14ac:dyDescent="0.25">
      <c r="D32" s="8">
        <f t="shared" ref="D32:D36" si="4">G31</f>
        <v>0.30000000000000004</v>
      </c>
      <c r="E32" s="8">
        <f t="shared" ref="E32:E36" si="5">H31</f>
        <v>8.3328949013122902</v>
      </c>
      <c r="F32" s="8">
        <f t="shared" ref="F32:F63" si="6">((4*PI())*(1-(E32/1000))*E32) + 10</f>
        <v>113.84167281696919</v>
      </c>
      <c r="G32" s="8">
        <f>D32+paso</f>
        <v>0.4</v>
      </c>
      <c r="H32" s="8">
        <f>E32+(paso*F32)</f>
        <v>19.717062183009212</v>
      </c>
    </row>
    <row r="33" spans="4:8" x14ac:dyDescent="0.25">
      <c r="D33" s="8">
        <f t="shared" si="4"/>
        <v>0.4</v>
      </c>
      <c r="E33" s="8">
        <f t="shared" si="5"/>
        <v>19.717062183009212</v>
      </c>
      <c r="F33" s="8">
        <f t="shared" si="6"/>
        <v>252.88657664525678</v>
      </c>
      <c r="G33" s="8">
        <f>D33+paso</f>
        <v>0.5</v>
      </c>
      <c r="H33" s="8">
        <f>E33+(paso*F33)</f>
        <v>45.005719847534891</v>
      </c>
    </row>
    <row r="34" spans="4:8" x14ac:dyDescent="0.25">
      <c r="D34" s="8">
        <f t="shared" si="4"/>
        <v>0.5</v>
      </c>
      <c r="E34" s="8">
        <f t="shared" si="5"/>
        <v>45.005719847534891</v>
      </c>
      <c r="F34" s="8">
        <f t="shared" si="6"/>
        <v>550.10518546977858</v>
      </c>
      <c r="G34" s="8">
        <f>D34+paso</f>
        <v>0.6</v>
      </c>
      <c r="H34" s="8">
        <f>E34+(paso*F34)</f>
        <v>100.01623839451275</v>
      </c>
    </row>
    <row r="35" spans="4:8" x14ac:dyDescent="0.25">
      <c r="D35" s="8">
        <f t="shared" si="4"/>
        <v>0.6</v>
      </c>
      <c r="E35" s="8">
        <f t="shared" si="5"/>
        <v>100.01623839451275</v>
      </c>
      <c r="F35" s="8">
        <f t="shared" si="6"/>
        <v>1141.1365981256597</v>
      </c>
      <c r="G35" s="8">
        <f>D35+paso</f>
        <v>0.7</v>
      </c>
      <c r="H35" s="8">
        <f>E35+(paso*F35)</f>
        <v>214.12989820707872</v>
      </c>
    </row>
    <row r="36" spans="4:8" x14ac:dyDescent="0.25">
      <c r="D36" s="8">
        <f t="shared" si="4"/>
        <v>0.7</v>
      </c>
      <c r="E36" s="8">
        <f t="shared" si="5"/>
        <v>214.12989820707872</v>
      </c>
      <c r="F36" s="8">
        <f t="shared" si="6"/>
        <v>2124.6472944134912</v>
      </c>
      <c r="G36" s="8">
        <f>D36+paso</f>
        <v>0.79999999999999993</v>
      </c>
      <c r="H36" s="8">
        <f>E36+(paso*F36)</f>
        <v>426.59462764842783</v>
      </c>
    </row>
    <row r="37" spans="4:8" x14ac:dyDescent="0.25">
      <c r="D37" s="8">
        <f t="shared" ref="D37:D63" si="7">G36</f>
        <v>0.79999999999999993</v>
      </c>
      <c r="E37" s="8">
        <f t="shared" ref="E37:E63" si="8">H36</f>
        <v>426.59462764842783</v>
      </c>
      <c r="F37" s="8">
        <f t="shared" si="6"/>
        <v>3083.8806669509395</v>
      </c>
      <c r="G37" s="8">
        <f>D37+paso</f>
        <v>0.89999999999999991</v>
      </c>
      <c r="H37" s="8">
        <f>E37+(paso*F37)</f>
        <v>734.98269434352187</v>
      </c>
    </row>
    <row r="38" spans="4:8" x14ac:dyDescent="0.25">
      <c r="D38" s="8">
        <f t="shared" si="7"/>
        <v>0.89999999999999991</v>
      </c>
      <c r="E38" s="8">
        <f t="shared" si="8"/>
        <v>734.98269434352187</v>
      </c>
      <c r="F38" s="8">
        <f t="shared" si="6"/>
        <v>2457.7170432160819</v>
      </c>
      <c r="G38" s="8">
        <f>D38+paso</f>
        <v>0.99999999999999989</v>
      </c>
      <c r="H38" s="8">
        <f>E38+(paso*F38)</f>
        <v>980.75439866513011</v>
      </c>
    </row>
    <row r="39" spans="4:8" x14ac:dyDescent="0.25">
      <c r="D39" s="8">
        <f t="shared" si="7"/>
        <v>0.99999999999999989</v>
      </c>
      <c r="E39" s="8">
        <f t="shared" si="8"/>
        <v>980.75439866513011</v>
      </c>
      <c r="F39" s="8">
        <f t="shared" si="6"/>
        <v>247.19286121362438</v>
      </c>
      <c r="G39" s="8">
        <f>D39+paso</f>
        <v>1.0999999999999999</v>
      </c>
      <c r="H39" s="8">
        <f>E39+(paso*F39)</f>
        <v>1005.4736847864925</v>
      </c>
    </row>
    <row r="40" spans="4:8" x14ac:dyDescent="0.25">
      <c r="D40" s="8">
        <f t="shared" si="7"/>
        <v>1.0999999999999999</v>
      </c>
      <c r="E40" s="8">
        <f t="shared" si="8"/>
        <v>1005.4736847864925</v>
      </c>
      <c r="F40" s="8">
        <f t="shared" si="6"/>
        <v>-59.160855512436825</v>
      </c>
      <c r="G40" s="8">
        <f>D40+paso</f>
        <v>1.2</v>
      </c>
      <c r="H40" s="8">
        <f>E40+(paso*F40)</f>
        <v>999.55759923524886</v>
      </c>
    </row>
    <row r="41" spans="4:8" x14ac:dyDescent="0.25">
      <c r="D41" s="8">
        <f t="shared" si="7"/>
        <v>1.2</v>
      </c>
      <c r="E41" s="8">
        <f t="shared" si="8"/>
        <v>999.55759923524886</v>
      </c>
      <c r="F41" s="8">
        <f t="shared" si="6"/>
        <v>15.556912499527277</v>
      </c>
      <c r="G41" s="8">
        <f>D41+paso</f>
        <v>1.3</v>
      </c>
      <c r="H41" s="8">
        <f>E41+(paso*F41)</f>
        <v>1001.1132904852016</v>
      </c>
    </row>
    <row r="42" spans="4:8" x14ac:dyDescent="0.25">
      <c r="D42" s="8">
        <f t="shared" si="7"/>
        <v>1.3</v>
      </c>
      <c r="E42" s="8">
        <f t="shared" si="8"/>
        <v>1001.1132904852016</v>
      </c>
      <c r="F42" s="8">
        <f t="shared" si="6"/>
        <v>-4.0055957955701817</v>
      </c>
      <c r="G42" s="8">
        <f>D42+paso</f>
        <v>1.4000000000000001</v>
      </c>
      <c r="H42" s="8">
        <f>E42+(paso*F42)</f>
        <v>1000.7127309056445</v>
      </c>
    </row>
    <row r="43" spans="4:8" x14ac:dyDescent="0.25">
      <c r="D43" s="8">
        <f t="shared" si="7"/>
        <v>1.4000000000000001</v>
      </c>
      <c r="E43" s="8">
        <f t="shared" si="8"/>
        <v>1000.7127309056445</v>
      </c>
      <c r="F43" s="8">
        <f t="shared" si="6"/>
        <v>1.0371757592657556</v>
      </c>
      <c r="G43" s="8">
        <f>D43+paso</f>
        <v>1.5000000000000002</v>
      </c>
      <c r="H43" s="8">
        <f>E43+(paso*F43)</f>
        <v>1000.8164484815711</v>
      </c>
    </row>
    <row r="44" spans="4:8" x14ac:dyDescent="0.25">
      <c r="D44" s="8">
        <f t="shared" si="7"/>
        <v>1.5000000000000002</v>
      </c>
      <c r="E44" s="8">
        <f t="shared" si="8"/>
        <v>1000.8164484815711</v>
      </c>
      <c r="F44" s="8">
        <f t="shared" si="6"/>
        <v>-0.26817080035525898</v>
      </c>
      <c r="G44" s="8">
        <f>D44+paso</f>
        <v>1.6000000000000003</v>
      </c>
      <c r="H44" s="8">
        <f>E44+(paso*F44)</f>
        <v>1000.7896314015356</v>
      </c>
    </row>
    <row r="45" spans="4:8" x14ac:dyDescent="0.25">
      <c r="D45" s="8">
        <f t="shared" si="7"/>
        <v>1.6000000000000003</v>
      </c>
      <c r="E45" s="8">
        <f t="shared" si="8"/>
        <v>1000.7896314015356</v>
      </c>
      <c r="F45" s="8">
        <f t="shared" si="6"/>
        <v>6.9363804432358123E-2</v>
      </c>
      <c r="G45" s="8">
        <f>D45+paso</f>
        <v>1.7000000000000004</v>
      </c>
      <c r="H45" s="8">
        <f>E45+(paso*F45)</f>
        <v>1000.7965677819789</v>
      </c>
    </row>
    <row r="46" spans="4:8" x14ac:dyDescent="0.25">
      <c r="D46" s="8">
        <f t="shared" si="7"/>
        <v>1.7000000000000004</v>
      </c>
      <c r="E46" s="8">
        <f t="shared" si="8"/>
        <v>1000.7965677819789</v>
      </c>
      <c r="F46" s="8">
        <f t="shared" si="6"/>
        <v>-1.7939584192129487E-2</v>
      </c>
      <c r="G46" s="8">
        <f>D46+paso</f>
        <v>1.8000000000000005</v>
      </c>
      <c r="H46" s="8">
        <f>E46+(paso*F46)</f>
        <v>1000.7947738235597</v>
      </c>
    </row>
    <row r="47" spans="4:8" x14ac:dyDescent="0.25">
      <c r="D47" s="8">
        <f t="shared" si="7"/>
        <v>1.8000000000000005</v>
      </c>
      <c r="E47" s="8">
        <f t="shared" si="8"/>
        <v>1000.7947738235597</v>
      </c>
      <c r="F47" s="8">
        <f t="shared" si="6"/>
        <v>4.6398366529167845E-3</v>
      </c>
      <c r="G47" s="8">
        <f>D47+paso</f>
        <v>1.9000000000000006</v>
      </c>
      <c r="H47" s="8">
        <f>E47+(paso*F47)</f>
        <v>1000.795237807225</v>
      </c>
    </row>
    <row r="48" spans="4:8" x14ac:dyDescent="0.25">
      <c r="D48" s="8">
        <f t="shared" si="7"/>
        <v>1.9000000000000006</v>
      </c>
      <c r="E48" s="8">
        <f t="shared" si="8"/>
        <v>1000.795237807225</v>
      </c>
      <c r="F48" s="8">
        <f t="shared" si="6"/>
        <v>-1.2000247536452235E-3</v>
      </c>
      <c r="G48" s="8">
        <f>D48+paso</f>
        <v>2.0000000000000004</v>
      </c>
      <c r="H48" s="8">
        <f>E48+(paso*F48)</f>
        <v>1000.7951178047497</v>
      </c>
    </row>
    <row r="49" spans="4:8" x14ac:dyDescent="0.25">
      <c r="D49" s="8">
        <f t="shared" si="7"/>
        <v>2.0000000000000004</v>
      </c>
      <c r="E49" s="8">
        <f t="shared" si="8"/>
        <v>1000.7951178047497</v>
      </c>
      <c r="F49" s="8">
        <f t="shared" si="6"/>
        <v>3.1036907751413878E-4</v>
      </c>
      <c r="G49" s="8">
        <f>D49+paso</f>
        <v>2.1000000000000005</v>
      </c>
      <c r="H49" s="8">
        <f>E49+(paso*F49)</f>
        <v>1000.7951488416575</v>
      </c>
    </row>
    <row r="50" spans="4:8" x14ac:dyDescent="0.25">
      <c r="D50" s="8">
        <f t="shared" si="7"/>
        <v>2.1000000000000005</v>
      </c>
      <c r="E50" s="8">
        <f t="shared" si="8"/>
        <v>1000.7951488416575</v>
      </c>
      <c r="F50" s="8">
        <f t="shared" si="6"/>
        <v>-8.0272448133911212E-5</v>
      </c>
      <c r="G50" s="8">
        <f>D50+paso</f>
        <v>2.2000000000000006</v>
      </c>
      <c r="H50" s="8">
        <f>E50+(paso*F50)</f>
        <v>1000.7951408144127</v>
      </c>
    </row>
    <row r="51" spans="4:8" x14ac:dyDescent="0.25">
      <c r="D51" s="8">
        <f t="shared" si="7"/>
        <v>2.2000000000000006</v>
      </c>
      <c r="E51" s="8">
        <f t="shared" si="8"/>
        <v>1000.7951408144127</v>
      </c>
      <c r="F51" s="8">
        <f t="shared" si="6"/>
        <v>2.0761303717975466E-5</v>
      </c>
      <c r="G51" s="8">
        <f>D51+paso</f>
        <v>2.3000000000000007</v>
      </c>
      <c r="H51" s="8">
        <f>E51+(paso*F51)</f>
        <v>1000.795142890543</v>
      </c>
    </row>
    <row r="52" spans="4:8" x14ac:dyDescent="0.25">
      <c r="D52" s="8">
        <f t="shared" si="7"/>
        <v>2.3000000000000007</v>
      </c>
      <c r="E52" s="8">
        <f t="shared" si="8"/>
        <v>1000.795142890543</v>
      </c>
      <c r="F52" s="8">
        <f t="shared" si="6"/>
        <v>-5.3696096511401947E-6</v>
      </c>
      <c r="G52" s="8">
        <f>D52+paso</f>
        <v>2.4000000000000008</v>
      </c>
      <c r="H52" s="8">
        <f>E52+(paso*F52)</f>
        <v>1000.795142353582</v>
      </c>
    </row>
    <row r="53" spans="4:8" x14ac:dyDescent="0.25">
      <c r="D53" s="8">
        <f t="shared" si="7"/>
        <v>2.4000000000000008</v>
      </c>
      <c r="E53" s="8">
        <f t="shared" si="8"/>
        <v>1000.795142353582</v>
      </c>
      <c r="F53" s="8">
        <f t="shared" si="6"/>
        <v>1.3887709666704495E-6</v>
      </c>
      <c r="G53" s="8">
        <f>D53+paso</f>
        <v>2.5000000000000009</v>
      </c>
      <c r="H53" s="8">
        <f>E53+(paso*F53)</f>
        <v>1000.7951424924591</v>
      </c>
    </row>
    <row r="54" spans="4:8" x14ac:dyDescent="0.25">
      <c r="D54" s="8">
        <f t="shared" si="7"/>
        <v>2.5000000000000009</v>
      </c>
      <c r="E54" s="8">
        <f t="shared" si="8"/>
        <v>1000.7951424924591</v>
      </c>
      <c r="F54" s="8">
        <f t="shared" si="6"/>
        <v>-3.5918308682880706E-7</v>
      </c>
      <c r="G54" s="8">
        <f>D54+paso</f>
        <v>2.600000000000001</v>
      </c>
      <c r="H54" s="8">
        <f>E54+(paso*F54)</f>
        <v>1000.7951424565408</v>
      </c>
    </row>
    <row r="55" spans="4:8" x14ac:dyDescent="0.25">
      <c r="D55" s="8">
        <f t="shared" si="7"/>
        <v>2.600000000000001</v>
      </c>
      <c r="E55" s="8">
        <f t="shared" si="8"/>
        <v>1000.7951424565408</v>
      </c>
      <c r="F55" s="8">
        <f t="shared" si="6"/>
        <v>9.2895584558050359E-8</v>
      </c>
      <c r="G55" s="8">
        <f>D55+paso</f>
        <v>2.7000000000000011</v>
      </c>
      <c r="H55" s="8">
        <f>E55+(paso*F55)</f>
        <v>1000.7951424658304</v>
      </c>
    </row>
    <row r="56" spans="4:8" x14ac:dyDescent="0.25">
      <c r="D56" s="8">
        <f t="shared" si="7"/>
        <v>2.7000000000000011</v>
      </c>
      <c r="E56" s="8">
        <f t="shared" si="8"/>
        <v>1000.7951424658304</v>
      </c>
      <c r="F56" s="8">
        <f t="shared" si="6"/>
        <v>-2.4024830125313201E-8</v>
      </c>
      <c r="G56" s="8">
        <f>D56+paso</f>
        <v>2.8000000000000012</v>
      </c>
      <c r="H56" s="8">
        <f>E56+(paso*F56)</f>
        <v>1000.795142463428</v>
      </c>
    </row>
    <row r="57" spans="4:8" x14ac:dyDescent="0.25">
      <c r="D57" s="8">
        <f t="shared" si="7"/>
        <v>2.8000000000000012</v>
      </c>
      <c r="E57" s="8">
        <f t="shared" si="8"/>
        <v>1000.795142463428</v>
      </c>
      <c r="F57" s="8">
        <f t="shared" si="6"/>
        <v>6.2113780785466588E-9</v>
      </c>
      <c r="G57" s="8">
        <f>D57+paso</f>
        <v>2.9000000000000012</v>
      </c>
      <c r="H57" s="8">
        <f>E57+(paso*F57)</f>
        <v>1000.7951424640491</v>
      </c>
    </row>
    <row r="58" spans="4:8" x14ac:dyDescent="0.25">
      <c r="D58" s="8">
        <f t="shared" si="7"/>
        <v>2.9000000000000012</v>
      </c>
      <c r="E58" s="8">
        <f t="shared" si="8"/>
        <v>1000.7951424640491</v>
      </c>
      <c r="F58" s="8">
        <f t="shared" si="6"/>
        <v>-1.6054890750183404E-9</v>
      </c>
      <c r="G58" s="8">
        <f>D58+paso</f>
        <v>3.0000000000000013</v>
      </c>
      <c r="H58" s="8">
        <f>E58+(paso*F58)</f>
        <v>1000.7951424638886</v>
      </c>
    </row>
    <row r="59" spans="4:8" x14ac:dyDescent="0.25">
      <c r="D59" s="8">
        <f t="shared" si="7"/>
        <v>3.0000000000000013</v>
      </c>
      <c r="E59" s="8">
        <f t="shared" si="8"/>
        <v>1000.7951424638886</v>
      </c>
      <c r="F59" s="8">
        <f t="shared" si="6"/>
        <v>4.1510084258788993E-10</v>
      </c>
      <c r="G59" s="8">
        <f>D59+paso</f>
        <v>3.1000000000000014</v>
      </c>
      <c r="H59" s="8">
        <f>E59+(paso*F59)</f>
        <v>1000.7951424639301</v>
      </c>
    </row>
    <row r="60" spans="4:8" x14ac:dyDescent="0.25">
      <c r="D60" s="8">
        <f t="shared" si="7"/>
        <v>3.1000000000000014</v>
      </c>
      <c r="E60" s="8">
        <f t="shared" si="8"/>
        <v>1000.7951424639301</v>
      </c>
      <c r="F60" s="8">
        <f t="shared" si="6"/>
        <v>-1.0751222134786076E-10</v>
      </c>
      <c r="G60" s="8">
        <f>D60+paso</f>
        <v>3.2000000000000015</v>
      </c>
      <c r="H60" s="8">
        <f>E60+(paso*F60)</f>
        <v>1000.7951424639193</v>
      </c>
    </row>
    <row r="61" spans="4:8" x14ac:dyDescent="0.25">
      <c r="D61" s="8">
        <f t="shared" si="7"/>
        <v>3.2000000000000015</v>
      </c>
      <c r="E61" s="8">
        <f t="shared" si="8"/>
        <v>1000.7951424639193</v>
      </c>
      <c r="F61" s="8">
        <f t="shared" si="6"/>
        <v>2.6636470806806756E-11</v>
      </c>
      <c r="G61" s="8">
        <f>D61+paso</f>
        <v>3.3000000000000016</v>
      </c>
      <c r="H61" s="8">
        <f>E61+(paso*F61)</f>
        <v>1000.7951424639219</v>
      </c>
    </row>
    <row r="62" spans="4:8" x14ac:dyDescent="0.25">
      <c r="D62" s="8">
        <f t="shared" si="7"/>
        <v>3.3000000000000016</v>
      </c>
      <c r="E62" s="8">
        <f t="shared" si="8"/>
        <v>1000.7951424639219</v>
      </c>
      <c r="F62" s="8">
        <f t="shared" si="6"/>
        <v>-4.1087133695327793E-12</v>
      </c>
      <c r="G62" s="8">
        <f>D62+paso</f>
        <v>3.4000000000000017</v>
      </c>
      <c r="H62" s="8">
        <f>E62+(paso*F62)</f>
        <v>1000.7951424639215</v>
      </c>
    </row>
    <row r="63" spans="4:8" x14ac:dyDescent="0.25">
      <c r="D63" s="8">
        <f t="shared" si="7"/>
        <v>3.4000000000000017</v>
      </c>
      <c r="E63" s="8">
        <f t="shared" si="8"/>
        <v>1000.7951424639215</v>
      </c>
      <c r="F63" s="8">
        <f t="shared" si="6"/>
        <v>1.4814816040598089E-12</v>
      </c>
      <c r="G63" s="8">
        <f>D63+paso</f>
        <v>3.5000000000000018</v>
      </c>
      <c r="H63" s="8">
        <f>E63+(paso*F63)</f>
        <v>1000.7951424639216</v>
      </c>
    </row>
    <row r="65" spans="1:8" x14ac:dyDescent="0.25">
      <c r="A65" t="s">
        <v>41</v>
      </c>
      <c r="D65" s="8" t="s">
        <v>29</v>
      </c>
      <c r="E65" s="8" t="s">
        <v>30</v>
      </c>
      <c r="F65" s="8" t="s">
        <v>31</v>
      </c>
      <c r="G65" s="8" t="s">
        <v>32</v>
      </c>
      <c r="H65" s="8" t="s">
        <v>33</v>
      </c>
    </row>
    <row r="66" spans="1:8" x14ac:dyDescent="0.25">
      <c r="D66" s="8">
        <v>0</v>
      </c>
      <c r="E66" s="8">
        <v>0</v>
      </c>
      <c r="F66" s="8">
        <v>0</v>
      </c>
      <c r="G66" s="8">
        <f>D66+paso</f>
        <v>0.1</v>
      </c>
      <c r="H66" s="8">
        <f>E66+(paso*F66)</f>
        <v>0</v>
      </c>
    </row>
    <row r="67" spans="1:8" x14ac:dyDescent="0.25">
      <c r="D67" s="8">
        <f>G66</f>
        <v>0.1</v>
      </c>
      <c r="E67" s="8">
        <f>H66</f>
        <v>0</v>
      </c>
      <c r="F67" s="8">
        <f>42*(PI()^2)</f>
        <v>414.52338484575301</v>
      </c>
      <c r="G67" s="8">
        <f>D67+paso</f>
        <v>0.2</v>
      </c>
      <c r="H67" s="8">
        <f>E67+(paso*F67)</f>
        <v>41.452338484575307</v>
      </c>
    </row>
    <row r="68" spans="1:8" x14ac:dyDescent="0.25">
      <c r="D68" s="8">
        <f t="shared" ref="D68:D73" si="9">G67</f>
        <v>0.2</v>
      </c>
      <c r="E68" s="8">
        <f t="shared" ref="E68:E73" si="10">H67</f>
        <v>41.452338484575307</v>
      </c>
      <c r="F68" s="8">
        <f t="shared" ref="F68:F73" si="11">42*(PI()^2)</f>
        <v>414.52338484575301</v>
      </c>
      <c r="G68" s="8">
        <f>D68+paso</f>
        <v>0.30000000000000004</v>
      </c>
      <c r="H68" s="8">
        <f>E68+(paso*F68)</f>
        <v>82.904676969150614</v>
      </c>
    </row>
    <row r="69" spans="1:8" x14ac:dyDescent="0.25">
      <c r="D69" s="8">
        <f t="shared" si="9"/>
        <v>0.30000000000000004</v>
      </c>
      <c r="E69" s="8">
        <f t="shared" si="10"/>
        <v>82.904676969150614</v>
      </c>
      <c r="F69" s="8">
        <f t="shared" si="11"/>
        <v>414.52338484575301</v>
      </c>
      <c r="G69" s="8">
        <f>D69+paso</f>
        <v>0.4</v>
      </c>
      <c r="H69" s="8">
        <f>E69+(paso*F69)</f>
        <v>124.35701545372592</v>
      </c>
    </row>
    <row r="70" spans="1:8" x14ac:dyDescent="0.25">
      <c r="D70" s="8">
        <f t="shared" si="9"/>
        <v>0.4</v>
      </c>
      <c r="E70" s="8">
        <f t="shared" si="10"/>
        <v>124.35701545372592</v>
      </c>
      <c r="F70" s="8">
        <f t="shared" si="11"/>
        <v>414.52338484575301</v>
      </c>
      <c r="G70" s="8">
        <f>D70+paso</f>
        <v>0.5</v>
      </c>
      <c r="H70" s="8">
        <f>E70+(paso*F70)</f>
        <v>165.80935393830123</v>
      </c>
    </row>
    <row r="71" spans="1:8" x14ac:dyDescent="0.25">
      <c r="D71" s="8">
        <f t="shared" si="9"/>
        <v>0.5</v>
      </c>
      <c r="E71" s="8">
        <f t="shared" si="10"/>
        <v>165.80935393830123</v>
      </c>
      <c r="F71" s="8">
        <f t="shared" si="11"/>
        <v>414.52338484575301</v>
      </c>
      <c r="G71" s="8">
        <f>D71+paso</f>
        <v>0.6</v>
      </c>
      <c r="H71" s="8">
        <f>E71+(paso*F71)</f>
        <v>207.26169242287654</v>
      </c>
    </row>
    <row r="72" spans="1:8" x14ac:dyDescent="0.25">
      <c r="D72" s="8">
        <f t="shared" si="9"/>
        <v>0.6</v>
      </c>
      <c r="E72" s="8">
        <f t="shared" si="10"/>
        <v>207.26169242287654</v>
      </c>
      <c r="F72" s="8">
        <f t="shared" si="11"/>
        <v>414.52338484575301</v>
      </c>
      <c r="G72" s="8">
        <f>D72+paso</f>
        <v>0.7</v>
      </c>
      <c r="H72" s="8">
        <f>E72+(paso*F72)</f>
        <v>248.71403090745184</v>
      </c>
    </row>
    <row r="73" spans="1:8" x14ac:dyDescent="0.25">
      <c r="D73" s="8">
        <f t="shared" si="9"/>
        <v>0.7</v>
      </c>
      <c r="E73" s="8">
        <f t="shared" si="10"/>
        <v>248.71403090745184</v>
      </c>
      <c r="F73" s="8">
        <f t="shared" si="11"/>
        <v>414.52338484575301</v>
      </c>
      <c r="G73" s="8">
        <f>D73+paso</f>
        <v>0.79999999999999993</v>
      </c>
      <c r="H73" s="8">
        <f>E73+(paso*F73)</f>
        <v>290.16636939202715</v>
      </c>
    </row>
  </sheetData>
  <mergeCells count="6">
    <mergeCell ref="I1:L1"/>
    <mergeCell ref="F1:H1"/>
    <mergeCell ref="C1:E1"/>
    <mergeCell ref="M1:N1"/>
    <mergeCell ref="O1:P1"/>
    <mergeCell ref="B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Lambda</vt:lpstr>
      <vt:lpstr>paso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Costa</dc:creator>
  <cp:lastModifiedBy>Santiago Costa</cp:lastModifiedBy>
  <dcterms:created xsi:type="dcterms:W3CDTF">2019-06-09T21:07:22Z</dcterms:created>
  <dcterms:modified xsi:type="dcterms:W3CDTF">2019-06-09T22:40:28Z</dcterms:modified>
</cp:coreProperties>
</file>