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xcel Projects\"/>
    </mc:Choice>
  </mc:AlternateContent>
  <xr:revisionPtr revIDLastSave="0" documentId="8_{DAAE0CBE-107D-4DEF-9F71-259B2A097A46}" xr6:coauthVersionLast="47" xr6:coauthVersionMax="47" xr10:uidLastSave="{00000000-0000-0000-0000-000000000000}"/>
  <bookViews>
    <workbookView xWindow="-120" yWindow="-120" windowWidth="29040" windowHeight="15840" xr2:uid="{DC2FC3DA-F209-4F6F-B2EC-CA883B7EFE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3" i="1" l="1"/>
  <c r="AD22" i="1"/>
  <c r="AD21" i="1"/>
  <c r="AD20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4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11" i="1"/>
  <c r="U11" i="1"/>
  <c r="Y3" i="1"/>
  <c r="Y6" i="1"/>
  <c r="Y4" i="1"/>
  <c r="Z4" i="1"/>
  <c r="AA4" i="1"/>
  <c r="AB4" i="1"/>
  <c r="Y5" i="1"/>
  <c r="Z5" i="1"/>
  <c r="AA5" i="1"/>
  <c r="AB5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Z3" i="1"/>
  <c r="AA3" i="1" s="1"/>
  <c r="AB3" i="1" s="1"/>
  <c r="V5" i="1"/>
  <c r="W5" i="1"/>
  <c r="T6" i="1"/>
  <c r="U6" i="1"/>
  <c r="V8" i="1"/>
  <c r="W8" i="1"/>
  <c r="T9" i="1"/>
  <c r="U9" i="1"/>
  <c r="V11" i="1"/>
  <c r="W11" i="1"/>
  <c r="T12" i="1"/>
  <c r="U12" i="1"/>
  <c r="V14" i="1"/>
  <c r="W14" i="1"/>
  <c r="T15" i="1"/>
  <c r="U15" i="1"/>
  <c r="V17" i="1"/>
  <c r="W17" i="1"/>
  <c r="T18" i="1"/>
  <c r="U18" i="1"/>
  <c r="S9" i="1"/>
  <c r="S10" i="1"/>
  <c r="S12" i="1"/>
  <c r="S13" i="1"/>
  <c r="S14" i="1"/>
  <c r="R4" i="1"/>
  <c r="Q4" i="1"/>
  <c r="P4" i="1"/>
  <c r="O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4" i="1"/>
  <c r="T3" i="1"/>
  <c r="U3" i="1" s="1"/>
  <c r="V3" i="1" s="1"/>
  <c r="W3" i="1" s="1"/>
  <c r="O3" i="1"/>
  <c r="P3" i="1" s="1"/>
  <c r="Q3" i="1" s="1"/>
  <c r="R3" i="1" s="1"/>
  <c r="J4" i="1"/>
  <c r="T4" i="1" s="1"/>
  <c r="K4" i="1"/>
  <c r="U4" i="1" s="1"/>
  <c r="L4" i="1"/>
  <c r="V4" i="1" s="1"/>
  <c r="M4" i="1"/>
  <c r="W4" i="1" s="1"/>
  <c r="J5" i="1"/>
  <c r="T5" i="1" s="1"/>
  <c r="K5" i="1"/>
  <c r="U5" i="1" s="1"/>
  <c r="L5" i="1"/>
  <c r="M5" i="1"/>
  <c r="J6" i="1"/>
  <c r="K6" i="1"/>
  <c r="L6" i="1"/>
  <c r="V6" i="1" s="1"/>
  <c r="M6" i="1"/>
  <c r="W6" i="1" s="1"/>
  <c r="J7" i="1"/>
  <c r="T7" i="1" s="1"/>
  <c r="K7" i="1"/>
  <c r="U7" i="1" s="1"/>
  <c r="L7" i="1"/>
  <c r="V7" i="1" s="1"/>
  <c r="M7" i="1"/>
  <c r="W7" i="1" s="1"/>
  <c r="J8" i="1"/>
  <c r="T8" i="1" s="1"/>
  <c r="K8" i="1"/>
  <c r="U8" i="1" s="1"/>
  <c r="L8" i="1"/>
  <c r="M8" i="1"/>
  <c r="J9" i="1"/>
  <c r="K9" i="1"/>
  <c r="L9" i="1"/>
  <c r="V9" i="1" s="1"/>
  <c r="M9" i="1"/>
  <c r="W9" i="1" s="1"/>
  <c r="J10" i="1"/>
  <c r="T10" i="1" s="1"/>
  <c r="K10" i="1"/>
  <c r="U10" i="1" s="1"/>
  <c r="L10" i="1"/>
  <c r="V10" i="1" s="1"/>
  <c r="M10" i="1"/>
  <c r="W10" i="1" s="1"/>
  <c r="J11" i="1"/>
  <c r="T11" i="1" s="1"/>
  <c r="K11" i="1"/>
  <c r="L11" i="1"/>
  <c r="M11" i="1"/>
  <c r="J12" i="1"/>
  <c r="K12" i="1"/>
  <c r="L12" i="1"/>
  <c r="V12" i="1" s="1"/>
  <c r="M12" i="1"/>
  <c r="W12" i="1" s="1"/>
  <c r="J13" i="1"/>
  <c r="T13" i="1" s="1"/>
  <c r="K13" i="1"/>
  <c r="U13" i="1" s="1"/>
  <c r="L13" i="1"/>
  <c r="V13" i="1" s="1"/>
  <c r="M13" i="1"/>
  <c r="W13" i="1" s="1"/>
  <c r="J14" i="1"/>
  <c r="T14" i="1" s="1"/>
  <c r="K14" i="1"/>
  <c r="U14" i="1" s="1"/>
  <c r="L14" i="1"/>
  <c r="M14" i="1"/>
  <c r="J15" i="1"/>
  <c r="K15" i="1"/>
  <c r="L15" i="1"/>
  <c r="V15" i="1" s="1"/>
  <c r="M15" i="1"/>
  <c r="W15" i="1" s="1"/>
  <c r="J16" i="1"/>
  <c r="T16" i="1" s="1"/>
  <c r="K16" i="1"/>
  <c r="U16" i="1" s="1"/>
  <c r="L16" i="1"/>
  <c r="V16" i="1" s="1"/>
  <c r="M16" i="1"/>
  <c r="W16" i="1" s="1"/>
  <c r="J17" i="1"/>
  <c r="T17" i="1" s="1"/>
  <c r="K17" i="1"/>
  <c r="U17" i="1" s="1"/>
  <c r="L17" i="1"/>
  <c r="M17" i="1"/>
  <c r="J18" i="1"/>
  <c r="K18" i="1"/>
  <c r="L18" i="1"/>
  <c r="V18" i="1" s="1"/>
  <c r="M18" i="1"/>
  <c r="W18" i="1" s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I10" i="1"/>
  <c r="I11" i="1"/>
  <c r="S11" i="1" s="1"/>
  <c r="I12" i="1"/>
  <c r="I13" i="1"/>
  <c r="I14" i="1"/>
  <c r="I15" i="1"/>
  <c r="S15" i="1" s="1"/>
  <c r="I16" i="1"/>
  <c r="S16" i="1" s="1"/>
  <c r="I17" i="1"/>
  <c r="S17" i="1" s="1"/>
  <c r="I18" i="1"/>
  <c r="S18" i="1" s="1"/>
  <c r="I4" i="1"/>
  <c r="S4" i="1" s="1"/>
  <c r="D23" i="1"/>
  <c r="C23" i="1"/>
  <c r="D22" i="1"/>
  <c r="D21" i="1"/>
  <c r="D20" i="1"/>
  <c r="C22" i="1"/>
  <c r="C21" i="1"/>
  <c r="C20" i="1"/>
  <c r="X4" i="1" l="1"/>
  <c r="I21" i="1"/>
  <c r="I23" i="1"/>
  <c r="I20" i="1"/>
  <c r="I22" i="1"/>
  <c r="X12" i="1"/>
  <c r="N22" i="1"/>
  <c r="X7" i="1"/>
  <c r="X16" i="1"/>
  <c r="X10" i="1"/>
  <c r="X8" i="1"/>
  <c r="X17" i="1"/>
  <c r="X5" i="1"/>
  <c r="X11" i="1"/>
  <c r="X9" i="1"/>
  <c r="X6" i="1"/>
  <c r="S20" i="1"/>
  <c r="S21" i="1"/>
  <c r="S22" i="1"/>
  <c r="S23" i="1"/>
  <c r="X18" i="1"/>
  <c r="X15" i="1"/>
  <c r="X14" i="1"/>
  <c r="X13" i="1"/>
  <c r="N20" i="1"/>
  <c r="N23" i="1"/>
  <c r="N21" i="1"/>
  <c r="X20" i="1" l="1"/>
  <c r="X21" i="1"/>
  <c r="X22" i="1"/>
  <c r="X23" i="1"/>
</calcChain>
</file>

<file path=xl/sharedStrings.xml><?xml version="1.0" encoding="utf-8"?>
<sst xmlns="http://schemas.openxmlformats.org/spreadsheetml/2006/main" count="45" uniqueCount="44">
  <si>
    <t>Employee Payroll</t>
  </si>
  <si>
    <t>Last Name</t>
  </si>
  <si>
    <t>First Name</t>
  </si>
  <si>
    <t>Hourly Wage</t>
  </si>
  <si>
    <t>Hours Worked</t>
  </si>
  <si>
    <t>Pay</t>
  </si>
  <si>
    <t>Rosemary</t>
  </si>
  <si>
    <t>Ricki</t>
  </si>
  <si>
    <t>Ramsey</t>
  </si>
  <si>
    <t>Kate</t>
  </si>
  <si>
    <t>Ormonde</t>
  </si>
  <si>
    <t>Giselle</t>
  </si>
  <si>
    <t>Ellery</t>
  </si>
  <si>
    <t>Rosalynne</t>
  </si>
  <si>
    <t>Kelvin</t>
  </si>
  <si>
    <t>Alexa</t>
  </si>
  <si>
    <t>Warrick</t>
  </si>
  <si>
    <t>Ridley</t>
  </si>
  <si>
    <t>Gabriella</t>
  </si>
  <si>
    <t>Clair</t>
  </si>
  <si>
    <t>Breanna</t>
  </si>
  <si>
    <t>Merle</t>
  </si>
  <si>
    <t>Ariana</t>
  </si>
  <si>
    <t>Reid</t>
  </si>
  <si>
    <t>Krystina</t>
  </si>
  <si>
    <t>Reene</t>
  </si>
  <si>
    <t>Dallas</t>
  </si>
  <si>
    <t>Axel</t>
  </si>
  <si>
    <t>Caelie</t>
  </si>
  <si>
    <t>Inez</t>
  </si>
  <si>
    <t>Jonelle</t>
  </si>
  <si>
    <t>Precious</t>
  </si>
  <si>
    <t>Ryanne</t>
  </si>
  <si>
    <t>Evvie</t>
  </si>
  <si>
    <t>Suzanne</t>
  </si>
  <si>
    <t>Cecelia</t>
  </si>
  <si>
    <t>Max</t>
  </si>
  <si>
    <t>Min</t>
  </si>
  <si>
    <t>Average</t>
  </si>
  <si>
    <t>Total</t>
  </si>
  <si>
    <t>Ramish Syed</t>
  </si>
  <si>
    <t>Overtime Hours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</si>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</sst>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177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5788-C0DC-45ED-96DF-58457B28AD7F}">
  <dimension ref="A1:AD23"/>
  <sheetViews>
    <sheetView tabSelected="1" topLeftCell="M1" workbookViewId="0">
      <selection activeCell="AB30" sqref="AB30"/>
    </sheetView>
  </sheetViews>
  <sheetFormatPr defaultRowHeight="15" x14ac:dyDescent="0.25"/>
  <cols>
    <col min="2" max="2" width="10.5703125" bestFit="1" customWidth="1"/>
    <col min="3" max="3" width="13.7109375" customWidth="1"/>
    <col min="4" max="8" width="13.140625" customWidth="1"/>
    <col min="9" max="13" width="15.140625" customWidth="1"/>
    <col min="14" max="18" width="13" customWidth="1"/>
    <col min="19" max="23" width="15.5703125" customWidth="1"/>
    <col min="24" max="24" width="11.7109375" customWidth="1"/>
    <col min="25" max="25" width="12.5703125" customWidth="1"/>
    <col min="26" max="26" width="11.28515625" customWidth="1"/>
    <col min="27" max="27" width="11.42578125" customWidth="1"/>
    <col min="28" max="28" width="12" customWidth="1"/>
    <col min="30" max="30" width="13.42578125" customWidth="1"/>
  </cols>
  <sheetData>
    <row r="1" spans="1:30" x14ac:dyDescent="0.25">
      <c r="A1" t="s">
        <v>0</v>
      </c>
      <c r="C1" t="s">
        <v>40</v>
      </c>
    </row>
    <row r="2" spans="1:30" x14ac:dyDescent="0.25">
      <c r="D2" t="s">
        <v>4</v>
      </c>
      <c r="I2" t="s">
        <v>41</v>
      </c>
      <c r="N2" t="s">
        <v>5</v>
      </c>
      <c r="S2" t="s">
        <v>42</v>
      </c>
      <c r="X2" t="s">
        <v>39</v>
      </c>
      <c r="AD2" t="s">
        <v>43</v>
      </c>
    </row>
    <row r="3" spans="1:30" x14ac:dyDescent="0.25">
      <c r="A3" t="s">
        <v>1</v>
      </c>
      <c r="B3" t="s">
        <v>2</v>
      </c>
      <c r="C3" t="s">
        <v>3</v>
      </c>
      <c r="D3" s="4">
        <v>44927</v>
      </c>
      <c r="E3" s="4">
        <f>D3+7</f>
        <v>44934</v>
      </c>
      <c r="F3" s="4">
        <f t="shared" ref="F3:H3" si="0">E3+7</f>
        <v>44941</v>
      </c>
      <c r="G3" s="4">
        <f t="shared" si="0"/>
        <v>44948</v>
      </c>
      <c r="H3" s="4">
        <f t="shared" si="0"/>
        <v>44955</v>
      </c>
      <c r="I3" s="6">
        <v>44927</v>
      </c>
      <c r="J3" s="6">
        <f>I3+7</f>
        <v>44934</v>
      </c>
      <c r="K3" s="6">
        <f t="shared" ref="K3:M3" si="1">J3+7</f>
        <v>44941</v>
      </c>
      <c r="L3" s="6">
        <f t="shared" si="1"/>
        <v>44948</v>
      </c>
      <c r="M3" s="6">
        <f t="shared" si="1"/>
        <v>44955</v>
      </c>
      <c r="N3" s="8">
        <v>44927</v>
      </c>
      <c r="O3" s="8">
        <f>N3+7</f>
        <v>44934</v>
      </c>
      <c r="P3" s="8">
        <f t="shared" ref="P3:R3" si="2">O3+7</f>
        <v>44941</v>
      </c>
      <c r="Q3" s="8">
        <f t="shared" si="2"/>
        <v>44948</v>
      </c>
      <c r="R3" s="8">
        <f t="shared" si="2"/>
        <v>44955</v>
      </c>
      <c r="S3" s="10">
        <v>44927</v>
      </c>
      <c r="T3" s="10">
        <f>S3+7</f>
        <v>44934</v>
      </c>
      <c r="U3" s="10">
        <f t="shared" ref="U3:W3" si="3">T3+7</f>
        <v>44941</v>
      </c>
      <c r="V3" s="10">
        <f t="shared" si="3"/>
        <v>44948</v>
      </c>
      <c r="W3" s="10">
        <f t="shared" si="3"/>
        <v>44955</v>
      </c>
      <c r="X3" s="12">
        <v>44927</v>
      </c>
      <c r="Y3" s="12">
        <f>X3+7</f>
        <v>44934</v>
      </c>
      <c r="Z3" s="12">
        <f t="shared" ref="Z3:AB3" si="4">Y3+7</f>
        <v>44941</v>
      </c>
      <c r="AA3" s="12">
        <f t="shared" si="4"/>
        <v>44948</v>
      </c>
      <c r="AB3" s="12">
        <f t="shared" si="4"/>
        <v>44955</v>
      </c>
    </row>
    <row r="4" spans="1:30" x14ac:dyDescent="0.25">
      <c r="A4" t="s">
        <v>21</v>
      </c>
      <c r="B4" t="s">
        <v>6</v>
      </c>
      <c r="C4" s="1">
        <v>18.739999999999998</v>
      </c>
      <c r="D4" s="5">
        <v>37</v>
      </c>
      <c r="E4" s="5">
        <v>48</v>
      </c>
      <c r="F4" s="5">
        <v>45</v>
      </c>
      <c r="G4" s="5">
        <v>38</v>
      </c>
      <c r="H4" s="5">
        <v>37</v>
      </c>
      <c r="I4" s="7">
        <f>IF(D4&gt;40,D4-40,0)</f>
        <v>0</v>
      </c>
      <c r="J4" s="7">
        <f t="shared" ref="J4:M18" si="5">IF(E4&gt;40,E4-40,0)</f>
        <v>8</v>
      </c>
      <c r="K4" s="7">
        <f t="shared" si="5"/>
        <v>5</v>
      </c>
      <c r="L4" s="7">
        <f t="shared" si="5"/>
        <v>0</v>
      </c>
      <c r="M4" s="7">
        <f t="shared" si="5"/>
        <v>0</v>
      </c>
      <c r="N4" s="9">
        <f>$C4*D4</f>
        <v>693.38</v>
      </c>
      <c r="O4" s="9">
        <f t="shared" ref="O4:R18" si="6">$C4*E4</f>
        <v>899.52</v>
      </c>
      <c r="P4" s="9">
        <f>$C4*F4</f>
        <v>843.3</v>
      </c>
      <c r="Q4" s="9">
        <f>$C4*G4</f>
        <v>712.11999999999989</v>
      </c>
      <c r="R4" s="9">
        <f>$C4*H4</f>
        <v>693.38</v>
      </c>
      <c r="S4" s="11">
        <f>0.5*$C4*I4</f>
        <v>0</v>
      </c>
      <c r="T4" s="11">
        <f>0.5*$C4*J4</f>
        <v>74.959999999999994</v>
      </c>
      <c r="U4" s="11">
        <f t="shared" ref="T4:W18" si="7">0.5*$C4*K4</f>
        <v>46.849999999999994</v>
      </c>
      <c r="V4" s="11">
        <f t="shared" si="7"/>
        <v>0</v>
      </c>
      <c r="W4" s="11">
        <f t="shared" si="7"/>
        <v>0</v>
      </c>
      <c r="X4" s="13">
        <f>N4+S4</f>
        <v>693.38</v>
      </c>
      <c r="Y4" s="13">
        <f t="shared" ref="Y4:AB18" si="8">O4+T4</f>
        <v>974.48</v>
      </c>
      <c r="Z4" s="13">
        <f t="shared" si="8"/>
        <v>890.15</v>
      </c>
      <c r="AA4" s="13">
        <f t="shared" si="8"/>
        <v>712.11999999999989</v>
      </c>
      <c r="AB4" s="13">
        <f t="shared" si="8"/>
        <v>693.38</v>
      </c>
      <c r="AD4" s="2">
        <f>SUM(X4:AB4)</f>
        <v>3963.51</v>
      </c>
    </row>
    <row r="5" spans="1:30" x14ac:dyDescent="0.25">
      <c r="A5" t="s">
        <v>22</v>
      </c>
      <c r="B5" t="s">
        <v>7</v>
      </c>
      <c r="C5" s="1">
        <v>18.649999999999999</v>
      </c>
      <c r="D5" s="5">
        <v>45</v>
      </c>
      <c r="E5" s="5">
        <v>43</v>
      </c>
      <c r="F5" s="5">
        <v>43</v>
      </c>
      <c r="G5" s="5">
        <v>47</v>
      </c>
      <c r="H5" s="5">
        <v>47</v>
      </c>
      <c r="I5" s="7">
        <f>IF(D5&gt;40,D5-40,0)</f>
        <v>5</v>
      </c>
      <c r="J5" s="7">
        <f t="shared" si="5"/>
        <v>3</v>
      </c>
      <c r="K5" s="7">
        <f t="shared" si="5"/>
        <v>3</v>
      </c>
      <c r="L5" s="7">
        <f t="shared" si="5"/>
        <v>7</v>
      </c>
      <c r="M5" s="7">
        <f t="shared" si="5"/>
        <v>7</v>
      </c>
      <c r="N5" s="9">
        <f t="shared" ref="N5:N18" si="9">$C5*D5</f>
        <v>839.24999999999989</v>
      </c>
      <c r="O5" s="9">
        <f t="shared" si="6"/>
        <v>801.94999999999993</v>
      </c>
      <c r="P5" s="9">
        <f t="shared" si="6"/>
        <v>801.94999999999993</v>
      </c>
      <c r="Q5" s="9">
        <f t="shared" si="6"/>
        <v>876.55</v>
      </c>
      <c r="R5" s="9">
        <f t="shared" si="6"/>
        <v>876.55</v>
      </c>
      <c r="S5" s="11">
        <f t="shared" ref="S5:S18" si="10">0.5*$C5*I5</f>
        <v>46.625</v>
      </c>
      <c r="T5" s="11">
        <f t="shared" si="7"/>
        <v>27.974999999999998</v>
      </c>
      <c r="U5" s="11">
        <f t="shared" si="7"/>
        <v>27.974999999999998</v>
      </c>
      <c r="V5" s="11">
        <f t="shared" si="7"/>
        <v>65.274999999999991</v>
      </c>
      <c r="W5" s="11">
        <f t="shared" si="7"/>
        <v>65.274999999999991</v>
      </c>
      <c r="X5" s="13">
        <f>N5+S5</f>
        <v>885.87499999999989</v>
      </c>
      <c r="Y5" s="13">
        <f t="shared" si="8"/>
        <v>829.92499999999995</v>
      </c>
      <c r="Z5" s="13">
        <f t="shared" si="8"/>
        <v>829.92499999999995</v>
      </c>
      <c r="AA5" s="13">
        <f t="shared" si="8"/>
        <v>941.82499999999993</v>
      </c>
      <c r="AB5" s="13">
        <f t="shared" si="8"/>
        <v>941.82499999999993</v>
      </c>
      <c r="AD5" s="2">
        <f t="shared" ref="AD5:AD18" si="11">SUM(X5:AB5)</f>
        <v>4429.3749999999991</v>
      </c>
    </row>
    <row r="6" spans="1:30" x14ac:dyDescent="0.25">
      <c r="A6" t="s">
        <v>23</v>
      </c>
      <c r="B6" t="s">
        <v>8</v>
      </c>
      <c r="C6" s="1">
        <v>25.79</v>
      </c>
      <c r="D6" s="5">
        <v>37</v>
      </c>
      <c r="E6" s="5">
        <v>44</v>
      </c>
      <c r="F6" s="5">
        <v>50</v>
      </c>
      <c r="G6" s="5">
        <v>42</v>
      </c>
      <c r="H6" s="5">
        <v>36</v>
      </c>
      <c r="I6" s="7">
        <f>IF(D6&gt;40,D6-40,0)</f>
        <v>0</v>
      </c>
      <c r="J6" s="7">
        <f t="shared" si="5"/>
        <v>4</v>
      </c>
      <c r="K6" s="7">
        <f t="shared" si="5"/>
        <v>10</v>
      </c>
      <c r="L6" s="7">
        <f t="shared" si="5"/>
        <v>2</v>
      </c>
      <c r="M6" s="7">
        <f t="shared" si="5"/>
        <v>0</v>
      </c>
      <c r="N6" s="9">
        <f t="shared" si="9"/>
        <v>954.23</v>
      </c>
      <c r="O6" s="9">
        <f t="shared" si="6"/>
        <v>1134.76</v>
      </c>
      <c r="P6" s="9">
        <f t="shared" si="6"/>
        <v>1289.5</v>
      </c>
      <c r="Q6" s="9">
        <f t="shared" si="6"/>
        <v>1083.18</v>
      </c>
      <c r="R6" s="9">
        <f t="shared" si="6"/>
        <v>928.43999999999994</v>
      </c>
      <c r="S6" s="11">
        <f t="shared" si="10"/>
        <v>0</v>
      </c>
      <c r="T6" s="11">
        <f t="shared" si="7"/>
        <v>51.58</v>
      </c>
      <c r="U6" s="11">
        <f t="shared" si="7"/>
        <v>128.94999999999999</v>
      </c>
      <c r="V6" s="11">
        <f t="shared" si="7"/>
        <v>25.79</v>
      </c>
      <c r="W6" s="11">
        <f t="shared" si="7"/>
        <v>0</v>
      </c>
      <c r="X6" s="13">
        <f>N6+S6</f>
        <v>954.23</v>
      </c>
      <c r="Y6" s="13">
        <f>O6+T6</f>
        <v>1186.3399999999999</v>
      </c>
      <c r="Z6" s="13">
        <f t="shared" si="8"/>
        <v>1418.45</v>
      </c>
      <c r="AA6" s="13">
        <f t="shared" si="8"/>
        <v>1108.97</v>
      </c>
      <c r="AB6" s="13">
        <f t="shared" si="8"/>
        <v>928.43999999999994</v>
      </c>
      <c r="AD6" s="2">
        <f t="shared" si="11"/>
        <v>5596.4299999999994</v>
      </c>
    </row>
    <row r="7" spans="1:30" x14ac:dyDescent="0.25">
      <c r="A7" t="s">
        <v>24</v>
      </c>
      <c r="B7" t="s">
        <v>9</v>
      </c>
      <c r="C7" s="1">
        <v>23.89</v>
      </c>
      <c r="D7" s="5">
        <v>43</v>
      </c>
      <c r="E7" s="5">
        <v>41</v>
      </c>
      <c r="F7" s="5">
        <v>40</v>
      </c>
      <c r="G7" s="5">
        <v>48</v>
      </c>
      <c r="H7" s="5">
        <v>46</v>
      </c>
      <c r="I7" s="7">
        <f>IF(D7&gt;40,D7-40,0)</f>
        <v>3</v>
      </c>
      <c r="J7" s="7">
        <f t="shared" si="5"/>
        <v>1</v>
      </c>
      <c r="K7" s="7">
        <f t="shared" si="5"/>
        <v>0</v>
      </c>
      <c r="L7" s="7">
        <f t="shared" si="5"/>
        <v>8</v>
      </c>
      <c r="M7" s="7">
        <f t="shared" si="5"/>
        <v>6</v>
      </c>
      <c r="N7" s="9">
        <f t="shared" si="9"/>
        <v>1027.27</v>
      </c>
      <c r="O7" s="9">
        <f t="shared" si="6"/>
        <v>979.49</v>
      </c>
      <c r="P7" s="9">
        <f t="shared" si="6"/>
        <v>955.6</v>
      </c>
      <c r="Q7" s="9">
        <f t="shared" si="6"/>
        <v>1146.72</v>
      </c>
      <c r="R7" s="9">
        <f t="shared" si="6"/>
        <v>1098.94</v>
      </c>
      <c r="S7" s="11">
        <f t="shared" si="10"/>
        <v>35.835000000000001</v>
      </c>
      <c r="T7" s="11">
        <f t="shared" si="7"/>
        <v>11.945</v>
      </c>
      <c r="U7" s="11">
        <f t="shared" si="7"/>
        <v>0</v>
      </c>
      <c r="V7" s="11">
        <f t="shared" si="7"/>
        <v>95.56</v>
      </c>
      <c r="W7" s="11">
        <f t="shared" si="7"/>
        <v>71.67</v>
      </c>
      <c r="X7" s="13">
        <f>N7+S7</f>
        <v>1063.105</v>
      </c>
      <c r="Y7" s="13">
        <f t="shared" si="8"/>
        <v>991.43500000000006</v>
      </c>
      <c r="Z7" s="13">
        <f t="shared" si="8"/>
        <v>955.6</v>
      </c>
      <c r="AA7" s="13">
        <f t="shared" si="8"/>
        <v>1242.28</v>
      </c>
      <c r="AB7" s="13">
        <f t="shared" si="8"/>
        <v>1170.6100000000001</v>
      </c>
      <c r="AD7" s="2">
        <f t="shared" si="11"/>
        <v>5423.0300000000007</v>
      </c>
    </row>
    <row r="8" spans="1:30" x14ac:dyDescent="0.25">
      <c r="A8" t="s">
        <v>25</v>
      </c>
      <c r="B8" t="s">
        <v>10</v>
      </c>
      <c r="C8" s="1">
        <v>20.350000000000001</v>
      </c>
      <c r="D8" s="5">
        <v>35</v>
      </c>
      <c r="E8" s="5">
        <v>37</v>
      </c>
      <c r="F8" s="5">
        <v>47</v>
      </c>
      <c r="G8" s="5">
        <v>35</v>
      </c>
      <c r="H8" s="5">
        <v>40</v>
      </c>
      <c r="I8" s="7">
        <f>IF(D8&gt;40,D8-40,0)</f>
        <v>0</v>
      </c>
      <c r="J8" s="7">
        <f t="shared" si="5"/>
        <v>0</v>
      </c>
      <c r="K8" s="7">
        <f t="shared" si="5"/>
        <v>7</v>
      </c>
      <c r="L8" s="7">
        <f t="shared" si="5"/>
        <v>0</v>
      </c>
      <c r="M8" s="7">
        <f t="shared" si="5"/>
        <v>0</v>
      </c>
      <c r="N8" s="9">
        <f t="shared" si="9"/>
        <v>712.25</v>
      </c>
      <c r="O8" s="9">
        <f t="shared" si="6"/>
        <v>752.95</v>
      </c>
      <c r="P8" s="9">
        <f t="shared" si="6"/>
        <v>956.45</v>
      </c>
      <c r="Q8" s="9">
        <f t="shared" si="6"/>
        <v>712.25</v>
      </c>
      <c r="R8" s="9">
        <f t="shared" si="6"/>
        <v>814</v>
      </c>
      <c r="S8" s="11">
        <f t="shared" si="10"/>
        <v>0</v>
      </c>
      <c r="T8" s="11">
        <f t="shared" si="7"/>
        <v>0</v>
      </c>
      <c r="U8" s="11">
        <f t="shared" si="7"/>
        <v>71.225000000000009</v>
      </c>
      <c r="V8" s="11">
        <f t="shared" si="7"/>
        <v>0</v>
      </c>
      <c r="W8" s="11">
        <f t="shared" si="7"/>
        <v>0</v>
      </c>
      <c r="X8" s="13">
        <f>N8+S8</f>
        <v>712.25</v>
      </c>
      <c r="Y8" s="13">
        <f t="shared" si="8"/>
        <v>752.95</v>
      </c>
      <c r="Z8" s="13">
        <f t="shared" si="8"/>
        <v>1027.675</v>
      </c>
      <c r="AA8" s="13">
        <f t="shared" si="8"/>
        <v>712.25</v>
      </c>
      <c r="AB8" s="13">
        <f t="shared" si="8"/>
        <v>814</v>
      </c>
      <c r="AD8" s="2">
        <f t="shared" si="11"/>
        <v>4019.125</v>
      </c>
    </row>
    <row r="9" spans="1:30" x14ac:dyDescent="0.25">
      <c r="A9" t="s">
        <v>26</v>
      </c>
      <c r="B9" t="s">
        <v>11</v>
      </c>
      <c r="C9" s="1">
        <v>25.75</v>
      </c>
      <c r="D9" s="5">
        <v>38</v>
      </c>
      <c r="E9" s="5">
        <v>47</v>
      </c>
      <c r="F9" s="5">
        <v>38</v>
      </c>
      <c r="G9" s="5">
        <v>44</v>
      </c>
      <c r="H9" s="5">
        <v>40</v>
      </c>
      <c r="I9" s="7">
        <f>IF(D9&gt;40,D9-40,0)</f>
        <v>0</v>
      </c>
      <c r="J9" s="7">
        <f t="shared" si="5"/>
        <v>7</v>
      </c>
      <c r="K9" s="7">
        <f t="shared" si="5"/>
        <v>0</v>
      </c>
      <c r="L9" s="7">
        <f t="shared" si="5"/>
        <v>4</v>
      </c>
      <c r="M9" s="7">
        <f t="shared" si="5"/>
        <v>0</v>
      </c>
      <c r="N9" s="9">
        <f t="shared" si="9"/>
        <v>978.5</v>
      </c>
      <c r="O9" s="9">
        <f t="shared" si="6"/>
        <v>1210.25</v>
      </c>
      <c r="P9" s="9">
        <f t="shared" si="6"/>
        <v>978.5</v>
      </c>
      <c r="Q9" s="9">
        <f t="shared" si="6"/>
        <v>1133</v>
      </c>
      <c r="R9" s="9">
        <f t="shared" si="6"/>
        <v>1030</v>
      </c>
      <c r="S9" s="11">
        <f t="shared" si="10"/>
        <v>0</v>
      </c>
      <c r="T9" s="11">
        <f t="shared" si="7"/>
        <v>90.125</v>
      </c>
      <c r="U9" s="11">
        <f t="shared" si="7"/>
        <v>0</v>
      </c>
      <c r="V9" s="11">
        <f t="shared" si="7"/>
        <v>51.5</v>
      </c>
      <c r="W9" s="11">
        <f t="shared" si="7"/>
        <v>0</v>
      </c>
      <c r="X9" s="13">
        <f>N9+S9</f>
        <v>978.5</v>
      </c>
      <c r="Y9" s="13">
        <f t="shared" si="8"/>
        <v>1300.375</v>
      </c>
      <c r="Z9" s="13">
        <f t="shared" si="8"/>
        <v>978.5</v>
      </c>
      <c r="AA9" s="13">
        <f t="shared" si="8"/>
        <v>1184.5</v>
      </c>
      <c r="AB9" s="13">
        <f t="shared" si="8"/>
        <v>1030</v>
      </c>
      <c r="AD9" s="2">
        <f t="shared" si="11"/>
        <v>5471.875</v>
      </c>
    </row>
    <row r="10" spans="1:30" x14ac:dyDescent="0.25">
      <c r="A10" t="s">
        <v>27</v>
      </c>
      <c r="B10" t="s">
        <v>12</v>
      </c>
      <c r="C10" s="1">
        <v>22.28</v>
      </c>
      <c r="D10" s="5">
        <v>47</v>
      </c>
      <c r="E10" s="5">
        <v>44</v>
      </c>
      <c r="F10" s="5">
        <v>41</v>
      </c>
      <c r="G10" s="5">
        <v>44</v>
      </c>
      <c r="H10" s="5">
        <v>46</v>
      </c>
      <c r="I10" s="7">
        <f>IF(D10&gt;40,D10-40,0)</f>
        <v>7</v>
      </c>
      <c r="J10" s="7">
        <f t="shared" si="5"/>
        <v>4</v>
      </c>
      <c r="K10" s="7">
        <f t="shared" si="5"/>
        <v>1</v>
      </c>
      <c r="L10" s="7">
        <f t="shared" si="5"/>
        <v>4</v>
      </c>
      <c r="M10" s="7">
        <f t="shared" si="5"/>
        <v>6</v>
      </c>
      <c r="N10" s="9">
        <f t="shared" si="9"/>
        <v>1047.1600000000001</v>
      </c>
      <c r="O10" s="9">
        <f t="shared" si="6"/>
        <v>980.32</v>
      </c>
      <c r="P10" s="9">
        <f t="shared" si="6"/>
        <v>913.48</v>
      </c>
      <c r="Q10" s="9">
        <f t="shared" si="6"/>
        <v>980.32</v>
      </c>
      <c r="R10" s="9">
        <f t="shared" si="6"/>
        <v>1024.8800000000001</v>
      </c>
      <c r="S10" s="11">
        <f t="shared" si="10"/>
        <v>77.98</v>
      </c>
      <c r="T10" s="11">
        <f t="shared" si="7"/>
        <v>44.56</v>
      </c>
      <c r="U10" s="11">
        <f t="shared" si="7"/>
        <v>11.14</v>
      </c>
      <c r="V10" s="11">
        <f t="shared" si="7"/>
        <v>44.56</v>
      </c>
      <c r="W10" s="11">
        <f t="shared" si="7"/>
        <v>66.84</v>
      </c>
      <c r="X10" s="13">
        <f>N10+S10</f>
        <v>1125.1400000000001</v>
      </c>
      <c r="Y10" s="13">
        <f t="shared" si="8"/>
        <v>1024.8800000000001</v>
      </c>
      <c r="Z10" s="13">
        <f t="shared" si="8"/>
        <v>924.62</v>
      </c>
      <c r="AA10" s="13">
        <f t="shared" si="8"/>
        <v>1024.8800000000001</v>
      </c>
      <c r="AB10" s="13">
        <f t="shared" si="8"/>
        <v>1091.72</v>
      </c>
      <c r="AD10" s="2">
        <f t="shared" si="11"/>
        <v>5191.2400000000007</v>
      </c>
    </row>
    <row r="11" spans="1:30" x14ac:dyDescent="0.25">
      <c r="A11" t="s">
        <v>28</v>
      </c>
      <c r="B11" t="s">
        <v>13</v>
      </c>
      <c r="C11" s="1">
        <v>15.31</v>
      </c>
      <c r="D11" s="5">
        <v>48</v>
      </c>
      <c r="E11" s="5">
        <v>37</v>
      </c>
      <c r="F11" s="5">
        <v>47</v>
      </c>
      <c r="G11" s="5">
        <v>47</v>
      </c>
      <c r="H11" s="5">
        <v>36</v>
      </c>
      <c r="I11" s="7">
        <f>IF(D11&gt;40,D11-40,0)</f>
        <v>8</v>
      </c>
      <c r="J11" s="7">
        <f t="shared" si="5"/>
        <v>0</v>
      </c>
      <c r="K11" s="7">
        <f t="shared" si="5"/>
        <v>7</v>
      </c>
      <c r="L11" s="7">
        <f t="shared" si="5"/>
        <v>7</v>
      </c>
      <c r="M11" s="7">
        <f t="shared" si="5"/>
        <v>0</v>
      </c>
      <c r="N11" s="9">
        <f t="shared" si="9"/>
        <v>734.88</v>
      </c>
      <c r="O11" s="9">
        <f t="shared" si="6"/>
        <v>566.47</v>
      </c>
      <c r="P11" s="9">
        <f t="shared" si="6"/>
        <v>719.57</v>
      </c>
      <c r="Q11" s="9">
        <f t="shared" si="6"/>
        <v>719.57</v>
      </c>
      <c r="R11" s="9">
        <f t="shared" si="6"/>
        <v>551.16</v>
      </c>
      <c r="S11" s="11">
        <f t="shared" si="10"/>
        <v>61.24</v>
      </c>
      <c r="T11" s="11">
        <f t="shared" si="7"/>
        <v>0</v>
      </c>
      <c r="U11" s="11">
        <f>0.5*$C11*K11</f>
        <v>53.585000000000001</v>
      </c>
      <c r="V11" s="11">
        <f t="shared" si="7"/>
        <v>53.585000000000001</v>
      </c>
      <c r="W11" s="11">
        <f t="shared" si="7"/>
        <v>0</v>
      </c>
      <c r="X11" s="13">
        <f>N11+S11</f>
        <v>796.12</v>
      </c>
      <c r="Y11" s="13">
        <f>O11+T11</f>
        <v>566.47</v>
      </c>
      <c r="Z11" s="13">
        <f t="shared" si="8"/>
        <v>773.15500000000009</v>
      </c>
      <c r="AA11" s="13">
        <f t="shared" si="8"/>
        <v>773.15500000000009</v>
      </c>
      <c r="AB11" s="13">
        <f t="shared" si="8"/>
        <v>551.16</v>
      </c>
      <c r="AD11" s="2">
        <f t="shared" si="11"/>
        <v>3460.0600000000004</v>
      </c>
    </row>
    <row r="12" spans="1:30" x14ac:dyDescent="0.25">
      <c r="A12" t="s">
        <v>29</v>
      </c>
      <c r="B12" t="s">
        <v>14</v>
      </c>
      <c r="C12" s="1">
        <v>25.46</v>
      </c>
      <c r="D12" s="5">
        <v>36</v>
      </c>
      <c r="E12" s="5">
        <v>48</v>
      </c>
      <c r="F12" s="5">
        <v>39</v>
      </c>
      <c r="G12" s="5">
        <v>41</v>
      </c>
      <c r="H12" s="5">
        <v>36</v>
      </c>
      <c r="I12" s="7">
        <f>IF(D12&gt;40,D12-40,0)</f>
        <v>0</v>
      </c>
      <c r="J12" s="7">
        <f t="shared" si="5"/>
        <v>8</v>
      </c>
      <c r="K12" s="7">
        <f t="shared" si="5"/>
        <v>0</v>
      </c>
      <c r="L12" s="7">
        <f t="shared" si="5"/>
        <v>1</v>
      </c>
      <c r="M12" s="7">
        <f t="shared" si="5"/>
        <v>0</v>
      </c>
      <c r="N12" s="9">
        <f t="shared" si="9"/>
        <v>916.56000000000006</v>
      </c>
      <c r="O12" s="9">
        <f t="shared" si="6"/>
        <v>1222.08</v>
      </c>
      <c r="P12" s="9">
        <f t="shared" si="6"/>
        <v>992.94</v>
      </c>
      <c r="Q12" s="9">
        <f t="shared" si="6"/>
        <v>1043.8600000000001</v>
      </c>
      <c r="R12" s="9">
        <f t="shared" si="6"/>
        <v>916.56000000000006</v>
      </c>
      <c r="S12" s="11">
        <f t="shared" si="10"/>
        <v>0</v>
      </c>
      <c r="T12" s="11">
        <f t="shared" si="7"/>
        <v>101.84</v>
      </c>
      <c r="U12" s="11">
        <f t="shared" si="7"/>
        <v>0</v>
      </c>
      <c r="V12" s="11">
        <f t="shared" si="7"/>
        <v>12.73</v>
      </c>
      <c r="W12" s="11">
        <f t="shared" si="7"/>
        <v>0</v>
      </c>
      <c r="X12" s="13">
        <f>N12+S12</f>
        <v>916.56000000000006</v>
      </c>
      <c r="Y12" s="13">
        <f t="shared" si="8"/>
        <v>1323.9199999999998</v>
      </c>
      <c r="Z12" s="13">
        <f t="shared" si="8"/>
        <v>992.94</v>
      </c>
      <c r="AA12" s="13">
        <f t="shared" si="8"/>
        <v>1056.5900000000001</v>
      </c>
      <c r="AB12" s="13">
        <f t="shared" si="8"/>
        <v>916.56000000000006</v>
      </c>
      <c r="AD12" s="2">
        <f t="shared" si="11"/>
        <v>5206.5700000000006</v>
      </c>
    </row>
    <row r="13" spans="1:30" x14ac:dyDescent="0.25">
      <c r="A13" t="s">
        <v>30</v>
      </c>
      <c r="B13" t="s">
        <v>15</v>
      </c>
      <c r="C13" s="1">
        <v>27.44</v>
      </c>
      <c r="D13" s="5">
        <v>41</v>
      </c>
      <c r="E13" s="5">
        <v>37</v>
      </c>
      <c r="F13" s="5">
        <v>49</v>
      </c>
      <c r="G13" s="5">
        <v>37</v>
      </c>
      <c r="H13" s="5">
        <v>47</v>
      </c>
      <c r="I13" s="7">
        <f>IF(D13&gt;40,D13-40,0)</f>
        <v>1</v>
      </c>
      <c r="J13" s="7">
        <f t="shared" si="5"/>
        <v>0</v>
      </c>
      <c r="K13" s="7">
        <f t="shared" si="5"/>
        <v>9</v>
      </c>
      <c r="L13" s="7">
        <f t="shared" si="5"/>
        <v>0</v>
      </c>
      <c r="M13" s="7">
        <f t="shared" si="5"/>
        <v>7</v>
      </c>
      <c r="N13" s="9">
        <f t="shared" si="9"/>
        <v>1125.04</v>
      </c>
      <c r="O13" s="9">
        <f t="shared" si="6"/>
        <v>1015.2800000000001</v>
      </c>
      <c r="P13" s="9">
        <f t="shared" si="6"/>
        <v>1344.5600000000002</v>
      </c>
      <c r="Q13" s="9">
        <f t="shared" si="6"/>
        <v>1015.2800000000001</v>
      </c>
      <c r="R13" s="9">
        <f t="shared" si="6"/>
        <v>1289.68</v>
      </c>
      <c r="S13" s="11">
        <f t="shared" si="10"/>
        <v>13.72</v>
      </c>
      <c r="T13" s="11">
        <f t="shared" si="7"/>
        <v>0</v>
      </c>
      <c r="U13" s="11">
        <f t="shared" si="7"/>
        <v>123.48</v>
      </c>
      <c r="V13" s="11">
        <f t="shared" si="7"/>
        <v>0</v>
      </c>
      <c r="W13" s="11">
        <f t="shared" si="7"/>
        <v>96.04</v>
      </c>
      <c r="X13" s="13">
        <f>N13+S13</f>
        <v>1138.76</v>
      </c>
      <c r="Y13" s="13">
        <f t="shared" si="8"/>
        <v>1015.2800000000001</v>
      </c>
      <c r="Z13" s="13">
        <f t="shared" si="8"/>
        <v>1468.0400000000002</v>
      </c>
      <c r="AA13" s="13">
        <f t="shared" si="8"/>
        <v>1015.2800000000001</v>
      </c>
      <c r="AB13" s="13">
        <f t="shared" si="8"/>
        <v>1385.72</v>
      </c>
      <c r="AD13" s="2">
        <f t="shared" si="11"/>
        <v>6023.08</v>
      </c>
    </row>
    <row r="14" spans="1:30" x14ac:dyDescent="0.25">
      <c r="A14" t="s">
        <v>31</v>
      </c>
      <c r="B14" t="s">
        <v>16</v>
      </c>
      <c r="C14" s="1">
        <v>28.42</v>
      </c>
      <c r="D14" s="5">
        <v>41</v>
      </c>
      <c r="E14" s="5">
        <v>50</v>
      </c>
      <c r="F14" s="5">
        <v>50</v>
      </c>
      <c r="G14" s="5">
        <v>43</v>
      </c>
      <c r="H14" s="5">
        <v>45</v>
      </c>
      <c r="I14" s="7">
        <f>IF(D14&gt;40,D14-40,0)</f>
        <v>1</v>
      </c>
      <c r="J14" s="7">
        <f t="shared" si="5"/>
        <v>10</v>
      </c>
      <c r="K14" s="7">
        <f t="shared" si="5"/>
        <v>10</v>
      </c>
      <c r="L14" s="7">
        <f t="shared" si="5"/>
        <v>3</v>
      </c>
      <c r="M14" s="7">
        <f t="shared" si="5"/>
        <v>5</v>
      </c>
      <c r="N14" s="9">
        <f t="shared" si="9"/>
        <v>1165.22</v>
      </c>
      <c r="O14" s="9">
        <f t="shared" si="6"/>
        <v>1421</v>
      </c>
      <c r="P14" s="9">
        <f t="shared" si="6"/>
        <v>1421</v>
      </c>
      <c r="Q14" s="9">
        <f t="shared" si="6"/>
        <v>1222.0600000000002</v>
      </c>
      <c r="R14" s="9">
        <f t="shared" si="6"/>
        <v>1278.9000000000001</v>
      </c>
      <c r="S14" s="11">
        <f t="shared" si="10"/>
        <v>14.21</v>
      </c>
      <c r="T14" s="11">
        <f t="shared" si="7"/>
        <v>142.10000000000002</v>
      </c>
      <c r="U14" s="11">
        <f t="shared" si="7"/>
        <v>142.10000000000002</v>
      </c>
      <c r="V14" s="11">
        <f t="shared" si="7"/>
        <v>42.63</v>
      </c>
      <c r="W14" s="11">
        <f t="shared" si="7"/>
        <v>71.050000000000011</v>
      </c>
      <c r="X14" s="13">
        <f>N14+S14</f>
        <v>1179.43</v>
      </c>
      <c r="Y14" s="13">
        <f t="shared" si="8"/>
        <v>1563.1</v>
      </c>
      <c r="Z14" s="13">
        <f t="shared" si="8"/>
        <v>1563.1</v>
      </c>
      <c r="AA14" s="13">
        <f t="shared" si="8"/>
        <v>1264.6900000000003</v>
      </c>
      <c r="AB14" s="13">
        <f t="shared" si="8"/>
        <v>1349.95</v>
      </c>
      <c r="AD14" s="2">
        <f t="shared" si="11"/>
        <v>6920.2699999999995</v>
      </c>
    </row>
    <row r="15" spans="1:30" x14ac:dyDescent="0.25">
      <c r="A15" t="s">
        <v>32</v>
      </c>
      <c r="B15" t="s">
        <v>17</v>
      </c>
      <c r="C15" s="1">
        <v>29.89</v>
      </c>
      <c r="D15" s="5">
        <v>44</v>
      </c>
      <c r="E15" s="5">
        <v>46</v>
      </c>
      <c r="F15" s="5">
        <v>44</v>
      </c>
      <c r="G15" s="5">
        <v>40</v>
      </c>
      <c r="H15" s="5">
        <v>35</v>
      </c>
      <c r="I15" s="7">
        <f>IF(D15&gt;40,D15-40,0)</f>
        <v>4</v>
      </c>
      <c r="J15" s="7">
        <f t="shared" si="5"/>
        <v>6</v>
      </c>
      <c r="K15" s="7">
        <f t="shared" si="5"/>
        <v>4</v>
      </c>
      <c r="L15" s="7">
        <f t="shared" si="5"/>
        <v>0</v>
      </c>
      <c r="M15" s="7">
        <f t="shared" si="5"/>
        <v>0</v>
      </c>
      <c r="N15" s="9">
        <f t="shared" si="9"/>
        <v>1315.16</v>
      </c>
      <c r="O15" s="9">
        <f t="shared" si="6"/>
        <v>1374.94</v>
      </c>
      <c r="P15" s="9">
        <f t="shared" si="6"/>
        <v>1315.16</v>
      </c>
      <c r="Q15" s="9">
        <f t="shared" si="6"/>
        <v>1195.5999999999999</v>
      </c>
      <c r="R15" s="9">
        <f t="shared" si="6"/>
        <v>1046.1500000000001</v>
      </c>
      <c r="S15" s="11">
        <f t="shared" si="10"/>
        <v>59.78</v>
      </c>
      <c r="T15" s="11">
        <f t="shared" si="7"/>
        <v>89.67</v>
      </c>
      <c r="U15" s="11">
        <f t="shared" si="7"/>
        <v>59.78</v>
      </c>
      <c r="V15" s="11">
        <f t="shared" si="7"/>
        <v>0</v>
      </c>
      <c r="W15" s="11">
        <f t="shared" si="7"/>
        <v>0</v>
      </c>
      <c r="X15" s="13">
        <f>N15+S15</f>
        <v>1374.94</v>
      </c>
      <c r="Y15" s="13">
        <f t="shared" si="8"/>
        <v>1464.6100000000001</v>
      </c>
      <c r="Z15" s="13">
        <f t="shared" si="8"/>
        <v>1374.94</v>
      </c>
      <c r="AA15" s="13">
        <f t="shared" si="8"/>
        <v>1195.5999999999999</v>
      </c>
      <c r="AB15" s="13">
        <f t="shared" si="8"/>
        <v>1046.1500000000001</v>
      </c>
      <c r="AD15" s="2">
        <f t="shared" si="11"/>
        <v>6456.24</v>
      </c>
    </row>
    <row r="16" spans="1:30" x14ac:dyDescent="0.25">
      <c r="A16" t="s">
        <v>33</v>
      </c>
      <c r="B16" t="s">
        <v>18</v>
      </c>
      <c r="C16" s="1">
        <v>22.59</v>
      </c>
      <c r="D16" s="5">
        <v>44</v>
      </c>
      <c r="E16" s="5">
        <v>40</v>
      </c>
      <c r="F16" s="5">
        <v>44</v>
      </c>
      <c r="G16" s="5">
        <v>44</v>
      </c>
      <c r="H16" s="5">
        <v>48</v>
      </c>
      <c r="I16" s="7">
        <f>IF(D16&gt;40,D16-40,0)</f>
        <v>4</v>
      </c>
      <c r="J16" s="7">
        <f t="shared" si="5"/>
        <v>0</v>
      </c>
      <c r="K16" s="7">
        <f t="shared" si="5"/>
        <v>4</v>
      </c>
      <c r="L16" s="7">
        <f t="shared" si="5"/>
        <v>4</v>
      </c>
      <c r="M16" s="7">
        <f t="shared" si="5"/>
        <v>8</v>
      </c>
      <c r="N16" s="9">
        <f t="shared" si="9"/>
        <v>993.96</v>
      </c>
      <c r="O16" s="9">
        <f t="shared" si="6"/>
        <v>903.6</v>
      </c>
      <c r="P16" s="9">
        <f t="shared" si="6"/>
        <v>993.96</v>
      </c>
      <c r="Q16" s="9">
        <f t="shared" si="6"/>
        <v>993.96</v>
      </c>
      <c r="R16" s="9">
        <f t="shared" si="6"/>
        <v>1084.32</v>
      </c>
      <c r="S16" s="11">
        <f t="shared" si="10"/>
        <v>45.18</v>
      </c>
      <c r="T16" s="11">
        <f t="shared" si="7"/>
        <v>0</v>
      </c>
      <c r="U16" s="11">
        <f t="shared" si="7"/>
        <v>45.18</v>
      </c>
      <c r="V16" s="11">
        <f t="shared" si="7"/>
        <v>45.18</v>
      </c>
      <c r="W16" s="11">
        <f t="shared" si="7"/>
        <v>90.36</v>
      </c>
      <c r="X16" s="13">
        <f>N16+S16</f>
        <v>1039.1400000000001</v>
      </c>
      <c r="Y16" s="13">
        <f t="shared" si="8"/>
        <v>903.6</v>
      </c>
      <c r="Z16" s="13">
        <f t="shared" si="8"/>
        <v>1039.1400000000001</v>
      </c>
      <c r="AA16" s="13">
        <f t="shared" si="8"/>
        <v>1039.1400000000001</v>
      </c>
      <c r="AB16" s="13">
        <f t="shared" si="8"/>
        <v>1174.6799999999998</v>
      </c>
      <c r="AD16" s="2">
        <f t="shared" si="11"/>
        <v>5195.7000000000007</v>
      </c>
    </row>
    <row r="17" spans="1:30" x14ac:dyDescent="0.25">
      <c r="A17" t="s">
        <v>34</v>
      </c>
      <c r="B17" t="s">
        <v>19</v>
      </c>
      <c r="C17" s="1">
        <v>26.49</v>
      </c>
      <c r="D17" s="5">
        <v>39</v>
      </c>
      <c r="E17" s="5">
        <v>37</v>
      </c>
      <c r="F17" s="5">
        <v>38</v>
      </c>
      <c r="G17" s="5">
        <v>35</v>
      </c>
      <c r="H17" s="5">
        <v>50</v>
      </c>
      <c r="I17" s="7">
        <f>IF(D17&gt;40,D17-40,0)</f>
        <v>0</v>
      </c>
      <c r="J17" s="7">
        <f t="shared" si="5"/>
        <v>0</v>
      </c>
      <c r="K17" s="7">
        <f t="shared" si="5"/>
        <v>0</v>
      </c>
      <c r="L17" s="7">
        <f t="shared" si="5"/>
        <v>0</v>
      </c>
      <c r="M17" s="7">
        <f t="shared" si="5"/>
        <v>10</v>
      </c>
      <c r="N17" s="9">
        <f t="shared" si="9"/>
        <v>1033.1099999999999</v>
      </c>
      <c r="O17" s="9">
        <f t="shared" si="6"/>
        <v>980.13</v>
      </c>
      <c r="P17" s="9">
        <f t="shared" si="6"/>
        <v>1006.6199999999999</v>
      </c>
      <c r="Q17" s="9">
        <f t="shared" si="6"/>
        <v>927.15</v>
      </c>
      <c r="R17" s="9">
        <f t="shared" si="6"/>
        <v>1324.5</v>
      </c>
      <c r="S17" s="11">
        <f t="shared" si="10"/>
        <v>0</v>
      </c>
      <c r="T17" s="11">
        <f t="shared" si="7"/>
        <v>0</v>
      </c>
      <c r="U17" s="11">
        <f t="shared" si="7"/>
        <v>0</v>
      </c>
      <c r="V17" s="11">
        <f t="shared" si="7"/>
        <v>0</v>
      </c>
      <c r="W17" s="11">
        <f t="shared" si="7"/>
        <v>132.44999999999999</v>
      </c>
      <c r="X17" s="13">
        <f>N17+S17</f>
        <v>1033.1099999999999</v>
      </c>
      <c r="Y17" s="13">
        <f t="shared" si="8"/>
        <v>980.13</v>
      </c>
      <c r="Z17" s="13">
        <f t="shared" si="8"/>
        <v>1006.6199999999999</v>
      </c>
      <c r="AA17" s="13">
        <f t="shared" si="8"/>
        <v>927.15</v>
      </c>
      <c r="AB17" s="13">
        <f t="shared" si="8"/>
        <v>1456.95</v>
      </c>
      <c r="AD17" s="2">
        <f t="shared" si="11"/>
        <v>5403.96</v>
      </c>
    </row>
    <row r="18" spans="1:30" x14ac:dyDescent="0.25">
      <c r="A18" t="s">
        <v>35</v>
      </c>
      <c r="B18" t="s">
        <v>20</v>
      </c>
      <c r="C18" s="1">
        <v>21.21</v>
      </c>
      <c r="D18" s="5">
        <v>47</v>
      </c>
      <c r="E18" s="5">
        <v>42</v>
      </c>
      <c r="F18" s="5">
        <v>39</v>
      </c>
      <c r="G18" s="5">
        <v>45</v>
      </c>
      <c r="H18" s="5">
        <v>39</v>
      </c>
      <c r="I18" s="7">
        <f>IF(D18&gt;40,D18-40,0)</f>
        <v>7</v>
      </c>
      <c r="J18" s="7">
        <f t="shared" si="5"/>
        <v>2</v>
      </c>
      <c r="K18" s="7">
        <f t="shared" si="5"/>
        <v>0</v>
      </c>
      <c r="L18" s="7">
        <f t="shared" si="5"/>
        <v>5</v>
      </c>
      <c r="M18" s="7">
        <f t="shared" si="5"/>
        <v>0</v>
      </c>
      <c r="N18" s="9">
        <f t="shared" si="9"/>
        <v>996.87</v>
      </c>
      <c r="O18" s="9">
        <f t="shared" si="6"/>
        <v>890.82</v>
      </c>
      <c r="P18" s="9">
        <f t="shared" si="6"/>
        <v>827.19</v>
      </c>
      <c r="Q18" s="9">
        <f t="shared" si="6"/>
        <v>954.45</v>
      </c>
      <c r="R18" s="9">
        <f t="shared" si="6"/>
        <v>827.19</v>
      </c>
      <c r="S18" s="11">
        <f t="shared" si="10"/>
        <v>74.234999999999999</v>
      </c>
      <c r="T18" s="11">
        <f t="shared" si="7"/>
        <v>21.21</v>
      </c>
      <c r="U18" s="11">
        <f t="shared" si="7"/>
        <v>0</v>
      </c>
      <c r="V18" s="11">
        <f t="shared" si="7"/>
        <v>53.025000000000006</v>
      </c>
      <c r="W18" s="11">
        <f t="shared" si="7"/>
        <v>0</v>
      </c>
      <c r="X18" s="13">
        <f>N18+S18</f>
        <v>1071.105</v>
      </c>
      <c r="Y18" s="13">
        <f t="shared" si="8"/>
        <v>912.03000000000009</v>
      </c>
      <c r="Z18" s="13">
        <f t="shared" si="8"/>
        <v>827.19</v>
      </c>
      <c r="AA18" s="13">
        <f t="shared" si="8"/>
        <v>1007.475</v>
      </c>
      <c r="AB18" s="13">
        <f t="shared" si="8"/>
        <v>827.19</v>
      </c>
      <c r="AD18" s="2">
        <f t="shared" si="11"/>
        <v>4644.99</v>
      </c>
    </row>
    <row r="20" spans="1:30" x14ac:dyDescent="0.25">
      <c r="A20" t="s">
        <v>36</v>
      </c>
      <c r="C20" s="2">
        <f>MAX(C4:C18)</f>
        <v>29.89</v>
      </c>
      <c r="D20" s="3">
        <f>MAX(D4:D18)</f>
        <v>48</v>
      </c>
      <c r="E20" s="3">
        <f t="shared" ref="E20:H20" si="12">MAX(E4:E18)</f>
        <v>50</v>
      </c>
      <c r="F20" s="3">
        <f t="shared" si="12"/>
        <v>50</v>
      </c>
      <c r="G20" s="3">
        <f t="shared" si="12"/>
        <v>48</v>
      </c>
      <c r="H20" s="3">
        <f t="shared" si="12"/>
        <v>50</v>
      </c>
      <c r="I20" s="3">
        <f>MAX(I4:I18)</f>
        <v>8</v>
      </c>
      <c r="J20" s="3">
        <f t="shared" ref="J20:M20" si="13">MAX(J4:J18)</f>
        <v>10</v>
      </c>
      <c r="K20" s="3">
        <f t="shared" si="13"/>
        <v>10</v>
      </c>
      <c r="L20" s="3">
        <f t="shared" si="13"/>
        <v>8</v>
      </c>
      <c r="M20" s="3">
        <f t="shared" si="13"/>
        <v>10</v>
      </c>
      <c r="N20" s="2">
        <f>MAX(N4:N18)</f>
        <v>1315.16</v>
      </c>
      <c r="O20" s="2">
        <f t="shared" ref="O20:R20" si="14">MAX(O4:O18)</f>
        <v>1421</v>
      </c>
      <c r="P20" s="2">
        <f t="shared" si="14"/>
        <v>1421</v>
      </c>
      <c r="Q20" s="2">
        <f t="shared" si="14"/>
        <v>1222.0600000000002</v>
      </c>
      <c r="R20" s="2">
        <f t="shared" si="14"/>
        <v>1324.5</v>
      </c>
      <c r="S20" s="2">
        <f t="shared" ref="S20:X20" si="15">MAX(S4:S18)</f>
        <v>77.98</v>
      </c>
      <c r="T20" s="2">
        <f t="shared" ref="T20:W20" si="16">MAX(T4:T18)</f>
        <v>142.10000000000002</v>
      </c>
      <c r="U20" s="2">
        <f t="shared" si="16"/>
        <v>142.10000000000002</v>
      </c>
      <c r="V20" s="2">
        <f t="shared" si="16"/>
        <v>95.56</v>
      </c>
      <c r="W20" s="2">
        <f t="shared" si="16"/>
        <v>132.44999999999999</v>
      </c>
      <c r="X20" s="2">
        <f t="shared" si="15"/>
        <v>1374.94</v>
      </c>
      <c r="Y20" s="2">
        <f t="shared" ref="Y20:AB20" si="17">MAX(Y4:Y18)</f>
        <v>1563.1</v>
      </c>
      <c r="Z20" s="2">
        <f t="shared" si="17"/>
        <v>1563.1</v>
      </c>
      <c r="AA20" s="2">
        <f t="shared" si="17"/>
        <v>1264.6900000000003</v>
      </c>
      <c r="AB20" s="2">
        <f t="shared" si="17"/>
        <v>1456.95</v>
      </c>
      <c r="AD20" s="2">
        <f t="shared" ref="AD20" si="18">MAX(AD4:AD18)</f>
        <v>6920.2699999999995</v>
      </c>
    </row>
    <row r="21" spans="1:30" x14ac:dyDescent="0.25">
      <c r="A21" t="s">
        <v>37</v>
      </c>
      <c r="B21" s="2"/>
      <c r="C21" s="2">
        <f>MIN(C4:C18)</f>
        <v>15.31</v>
      </c>
      <c r="D21" s="3">
        <f>MIN(D4:D18)</f>
        <v>35</v>
      </c>
      <c r="E21" s="3">
        <f t="shared" ref="E21:H21" si="19">MIN(E4:E18)</f>
        <v>37</v>
      </c>
      <c r="F21" s="3">
        <f t="shared" si="19"/>
        <v>38</v>
      </c>
      <c r="G21" s="3">
        <f t="shared" si="19"/>
        <v>35</v>
      </c>
      <c r="H21" s="3">
        <f t="shared" si="19"/>
        <v>35</v>
      </c>
      <c r="I21" s="3">
        <f>MIN(I4:I18)</f>
        <v>0</v>
      </c>
      <c r="J21" s="3">
        <f t="shared" ref="J21:M21" si="20">MIN(J4:J18)</f>
        <v>0</v>
      </c>
      <c r="K21" s="3">
        <f t="shared" si="20"/>
        <v>0</v>
      </c>
      <c r="L21" s="3">
        <f t="shared" si="20"/>
        <v>0</v>
      </c>
      <c r="M21" s="3">
        <f t="shared" si="20"/>
        <v>0</v>
      </c>
      <c r="N21" s="2">
        <f>MIN(N4:N18)</f>
        <v>693.38</v>
      </c>
      <c r="O21" s="2">
        <f t="shared" ref="O21:R21" si="21">MIN(O4:O18)</f>
        <v>566.47</v>
      </c>
      <c r="P21" s="2">
        <f t="shared" si="21"/>
        <v>719.57</v>
      </c>
      <c r="Q21" s="2">
        <f t="shared" si="21"/>
        <v>712.11999999999989</v>
      </c>
      <c r="R21" s="2">
        <f t="shared" si="21"/>
        <v>551.16</v>
      </c>
      <c r="S21" s="2">
        <f t="shared" ref="S21:X21" si="22">MIN(S4:S18)</f>
        <v>0</v>
      </c>
      <c r="T21" s="2">
        <f t="shared" ref="T21:W21" si="23">MIN(T4:T18)</f>
        <v>0</v>
      </c>
      <c r="U21" s="2">
        <f t="shared" si="23"/>
        <v>0</v>
      </c>
      <c r="V21" s="2">
        <f t="shared" si="23"/>
        <v>0</v>
      </c>
      <c r="W21" s="2">
        <f t="shared" si="23"/>
        <v>0</v>
      </c>
      <c r="X21" s="2">
        <f t="shared" si="22"/>
        <v>693.38</v>
      </c>
      <c r="Y21" s="2">
        <f t="shared" ref="Y21:AB21" si="24">MIN(Y4:Y18)</f>
        <v>566.47</v>
      </c>
      <c r="Z21" s="2">
        <f t="shared" si="24"/>
        <v>773.15500000000009</v>
      </c>
      <c r="AA21" s="2">
        <f t="shared" si="24"/>
        <v>712.11999999999989</v>
      </c>
      <c r="AB21" s="2">
        <f t="shared" si="24"/>
        <v>551.16</v>
      </c>
      <c r="AD21" s="2">
        <f t="shared" ref="AD21" si="25">MIN(AD4:AD18)</f>
        <v>3460.0600000000004</v>
      </c>
    </row>
    <row r="22" spans="1:30" x14ac:dyDescent="0.25">
      <c r="A22" t="s">
        <v>38</v>
      </c>
      <c r="C22" s="2">
        <f>AVERAGE(C4:C18)</f>
        <v>23.483999999999995</v>
      </c>
      <c r="D22" s="3">
        <f>AVERAGE(D4:D18)</f>
        <v>41.466666666666669</v>
      </c>
      <c r="E22" s="3">
        <f t="shared" ref="E22:H22" si="26">AVERAGE(E4:E18)</f>
        <v>42.733333333333334</v>
      </c>
      <c r="F22" s="3">
        <f t="shared" si="26"/>
        <v>43.6</v>
      </c>
      <c r="G22" s="3">
        <f t="shared" si="26"/>
        <v>42</v>
      </c>
      <c r="H22" s="3">
        <f t="shared" si="26"/>
        <v>41.866666666666667</v>
      </c>
      <c r="I22" s="3">
        <f>AVERAGE(I4:I18)</f>
        <v>2.6666666666666665</v>
      </c>
      <c r="J22" s="3">
        <f t="shared" ref="J22:M22" si="27">AVERAGE(J4:J18)</f>
        <v>3.5333333333333332</v>
      </c>
      <c r="K22" s="3">
        <f t="shared" si="27"/>
        <v>4</v>
      </c>
      <c r="L22" s="3">
        <f t="shared" si="27"/>
        <v>3</v>
      </c>
      <c r="M22" s="3">
        <f t="shared" si="27"/>
        <v>3.2666666666666666</v>
      </c>
      <c r="N22" s="2">
        <f>AVERAGE(N4:N18)</f>
        <v>968.85600000000011</v>
      </c>
      <c r="O22" s="2">
        <f t="shared" ref="O22:R22" si="28">AVERAGE(O4:O18)</f>
        <v>1008.904</v>
      </c>
      <c r="P22" s="2">
        <f t="shared" si="28"/>
        <v>1023.9853333333334</v>
      </c>
      <c r="Q22" s="2">
        <f t="shared" si="28"/>
        <v>981.07133333333343</v>
      </c>
      <c r="R22" s="2">
        <f t="shared" si="28"/>
        <v>985.64333333333332</v>
      </c>
      <c r="S22" s="2">
        <f t="shared" ref="S22:X22" si="29">AVERAGE(S4:S18)</f>
        <v>28.587</v>
      </c>
      <c r="T22" s="2">
        <f t="shared" ref="T22:W22" si="30">AVERAGE(T4:T18)</f>
        <v>43.731000000000002</v>
      </c>
      <c r="U22" s="2">
        <f t="shared" si="30"/>
        <v>47.350999999999999</v>
      </c>
      <c r="V22" s="2">
        <f t="shared" si="30"/>
        <v>32.655666666666669</v>
      </c>
      <c r="W22" s="2">
        <f t="shared" si="30"/>
        <v>39.578999999999994</v>
      </c>
      <c r="X22" s="2">
        <f t="shared" si="29"/>
        <v>997.44299999999998</v>
      </c>
      <c r="Y22" s="2">
        <f t="shared" ref="Y22:AB22" si="31">AVERAGE(Y4:Y18)</f>
        <v>1052.635</v>
      </c>
      <c r="Z22" s="2">
        <f t="shared" si="31"/>
        <v>1071.3363333333334</v>
      </c>
      <c r="AA22" s="2">
        <f t="shared" si="31"/>
        <v>1013.7270000000001</v>
      </c>
      <c r="AB22" s="2">
        <f t="shared" si="31"/>
        <v>1025.2223333333336</v>
      </c>
      <c r="AD22" s="2">
        <f t="shared" ref="AD22" si="32">AVERAGE(AD4:AD18)</f>
        <v>5160.3636666666671</v>
      </c>
    </row>
    <row r="23" spans="1:30" x14ac:dyDescent="0.25">
      <c r="A23" t="s">
        <v>39</v>
      </c>
      <c r="C23" s="2">
        <f>SUM(C4:C18)</f>
        <v>352.25999999999993</v>
      </c>
      <c r="D23">
        <f>SUM(D4:D18)</f>
        <v>622</v>
      </c>
      <c r="E23">
        <f t="shared" ref="E23:H23" si="33">SUM(E4:E18)</f>
        <v>641</v>
      </c>
      <c r="F23">
        <f t="shared" si="33"/>
        <v>654</v>
      </c>
      <c r="G23">
        <f t="shared" si="33"/>
        <v>630</v>
      </c>
      <c r="H23">
        <f t="shared" si="33"/>
        <v>628</v>
      </c>
      <c r="I23">
        <f>SUM(I4:I18)</f>
        <v>40</v>
      </c>
      <c r="J23">
        <f t="shared" ref="J23:M23" si="34">SUM(J4:J18)</f>
        <v>53</v>
      </c>
      <c r="K23">
        <f t="shared" si="34"/>
        <v>60</v>
      </c>
      <c r="L23">
        <f t="shared" si="34"/>
        <v>45</v>
      </c>
      <c r="M23">
        <f t="shared" si="34"/>
        <v>49</v>
      </c>
      <c r="N23" s="2">
        <f>SUM(N4:N18)</f>
        <v>14532.840000000002</v>
      </c>
      <c r="O23" s="2">
        <f t="shared" ref="O23:R23" si="35">SUM(O4:O18)</f>
        <v>15133.56</v>
      </c>
      <c r="P23" s="2">
        <f t="shared" si="35"/>
        <v>15359.78</v>
      </c>
      <c r="Q23" s="2">
        <f t="shared" si="35"/>
        <v>14716.070000000002</v>
      </c>
      <c r="R23" s="2">
        <f t="shared" si="35"/>
        <v>14784.65</v>
      </c>
      <c r="S23" s="2">
        <f t="shared" ref="S23:X23" si="36">SUM(S4:S18)</f>
        <v>428.80500000000001</v>
      </c>
      <c r="T23" s="2">
        <f t="shared" ref="T23:W23" si="37">SUM(T4:T18)</f>
        <v>655.96500000000003</v>
      </c>
      <c r="U23" s="2">
        <f t="shared" si="37"/>
        <v>710.26499999999999</v>
      </c>
      <c r="V23" s="2">
        <f t="shared" si="37"/>
        <v>489.83500000000004</v>
      </c>
      <c r="W23" s="2">
        <f t="shared" si="37"/>
        <v>593.68499999999995</v>
      </c>
      <c r="X23" s="2">
        <f t="shared" si="36"/>
        <v>14961.645</v>
      </c>
      <c r="Y23" s="2">
        <f t="shared" ref="Y23:AB23" si="38">SUM(Y4:Y18)</f>
        <v>15789.525000000001</v>
      </c>
      <c r="Z23" s="2">
        <f t="shared" si="38"/>
        <v>16070.045</v>
      </c>
      <c r="AA23" s="2">
        <f t="shared" si="38"/>
        <v>15205.905000000001</v>
      </c>
      <c r="AB23" s="2">
        <f t="shared" si="38"/>
        <v>15378.335000000003</v>
      </c>
      <c r="AD23" s="2">
        <f t="shared" ref="AD23" si="39">SUM(AD4:AD18)</f>
        <v>77405.455000000002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Ramish Syed</dc:creator>
  <cp:lastModifiedBy>Ramish Syed</cp:lastModifiedBy>
  <dcterms:created xsi:type="dcterms:W3CDTF">2023-03-28T16:37:33Z</dcterms:created>
  <dcterms:modified xsi:type="dcterms:W3CDTF">2023-03-28T17:31:53Z</dcterms:modified>
</cp:coreProperties>
</file>