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codeName="ThisWorkbook" hidePivotFieldList="1" defaultThemeVersion="166925"/>
  <mc:AlternateContent xmlns:mc="http://schemas.openxmlformats.org/markup-compatibility/2006">
    <mc:Choice Requires="x15">
      <x15ac:absPath xmlns:x15ac="http://schemas.microsoft.com/office/spreadsheetml/2010/11/ac" url="/Users/ramkraut/Desktop/Bootcamp/Homework/"/>
    </mc:Choice>
  </mc:AlternateContent>
  <xr:revisionPtr revIDLastSave="0" documentId="13_ncr:1_{8B89F4AF-6DB5-C345-81EB-1D449E4DB190}" xr6:coauthVersionLast="45" xr6:coauthVersionMax="45" xr10:uidLastSave="{00000000-0000-0000-0000-000000000000}"/>
  <bookViews>
    <workbookView xWindow="420" yWindow="460" windowWidth="23900" windowHeight="15540" activeTab="4" xr2:uid="{00000000-000D-0000-FFFF-FFFF00000000}"/>
  </bookViews>
  <sheets>
    <sheet name="Pivot1" sheetId="2" r:id="rId1"/>
    <sheet name="Pivot2" sheetId="3" r:id="rId2"/>
    <sheet name="Pivot3" sheetId="4" r:id="rId3"/>
    <sheet name="Bonus" sheetId="5" r:id="rId4"/>
    <sheet name="Stats_Bonus" sheetId="6" r:id="rId5"/>
    <sheet name="Data" sheetId="1" r:id="rId6"/>
  </sheet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 i="6" l="1" a="1"/>
  <c r="D2" i="6" a="1"/>
  <c r="D2" i="6" s="1"/>
  <c r="A2" i="6" l="1"/>
  <c r="H5" i="6"/>
  <c r="H8" i="6"/>
  <c r="H4" i="6"/>
  <c r="H7" i="6"/>
  <c r="H3" i="6"/>
  <c r="H6" i="6"/>
  <c r="H16" i="6"/>
  <c r="H17" i="6"/>
  <c r="H14" i="6"/>
  <c r="H18" i="6"/>
  <c r="H15" i="6"/>
  <c r="H19" i="6"/>
  <c r="H3" i="5"/>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E3" i="5"/>
  <c r="E4" i="5"/>
  <c r="E5" i="5"/>
  <c r="E6" i="5"/>
  <c r="E7" i="5"/>
  <c r="E8" i="5"/>
  <c r="E9" i="5"/>
  <c r="E10" i="5"/>
  <c r="E11" i="5"/>
  <c r="E12" i="5"/>
  <c r="E13" i="5"/>
  <c r="E2" i="5"/>
  <c r="D4" i="5"/>
  <c r="D3" i="5"/>
  <c r="C13" i="5"/>
  <c r="D13" i="5"/>
  <c r="B13" i="5"/>
  <c r="C2" i="5"/>
  <c r="D2" i="5"/>
  <c r="C12" i="5"/>
  <c r="D12" i="5"/>
  <c r="D11" i="5"/>
  <c r="C11" i="5"/>
  <c r="C10" i="5"/>
  <c r="D10" i="5"/>
  <c r="C9" i="5"/>
  <c r="D9" i="5"/>
  <c r="C8" i="5"/>
  <c r="D8" i="5"/>
  <c r="C7" i="5"/>
  <c r="D7" i="5"/>
  <c r="D6" i="5"/>
  <c r="C6" i="5"/>
  <c r="D5" i="5"/>
  <c r="C5" i="5"/>
  <c r="C4" i="5"/>
  <c r="C3" i="5"/>
  <c r="B12" i="5"/>
  <c r="B11" i="5"/>
  <c r="B10" i="5"/>
  <c r="B9" i="5"/>
  <c r="B8" i="5"/>
  <c r="B7" i="5"/>
  <c r="B6" i="5"/>
  <c r="B5" i="5"/>
  <c r="B4" i="5"/>
  <c r="B3" i="5"/>
  <c r="B2" i="5"/>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3" i="1"/>
  <c r="T4" i="1"/>
  <c r="T5" i="1"/>
  <c r="T2"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4" i="1"/>
  <c r="S5" i="1"/>
  <c r="S6" i="1"/>
  <c r="S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<sst xmlns="http://schemas.openxmlformats.org/spreadsheetml/2006/main" count="28954" uniqueCount="8412">
  <si>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</si>
  <si>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</si>
  <si>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</si>
  <si>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</si>
  <si>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</si>
  <si>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</si>
  <si>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</si>
  <si>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</si>
  <si>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</si>
  <si>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</si>
  <si>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</si>
  <si>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</si>
  <si>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</si>
  <si>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</si>
  <si>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</si>
  <si>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</si>
  <si>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</si>
  <si>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</si>
  <si>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</si>
  <si>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</si>
  <si>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</si>
  <si>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</si>
  <si>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</si>
  <si>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</si>
  <si>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</si>
  <si>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</si>
  <si>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</si>
  <si>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</si>
  <si>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</si>
  <si>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</si>
  <si>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</si>
  <si>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</si>
  <si>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</si>
  <si>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</si>
  <si>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</si>
  <si>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</si>
  <si>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</si>
  <si>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</si>
  <si>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</si>
  <si>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</si>
  <si>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</si>
  <si>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</si>
  <si>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</si>
  <si>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</si>
  <si>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</si>
  <si>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</si>
  <si>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</si>
  <si>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</si>
  <si>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</si>
  <si>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</si>
  <si>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</si>
  <si>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</si>
  <si>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</si>
  <si>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</si>
  <si>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</si>
  <si>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</si>
  <si>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</si>
  <si>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</si>
  <si>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</si>
  <si>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</si>
  <si>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</si>
  <si>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</si>
  <si>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</si>
  <si>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</si>
  <si>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</si>
  <si>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</si>
  <si>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</si>
  <si>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</si>
  <si>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</si>
  <si>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</si>
  <si>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</si>
  <si>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</si>
  <si>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</si>
  <si>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</si>
  <si>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</si>
  <si>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</si>
  <si>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</si>
  <si>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</si>
  <si>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</si>
  <si>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</si>
  <si>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</si>
  <si>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</si>
  <si>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</si>
  <si>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</si>
  <si>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</si>
  <si>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</si>
  <si>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</si>
  <si>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</si>
  <si>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</si>
  <si>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</si>
  <si>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</si>
  <si>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</si>
  <si>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</si>
  <si>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</si>
  <si>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</si>
  <si>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</si>
  <si>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</si>
  <si>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</si>
  <si>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</si>
  <si>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</si>
  <si>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</si>
  <si>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</si>
  <si>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</si>
  <si>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</si>
  <si>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</si>
  <si>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</si>
  <si>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</si>
  <si>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</si>
  <si>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</si>
  <si>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</si>
  <si>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</si>
  <si>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</si>
  <si>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</si>
  <si>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</si>
  <si>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</si>
  <si>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</si>
  <si>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</si>
  <si>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</si>
  <si>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</si>
  <si>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</si>
  <si>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</si>
  <si>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</si>
  <si>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</si>
  <si>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</si>
  <si>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</si>
  <si>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</si>
  <si>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</si>
  <si>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</si>
  <si>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</si>
  <si>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</si>
  <si>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</si>
  <si>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</si>
  <si>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</si>
  <si>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</si>
  <si>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</si>
  <si>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</si>
  <si>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</si>
  <si>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</si>
  <si>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</si>
  <si>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</si>
  <si>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</si>
  <si>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</si>
  <si>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</si>
  <si>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</si>
  <si>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</si>
  <si>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</si>
  <si>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</si>
  <si>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</si>
  <si>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</si>
  <si>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</si>
  <si>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</si>
  <si>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</si>
  <si>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</si>
  <si>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</si>
  <si>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</si>
  <si>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</si>
  <si>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</si>
  <si>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</si>
  <si>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</si>
  <si>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</si>
  <si>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</si>
  <si>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</si>
  <si>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</si>
  <si>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</si>
  <si>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</si>
  <si>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</si>
  <si>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</si>
  <si>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</si>
  <si>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</si>
  <si>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</si>
  <si>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</si>
  <si>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</si>
  <si>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</si>
  <si>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</si>
  <si>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</si>
  <si>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</si>
  <si>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</si>
  <si>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</si>
  <si>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</si>
  <si>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</si>
  <si>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</si>
  <si>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</si>
  <si>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</si>
  <si>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</si>
  <si>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</si>
  <si>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</si>
  <si>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</si>
  <si>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</si>
  <si>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</si>
  <si>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</si>
  <si>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</si>
  <si>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</si>
  <si>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</si>
  <si>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</si>
  <si>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</si>
  <si>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</si>
  <si>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</si>
  <si>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</si>
  <si>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</si>
  <si>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</si>
  <si>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</si>
  <si>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</si>
  <si>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</si>
  <si>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</si>
  <si>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</si>
  <si>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</si>
  <si>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</si>
  <si>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</si>
  <si>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</si>
  <si>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</si>
  <si>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</si>
  <si>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</si>
  <si>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</si>
  <si>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</si>
  <si>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</si>
  <si>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</si>
  <si>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</si>
  <si>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</si>
  <si>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</si>
  <si>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</si>
  <si>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</si>
  <si>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</si>
  <si>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</si>
  <si>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</si>
  <si>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</si>
  <si>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</si>
  <si>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</si>
  <si>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</si>
  <si>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</si>
  <si>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</si>
  <si>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</si>
  <si>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</si>
  <si>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</si>
  <si>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</si>
  <si>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</si>
  <si>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</si>
  <si>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</si>
  <si>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</si>
  <si>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</si>
  <si>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</si>
  <si>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</si>
  <si>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</si>
  <si>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</si>
  <si>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</si>
  <si>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</si>
  <si>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</si>
  <si>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</si>
  <si>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</si>
  <si>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</si>
  <si>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</si>
  <si>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</si>
  <si>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</si>
  <si>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</si>
  <si>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</si>
  <si>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</si>
  <si>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</si>
  <si>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</si>
  <si>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</si>
  <si>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</si>
  <si>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</si>
  <si>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</si>
  <si>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</si>
  <si>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</si>
  <si>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</si>
  <si>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</si>
  <si>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</si>
  <si>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</si>
  <si>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</si>
  <si>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</si>
  <si>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</si>
  <si>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</si>
  <si>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</si>
  <si>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</si>
  <si>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</si>
  <si>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</si>
  <si>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</si>
  <si>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</si>
  <si>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</si>
  <si>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</si>
  <si>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</si>
  <si>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</si>
  <si>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</si>
  <si>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</si>
  <si>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</si>
  <si>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</si>
  <si>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</si>
  <si>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</si>
  <si>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</si>
  <si>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</si>
  <si>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</si>
  <si>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</si>
  <si>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</si>
  <si>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</si>
  <si>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</si>
  <si>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</si>
  <si>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</si>
  <si>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</si>
  <si>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</si>
  <si>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</si>
  <si>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</si>
  <si>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</si>
  <si>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</si>
  <si>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</si>
  <si>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</si>
  <si>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</si>
  <si>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</si>
  <si>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</si>
  <si>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</si>
  <si>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</si>
  <si>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</si>
  <si>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</si>
  <si>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</si>
  <si>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</si>
  <si>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</si>
  <si>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</si>
  <si>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</si>
  <si>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</si>
  <si>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</si>
  <si>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</si>
  <si>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</si>
  <si>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</si>
  <si>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</si>
  <si>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</si>
  <si>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</si>
  <si>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</si>
  <si>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</si>
  <si>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</si>
  <si>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</si>
  <si>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</si>
  <si>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</si>
  <si>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</si>
  <si>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</si>
  <si>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</si>
  <si>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</si>
  <si>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</si>
  <si>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</si>
  <si>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</si>
  <si>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</si>
  <si>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</si>
  <si>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</si>
  <si>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</si>
  <si>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</si>
  <si>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</si>
  <si>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</si>
  <si>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</si>
  <si>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</si>
  <si>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</si>
  <si>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</si>
  <si>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</si>
  <si>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</si>
  <si>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</si>
  <si>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</si>
  <si>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</si>
  <si>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</si>
  <si>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</si>
  <si>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</si>
  <si>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</si>
  <si>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</si>
  <si>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</si>
  <si>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</si>
  <si>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</si>
  <si>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</si>
  <si>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</si>
  <si>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</si>
  <si>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</si>
  <si>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</si>
  <si>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</si>
  <si>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</si>
  <si>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</si>
  <si>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</si>
  <si>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</si>
  <si>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</si>
  <si>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</si>
  <si>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</si>
  <si>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</si>
  <si>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</si>
  <si>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</si>
  <si>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</si>
  <si>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</si>
  <si>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</si>
  <si>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</si>
  <si>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</si>
  <si>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</si>
  <si>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</si>
  <si>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</si>
  <si>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</si>
  <si>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</si>
  <si>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</si>
  <si>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</si>
  <si>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</si>
  <si>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</si>
  <si>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</si>
  <si>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</si>
  <si>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</si>
  <si>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</si>
  <si>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</si>
  <si>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</si>
  <si>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</si>
  <si>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</si>
  <si>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</si>
  <si>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</si>
  <si>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</si>
  <si>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</si>
  <si>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</si>
  <si>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</si>
  <si>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</si>
  <si>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</si>
  <si>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</si>
  <si>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</si>
  <si>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</si>
  <si>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</si>
  <si>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</si>
  <si>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</si>
  <si>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</si>
  <si>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</si>
  <si>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</si>
  <si>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</si>
  <si>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</si>
  <si>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</si>
  <si>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</si>
  <si>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</si>
  <si>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</si>
  <si>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</si>
  <si>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</si>
  <si>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</si>
  <si>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</si>
  <si>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</si>
  <si>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</si>
  <si>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</si>
  <si>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</si>
  <si>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</si>
  <si>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</si>
  <si>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</si>
  <si>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</si>
  <si>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</si>
  <si>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</si>
  <si>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</si>
  <si>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</si>
  <si>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</si>
  <si>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</si>
  <si>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</si>
  <si>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</si>
  <si>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</si>
  <si>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</si>
  <si>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</si>
  <si>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</si>
  <si>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</si>
  <si>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</si>
  <si>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</si>
  <si>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</si>
  <si>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</si>
  <si>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</si>
  <si>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</si>
  <si>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</si>
  <si>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</si>
  <si>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</si>
  <si>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</si>
  <si>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</si>
  <si>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</si>
  <si>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</si>
  <si>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</si>
  <si>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</si>
  <si>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</si>
  <si>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</si>
  <si>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</si>
  <si>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</si>
  <si>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</si>
  <si>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</si>
  <si>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</si>
  <si>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</si>
  <si>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</si>
  <si>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</si>
  <si>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</si>
  <si>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</si>
  <si>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</si>
  <si>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</si>
  <si>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</si>
  <si>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</si>
  <si>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</si>
  <si>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</si>
  <si>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</si>
  <si>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</si>
  <si>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</si>
  <si>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</si>
  <si>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</si>
  <si>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</si>
  <si>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</si>
  <si>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</si>
  <si>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</si>
  <si>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</si>
  <si>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</si>
  <si>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</si>
  <si>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</si>
  <si>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</si>
  <si>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</si>
  <si>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</si>
  <si>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</si>
  <si>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</si>
  <si>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</si>
  <si>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</si>
  <si>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</si>
  <si>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</si>
  <si>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</si>
  <si>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</si>
  <si>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</si>
  <si>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</si>
  <si>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</si>
  <si>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</si>
  <si>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</si>
  <si>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</si>
  <si>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</si>
  <si>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</si>
  <si>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</si>
  <si>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</si>
  <si>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</si>
  <si>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</si>
  <si>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</si>
  <si>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</si>
  <si>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</si>
  <si>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</si>
  <si>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</si>
  <si>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</si>
  <si>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</si>
  <si>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</si>
  <si>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</si>
  <si>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</si>
  <si>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</si>
  <si>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</si>
  <si>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</si>
  <si>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</si>
  <si>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</si>
  <si>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</si>
  <si>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</si>
  <si>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</si>
  <si>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</si>
  <si>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</si>
  <si>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</si>
  <si>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</si>
  <si>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</si>
  <si>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</si>
  <si>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</si>
  <si>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</si>
  <si>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</si>
  <si>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</si>
  <si>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</si>
  <si>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</si>
  <si>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</si>
  <si>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</si>
  <si>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</si>
  <si>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</si>
  <si>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</si>
  <si>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</si>
  <si>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</si>
  <si>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</si>
  <si>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</si>
  <si>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</si>
  <si>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</si>
  <si>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</si>
  <si>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</si>
  <si>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</si>
  <si>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</si>
  <si>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</si>
  <si>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</si>
  <si>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</si>
  <si>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</si>
  <si>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</si>
  <si>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</si>
  <si>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</si>
  <si>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</si>
  <si>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</si>
  <si>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</si>
  <si>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</si>
  <si>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</si>
  <si>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</si>
  <si>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</si>
  <si>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</si>
  <si>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</si>
  <si>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</si>
  <si>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</si>
  <si>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</si>
  <si>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</si>
  <si>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</si>
  <si>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</si>
  <si>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</si>
  <si>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</si>
  <si>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</si>
  <si>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</si>
  <si>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</si>
  <si>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</si>
  <si>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</si>
  <si>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</si>
  <si>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</si>
  <si>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</si>
  <si>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</si>
  <si>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</si>
  <si>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</si>
  <si>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</si>
  <si>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</si>
  <si>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</si>
  <si>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</si>
  <si>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</si>
  <si>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</si>
  <si>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</si>
  <si>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</si>
  <si>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</si>
  <si>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</si>
  <si>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</si>
  <si>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</si>
  <si>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</si>
  <si>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</si>
  <si>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</si>
  <si>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</si>
  <si>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</si>
  <si>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</si>
  <si>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</si>
  <si>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</si>
  <si>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</si>
  <si>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</si>
  <si>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</si>
  <si>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</si>
  <si>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</si>
  <si>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</si>
  <si>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</si>
  <si>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</si>
  <si>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</si>
  <si>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</si>
  <si>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</si>
  <si>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</si>
  <si>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</si>
  <si>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</si>
  <si>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</si>
  <si>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</si>
  <si>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</si>
  <si>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</si>
  <si>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</si>
  <si>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</si>
  <si>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</si>
  <si>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</si>
  <si>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</si>
  <si>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</si>
  <si>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</si>
  <si>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</si>
  <si>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</si>
  <si>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</si>
  <si>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</si>
  <si>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</si>
  <si>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</si>
  <si>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</si>
  <si>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</si>
  <si>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</si>
  <si>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</si>
  <si>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</si>
  <si>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</si>
  <si>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</si>
  <si>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</si>
  <si>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</si>
  <si>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</si>
  <si>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</si>
  <si>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</si>
  <si>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</si>
  <si>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</si>
  <si>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</si>
  <si>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</si>
  <si>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</si>
  <si>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</si>
  <si>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</si>
  <si>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</si>
  <si>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</si>
  <si>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</si>
  <si>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</si>
  <si>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</si>
  <si>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</si>
  <si>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</si>
  <si>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</si>
  <si>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</si>
  <si>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</si>
  <si>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</si>
  <si>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</si>
  <si>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</si>
  <si>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</si>
  <si>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</si>
  <si>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</si>
  <si>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</si>
  <si>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</si>
  <si>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</si>
  <si>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</si>
  <si>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</si>
  <si>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</si>
  <si>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</si>
  <si>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</si>
  <si>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</si>
  <si>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</si>
  <si>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</si>
  <si>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</si>
  <si>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</si>
  <si>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</si>
  <si>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</si>
  <si>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</si>
  <si>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</si>
  <si>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</si>
  <si>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</si>
  <si>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</si>
  <si>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</si>
  <si>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</si>
  <si>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</si>
  <si>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</si>
  <si>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</si>
  <si>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</si>
  <si>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</si>
  <si>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</si>
  <si>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</si>
  <si>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</si>
  <si>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</si>
  <si>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</si>
  <si>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</si>
  <si>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</si>
  <si>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</si>
  <si>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</si>
  <si>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</si>
  <si>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</si>
  <si>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</si>
  <si>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</si>
  <si>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</si>
  <si>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</si>
  <si>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</si>
  <si>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</si>
  <si>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</si>
  <si>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</si>
  <si>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</si>
  <si>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</si>
  <si>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</si>
  <si>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</si>
  <si>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</si>
  <si>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</si>
  <si>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</si>
  <si>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</si>
  <si>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</si>
  <si>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</si>
  <si>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</si>
  <si>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</si>
  <si>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</si>
  <si>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</si>
  <si>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</si>
  <si>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</si>
  <si>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</si>
  <si>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</si>
  <si>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</si>
  <si>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</si>
  <si>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</si>
  <si>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</si>
  <si>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</si>
  <si>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</si>
  <si>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</si>
  <si>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</si>
  <si>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</si>
  <si>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</si>
  <si>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</si>
  <si>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</si>
  <si>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</si>
  <si>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</si>
  <si>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</si>
  <si>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</si>
  <si>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</si>
  <si>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</si>
  <si>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</si>
  <si>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</si>
  <si>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</si>
  <si>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</si>
  <si>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</si>
  <si>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</si>
  <si>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</si>
  <si>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</si>
  <si>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</si>
  <si>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</si>
  <si>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</si>
  <si>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</si>
  <si>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</si>
  <si>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</si>
  <si>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</si>
  <si>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</si>
  <si>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</si>
  <si>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</si>
  <si>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</si>
  <si>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</si>
  <si>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</si>
  <si>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</si>
  <si>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</si>
  <si>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</si>
  <si>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</si>
  <si>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</si>
  <si>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</si>
  <si>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</si>
  <si>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</si>
  <si>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</si>
  <si>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</si>
  <si>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</si>
  <si>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</si>
  <si>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</si>
  <si>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</si>
  <si>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</si>
  <si>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</si>
  <si>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</si>
  <si>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</si>
  <si>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</si>
  <si>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</si>
  <si>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</si>
  <si>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</si>
  <si>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</si>
  <si>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</si>
  <si>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</si>
  <si>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</si>
  <si>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</si>
  <si>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</si>
  <si>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</si>
  <si>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</si>
  <si>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</si>
  <si>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</si>
  <si>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</si>
  <si>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</si>
  <si>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</si>
  <si>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</si>
  <si>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</si>
  <si>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</si>
  <si>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</si>
  <si>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</si>
  <si>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</si>
  <si>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</si>
  <si>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</si>
  <si>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</si>
  <si>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</si>
  <si>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</si>
  <si>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</si>
  <si>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</si>
  <si>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</si>
  <si>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</si>
  <si>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</si>
  <si>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</si>
  <si>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</si>
  <si>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</si>
  <si>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</si>
  <si>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</si>
  <si>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</si>
  <si>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</si>
  <si>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</si>
  <si>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</si>
  <si>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</si>
  <si>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</si>
  <si>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</si>
  <si>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</si>
  <si>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</si>
  <si>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</si>
  <si>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</si>
  <si>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</si>
  <si>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</si>
  <si>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</si>
  <si>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</si>
  <si>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</si>
  <si>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</si>
  <si>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</si>
  <si>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</si>
  <si>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</si>
  <si>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</si>
  <si>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</si>
  <si>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</si>
  <si>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</si>
  <si>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</si>
  <si>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</si>
  <si>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</si>
  <si>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</si>
  <si>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</si>
  <si>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</si>
  <si>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</si>
  <si>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</si>
  <si>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</si>
  <si>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</si>
  <si>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</si>
  <si>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</si>
  <si>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</si>
  <si>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</si>
  <si>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</si>
  <si>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</si>
  <si>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</si>
  <si>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</si>
  <si>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</si>
  <si>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</si>
  <si>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</si>
  <si>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</si>
  <si>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</si>
  <si>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</si>
  <si>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</si>
  <si>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</si>
  <si>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</si>
  <si>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</si>
  <si>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</si>
  <si>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</si>
  <si>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</si>
  <si>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</si>
  <si>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</si>
  <si>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</si>
  <si>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</si>
  <si>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</si>
  <si>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</si>
  <si>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</si>
  <si>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</si>
  <si>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</si>
  <si>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</si>
  <si>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</si>
  <si>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</si>
  <si>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</si>
  <si>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</si>
  <si>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</si>
  <si>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</si>
  <si>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</si>
  <si>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</si>
  <si>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</si>
  <si>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</si>
  <si>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</si>
  <si>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</si>
  <si>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</si>
  <si>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</si>
  <si>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</si>
  <si>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</si>
  <si>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</si>
  <si>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</si>
  <si>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</si>
  <si>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</si>
  <si>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</si>
  <si>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</si>
  <si>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</si>
  <si>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</si>
  <si>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</si>
  <si>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</si>
  <si>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</si>
  <si>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</si>
  <si>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</si>
  <si>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</si>
  <si>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</si>
  <si>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</si>
  <si>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</si>
  <si>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</si>
  <si>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</si>
  <si>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</si>
  <si>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</si>
  <si>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</si>
  <si>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</si>
  <si>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</si>
  <si>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</si>
  <si>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</si>
  <si>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</si>
  <si>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</si>
  <si>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</si>
  <si>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</si>
  <si>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</si>
  <si>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</si>
  <si>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</si>
  <si>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</si>
  <si>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</si>
  <si>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</si>
  <si>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</si>
  <si>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</si>
  <si>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</si>
  <si>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</si>
  <si>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</si>
  <si>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</si>
  <si>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</si>
  <si>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</si>
  <si>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</si>
  <si>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</si>
  <si>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</si>
  <si>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</si>
  <si>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</si>
  <si>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</si>
  <si>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</si>
  <si>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</si>
  <si>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</si>
  <si>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</si>
  <si>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</si>
  <si>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</si>
  <si>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</si>
  <si>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</si>
  <si>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</si>
  <si>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</si>
  <si>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</si>
  <si>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</si>
  <si>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</si>
  <si>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</si>
  <si>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</si>
  <si>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</si>
  <si>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</si>
  <si>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</si>
  <si>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</si>
  <si>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</si>
  <si>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</si>
  <si>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</si>
  <si>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</si>
  <si>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</si>
  <si>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</si>
  <si>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</si>
  <si>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</si>
  <si>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</si>
  <si>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</si>
  <si>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</si>
  <si>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</si>
  <si>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</si>
  <si>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</si>
  <si>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</si>
  <si>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</si>
  <si>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</si>
  <si>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</si>
  <si>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</si>
  <si>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</si>
  <si>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</si>
  <si>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</si>
  <si>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</si>
  <si>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</si>
  <si>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</si>
  <si>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</si>
  <si>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</si>
  <si>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</si>
  <si>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</si>
  <si>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</si>
  <si>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</si>
  <si>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</si>
  <si>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</si>
  <si>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</si>
  <si>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</si>
  <si>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</si>
  <si>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</si>
  <si>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</si>
  <si>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</si>
  <si>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</si>
  <si>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</si>
  <si>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</si>
  <si>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</si>
  <si>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</si>
  <si>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</si>
  <si>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</si>
  <si>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</si>
  <si>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</si>
  <si>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</si>
  <si>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</si>
  <si>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</si>
  <si>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</si>
  <si>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</si>
  <si>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</si>
  <si>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</si>
  <si>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</si>
  <si>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</si>
  <si>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</si>
  <si>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</si>
  <si>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</si>
  <si>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</si>
  <si>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</si>
  <si>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</si>
  <si>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</si>
  <si>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</si>
  <si>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</si>
  <si>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</si>
  <si>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</si>
  <si>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</si>
  <si>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</si>
  <si>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</si>
  <si>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</si>
  <si>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</si>
  <si>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</si>
  <si>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</si>
  <si>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</si>
  <si>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</si>
  <si>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</si>
  <si>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</si>
  <si>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</si>
  <si>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</si>
  <si>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</si>
  <si>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</si>
  <si>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</si>
  <si>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</si>
  <si>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</si>
  <si>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</si>
  <si>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</si>
  <si>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</si>
  <si>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</si>
  <si>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</si>
  <si>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</si>
  <si>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</si>
  <si>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</si>
  <si>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</si>
  <si>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</si>
  <si>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</si>
  <si>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</si>
  <si>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</si>
  <si>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</si>
  <si>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</si>
  <si>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</si>
  <si>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</si>
  <si>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</si>
  <si>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</si>
  <si>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</si>
  <si>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</si>
  <si>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</si>
  <si>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</si>
  <si>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</si>
  <si>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</si>
  <si>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</si>
  <si>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</si>
  <si>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</si>
  <si>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</si>
  <si>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</si>
  <si>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</si>
  <si>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</si>
  <si>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</si>
  <si>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</si>
  <si>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</si>
  <si>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</si>
  <si>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</si>
  <si>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</si>
  <si>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</si>
  <si>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</si>
  <si>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</si>
  <si>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</si>
  <si>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</si>
  <si>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</si>
  <si>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</si>
  <si>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</si>
  <si>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</si>
  <si>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</si>
  <si>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</si>
  <si>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</si>
  <si>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</si>
  <si>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</si>
  <si>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</si>
  <si>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</si>
  <si>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</si>
  <si>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</si>
  <si>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</si>
  <si>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</si>
  <si>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</si>
  <si>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</si>
  <si>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</si>
  <si>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</si>
  <si>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</si>
  <si>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</si>
  <si>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</si>
  <si>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</si>
  <si>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</si>
  <si>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</si>
  <si>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</si>
  <si>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</si>
  <si>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</si>
  <si>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</si>
  <si>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</si>
  <si>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</si>
  <si>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</si>
  <si>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</si>
  <si>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</si>
  <si>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</si>
  <si>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</si>
  <si>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</si>
  <si>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</si>
  <si>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</si>
  <si>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</si>
  <si>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</si>
  <si>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</si>
  <si>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</si>
  <si>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</si>
  <si>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</si>
  <si>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</si>
  <si>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</si>
  <si>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</si>
  <si>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</si>
  <si>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</si>
  <si>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</si>
  <si>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</si>
  <si>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</si>
  <si>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</si>
  <si>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</si>
  <si>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</si>
  <si>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</si>
  <si>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</si>
  <si>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</si>
  <si>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</si>
  <si>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</si>
  <si>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</si>
  <si>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</si>
  <si>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</si>
  <si>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</si>
  <si>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</si>
  <si>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</si>
  <si>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</si>
  <si>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</si>
  <si>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</si>
  <si>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</si>
  <si>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</si>
  <si>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</si>
  <si>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</si>
  <si>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</si>
  <si>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</si>
  <si>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</si>
  <si>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</si>
  <si>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</si>
  <si>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</si>
  <si>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</si>
  <si>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</si>
  <si>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</si>
  <si>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</si>
  <si>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</si>
  <si>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</si>
  <si>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</si>
  <si>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</si>
  <si>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</si>
  <si>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</si>
  <si>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</si>
  <si>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</si>
  <si>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</si>
  <si>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</si>
  <si>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</si>
  <si>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</si>
  <si>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</si>
  <si>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</si>
  <si>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</si>
  <si>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</si>
  <si>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</si>
  <si>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</si>
  <si>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</si>
  <si>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</si>
  <si>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</si>
  <si>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</si>
  <si>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</si>
  <si>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</si>
  <si>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</si>
  <si>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</si>
  <si>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</si>
  <si>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</si>
  <si>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</si>
  <si>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</si>
  <si>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</si>
  <si>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</si>
  <si>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</si>
  <si>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</si>
  <si>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</si>
  <si>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</si>
  <si>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</si>
  <si>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</si>
  <si>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</si>
  <si>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</si>
  <si>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</si>
  <si>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</si>
  <si>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</si>
  <si>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</si>
  <si>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</si>
  <si>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</si>
  <si>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</si>
  <si>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</si>
  <si>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</si>
  <si>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</si>
  <si>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</si>
  <si>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</si>
  <si>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</si>
  <si>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</si>
  <si>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</si>
  <si>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</si>
  <si>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</si>
  <si>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</si>
  <si>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</si>
  <si>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</si>
  <si>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</si>
  <si>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</si>
  <si>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</si>
  <si>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</si>
  <si>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</si>
  <si>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</si>
  <si>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</si>
  <si>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</si>
  <si>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</si>
  <si>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</si>
  <si>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</si>
  <si>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</si>
  <si>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</si>
  <si>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</si>
  <si>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</si>
  <si>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</si>
  <si>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</si>
  <si>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</si>
  <si>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</si>
  <si>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</si>
  <si>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</si>
  <si>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</si>
  <si>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</si>
  <si>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</si>
  <si>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</si>
  <si>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</si>
  <si>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</si>
  <si>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</si>
  <si>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</si>
  <si>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</si>
  <si>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</si>
  <si>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</si>
  <si>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</si>
  <si>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</si>
  <si>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</si>
  <si>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</si>
  <si>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</si>
  <si>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</si>
  <si>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</si>
  <si>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</si>
  <si>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</si>
  <si>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</si>
  <si>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</si>
  <si>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</si>
  <si>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</si>
  <si>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</si>
  <si>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</si>
  <si>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</si>
  <si>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</si>
  <si>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</si>
  <si>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</si>
  <si>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</si>
  <si>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</si>
  <si>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</si>
  <si>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</si>
  <si>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</si>
  <si>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</si>
  <si>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</si>
  <si>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</si>
  <si>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</si>
  <si>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</si>
  <si>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</si>
  <si>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</si>
  <si>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</si>
  <si>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</si>
  <si>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</si>
  <si>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</si>
  <si>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</si>
  <si>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</si>
  <si>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</si>
  <si>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</si>
  <si>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</si>
  <si>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</si>
  <si>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</si>
  <si>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</si>
  <si>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</si>
  <si>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</si>
  <si>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</si>
  <si>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</si>
  <si>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</si>
  <si>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</si>
  <si>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</si>
  <si>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</si>
  <si>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</si>
  <si>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</si>
  <si>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</si>
  <si>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</si>
  <si>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</si>
  <si>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</si>
  <si>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</si>
  <si>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</si>
  <si>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</si>
  <si>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</si>
  <si>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</si>
  <si>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</si>
  <si>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</si>
  <si>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</si>
  <si>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</si>
  <si>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</si>
  <si>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</si>
  <si>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</si>
  <si>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</si>
  <si>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</si>
  <si>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</si>
  <si>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</si>
  <si>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</si>
  <si>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</si>
  <si>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</si>
  <si>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</si>
  <si>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</si>
  <si>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</si>
  <si>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</si>
  <si>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</si>
  <si>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</si>
  <si>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</si>
  <si>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</si>
  <si>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</si>
  <si>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</si>
  <si>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</si>
  <si>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</si>
  <si>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</si>
  <si>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</si>
  <si>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</si>
  <si>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</si>
  <si>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</si>
  <si>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</si>
  <si>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</si>
  <si>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</si>
  <si>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</si>
  <si>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</si>
  <si>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</si>
  <si>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</si>
  <si>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</si>
  <si>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</si>
  <si>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</si>
  <si>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</si>
  <si>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</si>
  <si>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</si>
  <si>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</si>
  <si>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</si>
  <si>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</si>
  <si>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</si>
  <si>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</si>
  <si>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</si>
  <si>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</si>
  <si>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</si>
  <si>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</si>
  <si>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</si>
  <si>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</si>
  <si>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</si>
  <si>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</si>
  <si>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</si>
  <si>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</si>
  <si>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</si>
  <si>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</si>
  <si>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</si>
  <si>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</si>
  <si>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</si>
  <si>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</si>
  <si>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</si>
  <si>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</si>
  <si>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</si>
  <si>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</si>
  <si>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</si>
  <si>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</si>
  <si>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</si>
  <si>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</si>
  <si>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</si>
  <si>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</si>
  <si>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</si>
  <si>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</si>
  <si>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</si>
  <si>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</si>
  <si>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</si>
  <si>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</si>
  <si>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</si>
  <si>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</si>
  <si>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</si>
  <si>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</si>
  <si>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</si>
  <si>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</si>
  <si>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</si>
  <si>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</si>
  <si>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</si>
  <si>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</si>
  <si>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</si>
  <si>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</si>
  <si>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</si>
  <si>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</si>
  <si>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</si>
  <si>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</si>
  <si>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</si>
  <si>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</si>
  <si>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</si>
  <si>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</si>
  <si>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</si>
  <si>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</si>
  <si>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</si>
  <si>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</si>
  <si>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</si>
  <si>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</si>
  <si>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</si>
  <si>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</si>
  <si>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</si>
  <si>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</si>
  <si>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</si>
  <si>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</si>
  <si>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</si>
  <si>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</si>
  <si>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</si>
  <si>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</si>
  <si>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</si>
  <si>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</si>
  <si>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</si>
  <si>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</si>
  <si>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</si>
  <si>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</si>
  <si>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</si>
  <si>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</si>
  <si>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</si>
  <si>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</si>
  <si>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</si>
  <si>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</si>
  <si>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</si>
  <si>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</si>
  <si>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</si>
  <si>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</si>
  <si>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</si>
  <si>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</si>
  <si>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</si>
  <si>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</si>
  <si>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</si>
  <si>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</si>
  <si>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</si>
  <si>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</si>
  <si>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</si>
  <si>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</si>
  <si>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</si>
  <si>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</si>
  <si>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</si>
  <si>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</si>
  <si>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</si>
  <si>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</si>
  <si>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</si>
  <si>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</si>
  <si>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</si>
  <si>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</si>
  <si>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</si>
  <si>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</si>
  <si>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</si>
  <si>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</si>
  <si>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</si>
  <si>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</si>
  <si>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</si>
  <si>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</si>
  <si>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</si>
  <si>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</si>
  <si>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</si>
  <si>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</si>
  <si>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</si>
  <si>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</si>
  <si>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</si>
  <si>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</si>
  <si>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</si>
  <si>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</si>
  <si>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</si>
  <si>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</si>
  <si>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</si>
  <si>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</si>
  <si>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</si>
  <si>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</si>
  <si>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</si>
  <si>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</si>
  <si>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</si>
  <si>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</si>
  <si>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</si>
  <si>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</si>
  <si>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</si>
  <si>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</si>
  <si>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</si>
  <si>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</si>
  <si>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</si>
  <si>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</si>
  <si>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</si>
  <si>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</si>
  <si>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</si>
  <si>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</si>
  <si>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</si>
  <si>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</si>
  <si>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</si>
  <si>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</si>
  <si>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</si>
  <si>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</si>
  <si>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</si>
  <si>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</si>
  <si>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</si>
  <si>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</si>
  <si>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</si>
  <si>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</si>
  <si>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</si>
  <si>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</si>
  <si>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</si>
  <si>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</si>
  <si>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</si>
  <si>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</si>
  <si>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</si>
  <si>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</si>
  <si>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</si>
  <si>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</si>
  <si>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</si>
  <si>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</si>
  <si>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</si>
  <si>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</si>
  <si>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</si>
  <si>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</si>
  <si>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</si>
  <si>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</si>
  <si>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</si>
  <si>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</si>
  <si>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</si>
  <si>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</si>
  <si>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</si>
  <si>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</si>
  <si>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</si>
  <si>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</si>
  <si>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</si>
  <si>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</si>
  <si>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</si>
  <si>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</si>
  <si>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</si>
  <si>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</si>
  <si>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</si>
  <si>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</si>
  <si>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</si>
  <si>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</si>
  <si>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</si>
  <si>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</si>
  <si>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</si>
  <si>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</si>
  <si>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</si>
  <si>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</si>
  <si>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</si>
  <si>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</si>
  <si>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</si>
  <si>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</si>
  <si>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</si>
  <si>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</si>
  <si>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</si>
  <si>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</si>
  <si>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</si>
  <si>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</si>
  <si>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</si>
  <si>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</si>
  <si>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</si>
  <si>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</si>
  <si>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</si>
  <si>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</si>
  <si>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</si>
  <si>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</si>
  <si>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</si>
  <si>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</si>
  <si>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</si>
  <si>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</si>
  <si>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</si>
  <si>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</si>
  <si>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</si>
  <si>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</si>
  <si>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</si>
  <si>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</si>
  <si>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</si>
  <si>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</si>
  <si>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</si>
  <si>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</si>
  <si>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</si>
  <si>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</si>
  <si>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</si>
  <si>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</si>
  <si>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</si>
  <si>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</si>
  <si>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</si>
  <si>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</si>
  <si>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</si>
  <si>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</si>
  <si>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</si>
  <si>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</si>
  <si>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</si>
  <si>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</si>
  <si>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</si>
  <si>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</si>
  <si>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</si>
  <si>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</si>
  <si>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</si>
  <si>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</si>
  <si>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</si>
  <si>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</si>
  <si>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</si>
  <si>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</si>
  <si>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</si>
  <si>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</si>
  <si>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</si>
  <si>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</si>
  <si>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</si>
  <si>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</si>
  <si>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</si>
  <si>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</si>
  <si>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</si>
  <si>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</si>
  <si>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</si>
  <si>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</si>
  <si>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</si>
  <si>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</si>
  <si>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</si>
  <si>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</si>
  <si>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</si>
  <si>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</si>
  <si>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</si>
  <si>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</si>
  <si>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</si>
  <si>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</si>
  <si>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</si>
  <si>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</si>
  <si>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</si>
  <si>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</si>
  <si>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</si>
  <si>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</si>
  <si>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</si>
  <si>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</si>
  <si>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</si>
  <si>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</si>
  <si>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</si>
  <si>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</si>
  <si>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</si>
  <si>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</si>
  <si>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</si>
  <si>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</si>
  <si>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</si>
  <si>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</si>
  <si>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</si>
  <si>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</si>
  <si>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</si>
  <si>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</si>
  <si>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</si>
  <si>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</si>
  <si>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</si>
  <si>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</si>
  <si>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</si>
  <si>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</si>
  <si>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</si>
  <si>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</si>
  <si>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</si>
  <si>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</si>
  <si>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</si>
  <si>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</si>
  <si>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</si>
  <si>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</si>
  <si>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</si>
  <si>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</si>
  <si>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</si>
  <si>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</si>
  <si>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</si>
  <si>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</si>
  <si>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</si>
  <si>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</si>
  <si>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</si>
  <si>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</si>
  <si>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</si>
  <si>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</si>
  <si>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</si>
  <si>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</si>
  <si>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</si>
  <si>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</si>
  <si>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</si>
  <si>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</si>
  <si>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</si>
  <si>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</si>
  <si>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</si>
  <si>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</si>
  <si>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</si>
  <si>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</si>
  <si>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</si>
  <si>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</si>
  <si>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</si>
  <si>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</si>
  <si>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</si>
  <si>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</si>
  <si>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</si>
  <si>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</si>
  <si>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</si>
  <si>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</si>
  <si>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</si>
  <si>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</si>
  <si>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</si>
  <si>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</si>
  <si>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</si>
  <si>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</si>
  <si>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</si>
  <si>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</si>
  <si>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</si>
  <si>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</si>
  <si>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</si>
  <si>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</si>
  <si>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</si>
  <si>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</si>
  <si>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</si>
  <si>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</si>
  <si>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</si>
  <si>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</si>
  <si>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</si>
  <si>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</si>
  <si>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</si>
  <si>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</si>
  <si>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</si>
  <si>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</si>
  <si>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</si>
  <si>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</si>
  <si>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</si>
  <si>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</si>
  <si>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</si>
  <si>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</si>
  <si>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</si>
  <si>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</si>
  <si>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</si>
  <si>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</si>
  <si>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</si>
  <si>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</si>
  <si>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</si>
  <si>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</si>
  <si>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</si>
  <si>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</si>
  <si>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</si>
  <si>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</si>
  <si>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</si>
  <si>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</si>
  <si>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</si>
  <si>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</si>
  <si>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</si>
  <si>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</si>
  <si>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</si>
  <si>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</si>
  <si>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</si>
  <si>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</si>
  <si>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</si>
  <si>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</si>
  <si>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</si>
  <si>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</si>
  <si>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</si>
  <si>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</si>
  <si>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</si>
  <si>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</si>
  <si>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</si>
  <si>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</si>
  <si>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</si>
  <si>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</si>
  <si>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</si>
  <si>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</si>
  <si>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</si>
  <si>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</si>
  <si>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</si>
  <si>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</si>
  <si>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</si>
  <si>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</si>
  <si>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</si>
  <si>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</si>
  <si>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</si>
  <si>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</si>
  <si>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</si>
  <si>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</si>
  <si>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</si>
  <si>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</si>
  <si>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</si>
  <si>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</si>
  <si>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</si>
  <si>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</si>
  <si>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</si>
  <si>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</si>
  <si>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</si>
  <si>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</si>
  <si>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</si>
  <si>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</si>
  <si>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</si>
  <si>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</si>
  <si>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</si>
  <si>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</si>
  <si>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</si>
  <si>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</si>
  <si>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</si>
  <si>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</si>
  <si>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</si>
  <si>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</si>
  <si>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</si>
  <si>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</si>
  <si>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</si>
  <si>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</si>
  <si>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</si>
  <si>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</si>
  <si>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</si>
  <si>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</si>
  <si>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</si>
  <si>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</si>
  <si>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</si>
  <si>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</si>
  <si>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</si>
  <si>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</si>
  <si>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</si>
  <si>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</si>
  <si>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</si>
  <si>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</si>
  <si>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</si>
  <si>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</si>
  <si>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</si>
  <si>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</si>
  <si>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</si>
  <si>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</si>
  <si>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</si>
  <si>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</si>
  <si>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</si>
  <si>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</si>
  <si>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</si>
  <si>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</si>
  <si>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</si>
  <si>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</si>
  <si>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</si>
  <si>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</si>
  <si>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</si>
  <si>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</si>
  <si>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</si>
  <si>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</si>
  <si>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</si>
  <si>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</si>
  <si>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</si>
  <si>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</si>
  <si>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</si>
  <si>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</si>
  <si>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</si>
  <si>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</si>
  <si>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</si>
  <si>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</si>
  <si>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</si>
  <si>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</si>
  <si>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</si>
  <si>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</si>
  <si>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</si>
  <si>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</si>
  <si>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</si>
  <si>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</si>
  <si>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</si>
  <si>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</si>
  <si>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</si>
  <si>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</si>
  <si>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</si>
  <si>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</si>
  <si>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</si>
  <si>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</si>
  <si>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</si>
  <si>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</si>
  <si>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</si>
  <si>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</si>
  <si>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</si>
  <si>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</si>
  <si>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</si>
  <si>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</si>
  <si>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</si>
  <si>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</si>
  <si>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</si>
  <si>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</si>
  <si>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</si>
  <si>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</si>
  <si>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</si>
  <si>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</si>
  <si>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</si>
  <si>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</si>
  <si>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</si>
  <si>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</si>
  <si>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</si>
  <si>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</si>
  <si>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</si>
  <si>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</si>
  <si>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</si>
  <si>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</si>
  <si>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</si>
  <si>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</si>
  <si>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</si>
  <si>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</si>
  <si>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</si>
  <si>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</si>
  <si>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</si>
  <si>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</si>
  <si>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</si>
  <si>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</si>
  <si>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</si>
  <si>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</si>
  <si>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</si>
  <si>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</si>
  <si>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</si>
  <si>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</si>
  <si>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</si>
  <si>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</si>
  <si>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</si>
  <si>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</si>
  <si>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</si>
  <si>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</si>
  <si>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</si>
  <si>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</si>
  <si>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</si>
  <si>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</si>
  <si>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</si>
  <si>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</si>
  <si>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</si>
  <si>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</si>
  <si>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</si>
  <si>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</si>
  <si>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</si>
  <si>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</si>
  <si>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</si>
  <si>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</si>
  <si>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</si>
  <si>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</si>
  <si>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</si>
  <si>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</si>
  <si>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</si>
  <si>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</si>
  <si>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</si>
  <si>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</si>
  <si>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</si>
  <si>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</si>
  <si>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</si>
  <si>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</si>
  <si>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</si>
  <si>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</si>
  <si>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</si>
  <si>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</si>
  <si>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</si>
  <si>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</si>
  <si>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</si>
  <si>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</si>
  <si>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</si>
  <si>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</si>
  <si>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</si>
  <si>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</si>
  <si>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</si>
  <si>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</si>
  <si>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</si>
  <si>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</si>
  <si>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</si>
  <si>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</si>
  <si>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</si>
  <si>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</si>
  <si>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</si>
  <si>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</si>
  <si>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</si>
  <si>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</si>
  <si>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</si>
  <si>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</si>
  <si>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</si>
  <si>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</si>
  <si>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</si>
  <si>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</si>
  <si>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</si>
  <si>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</si>
  <si>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</si>
  <si>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</si>
  <si>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</si>
  <si>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</si>
  <si>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</si>
  <si>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</si>
  <si>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</si>
  <si>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</si>
  <si>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</si>
  <si>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</si>
  <si>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</si>
  <si>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</si>
  <si>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</si>
  <si>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</si>
  <si>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</si>
  <si>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</si>
  <si>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</si>
  <si>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</si>
  <si>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</si>
  <si>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</si>
  <si>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</si>
  <si>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</si>
  <si>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</si>
  <si>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</si>
  <si>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</si>
  <si>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</si>
  <si>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</si>
  <si>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</si>
  <si>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</si>
  <si>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</si>
  <si>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</si>
  <si>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</si>
  <si>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</si>
  <si>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</si>
  <si>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</si>
  <si>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</si>
  <si>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</si>
  <si>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</si>
  <si>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</si>
  <si>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</si>
  <si>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</si>
  <si>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</si>
  <si>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</si>
  <si>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</si>
  <si>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</si>
  <si>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</si>
  <si>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</si>
  <si>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</si>
  <si>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</si>
  <si>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</si>
  <si>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</si>
  <si>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</si>
  <si>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</si>
  <si>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</si>
  <si>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</si>
  <si>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</si>
  <si>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</si>
  <si>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</si>
  <si>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</si>
  <si>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</si>
  <si>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</si>
  <si>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</si>
  <si>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</si>
  <si>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</si>
  <si>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</si>
  <si>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</si>
  <si>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</si>
  <si>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</si>
  <si>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</si>
  <si>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</si>
  <si>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</si>
  <si>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</si>
  <si>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</si>
  <si>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</si>
  <si>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</si>
  <si>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</si>
  <si>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</si>
  <si>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</si>
  <si>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</si>
  <si>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</si>
  <si>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</si>
  <si>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</si>
  <si>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</si>
  <si>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</si>
  <si>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</si>
  <si>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</si>
  <si>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</si>
  <si>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</si>
  <si>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</si>
  <si>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</si>
  <si>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</si>
  <si>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</si>
  <si>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</si>
  <si>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</si>
  <si>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</si>
  <si>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</si>
  <si>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</si>
  <si>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</si>
  <si>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</si>
  <si>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</si>
  <si>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</si>
  <si>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</si>
  <si>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</si>
  <si>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</si>
  <si>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</si>
  <si>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</si>
  <si>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</si>
  <si>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</si>
  <si>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</si>
  <si>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</si>
  <si>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</si>
  <si>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</si>
  <si>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</si>
  <si>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</si>
  <si>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</si>
  <si>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</si>
  <si>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</si>
  <si>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</si>
  <si>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</si>
  <si>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</si>
  <si>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</si>
  <si>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</si>
  <si>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</si>
  <si>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</si>
  <si>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</si>
  <si>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</si>
  <si>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</si>
  <si>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</si>
  <si>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</si>
  <si>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</si>
  <si>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</si>
  <si>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</si>
  <si>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</si>
  <si>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</si>
  <si>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</si>
  <si>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</si>
  <si>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</si>
  <si>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</si>
  <si>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</si>
  <si>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</si>
  <si>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</si>
  <si>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</si>
  <si>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</si>
  <si>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</si>
  <si>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</si>
  <si>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</si>
  <si>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</si>
  <si>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</si>
  <si>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</si>
  <si>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</si>
  <si>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</si>
  <si>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</si>
  <si>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</si>
  <si>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</si>
  <si>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</si>
  <si>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</si>
  <si>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</si>
  <si>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</si>
  <si>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</si>
  <si>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</si>
  <si>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</si>
  <si>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</si>
  <si>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</si>
  <si>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</si>
  <si>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</si>
  <si>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</si>
  <si>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</si>
  <si>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</si>
  <si>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</si>
  <si>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</si>
  <si>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</si>
  <si>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</si>
  <si>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</si>
  <si>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</si>
  <si>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</si>
  <si>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</si>
  <si>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</si>
  <si>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</si>
  <si>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</si>
  <si>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</si>
  <si>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</si>
  <si>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</si>
  <si>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</si>
  <si>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</si>
  <si>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</si>
  <si>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</si>
  <si>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</si>
  <si>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</si>
  <si>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</si>
  <si>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</si>
  <si>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</si>
  <si>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</si>
  <si>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</si>
  <si>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</si>
  <si>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</si>
  <si>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</si>
  <si>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</si>
  <si>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</si>
  <si>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</si>
  <si>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</si>
  <si>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</si>
  <si>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</si>
  <si>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</si>
  <si>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</si>
  <si>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</si>
  <si>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</si>
  <si>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</si>
  <si>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</si>
  <si>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</si>
  <si>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</si>
  <si>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</si>
  <si>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</si>
  <si>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</si>
  <si>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</si>
  <si>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</si>
  <si>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</si>
  <si>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</si>
  <si>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</si>
  <si>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</si>
  <si>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</si>
  <si>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</si>
  <si>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</si>
  <si>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</si>
  <si>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</si>
  <si>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</si>
  <si>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</si>
  <si>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</si>
  <si>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</si>
  <si>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</si>
  <si>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</si>
  <si>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</si>
  <si>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</si>
  <si>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</si>
  <si>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</si>
  <si>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</si>
  <si>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</si>
  <si>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</si>
  <si>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</si>
  <si>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</si>
  <si>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</si>
  <si>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</si>
  <si>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</si>
  <si>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</si>
  <si>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</si>
  <si>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</si>
  <si>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</si>
  <si>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</si>
  <si>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</si>
  <si>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</si>
  <si>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</si>
  <si>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</si>
  <si>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</si>
  <si>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</si>
  <si>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</si>
  <si>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</si>
  <si>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</si>
  <si>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</si>
  <si>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</si>
  <si>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</si>
  <si>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</si>
  <si>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</si>
  <si>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</si>
  <si>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</si>
  <si>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</si>
  <si>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</si>
  <si>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</si>
  <si>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</si>
  <si>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</si>
  <si>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</si>
  <si>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</si>
  <si>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</si>
  <si>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</si>
  <si>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</si>
  <si>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</si>
  <si>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</si>
  <si>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</si>
  <si>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</si>
  <si>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</si>
  <si>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</si>
  <si>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</si>
  <si>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</si>
  <si>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</si>
  <si>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</si>
  <si>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</si>
  <si>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</si>
  <si>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</si>
  <si>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</si>
  <si>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</si>
  <si>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</si>
  <si>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</si>
  <si>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</si>
  <si>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</si>
  <si>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</si>
  <si>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</si>
  <si>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</si>
  <si>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</si>
  <si>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</si>
  <si>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</si>
  <si>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</si>
  <si>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</si>
  <si>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</si>
  <si>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</si>
  <si>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</si>
  <si>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</si>
  <si>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</si>
  <si>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</si>
  <si>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</si>
  <si>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</si>
  <si>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</si>
  <si>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</si>
  <si>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</si>
  <si>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</si>
  <si>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</si>
  <si>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</si>
  <si>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</si>
  <si>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</si>
  <si>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</si>
  <si>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</si>
  <si>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</si>
  <si>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</si>
  <si>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</si>
  <si>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</si>
  <si>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</si>
  <si>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</si>
  <si>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</si>
  <si>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</si>
  <si>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</si>
  <si>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</si>
  <si>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</si>
  <si>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</si>
  <si>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</si>
  <si>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</si>
  <si>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</si>
  <si>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</si>
  <si>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</si>
  <si>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</si>
  <si>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</si>
  <si>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</si>
  <si>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</si>
  <si>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</si>
  <si>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</si>
  <si>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</si>
  <si>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</si>
  <si>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</si>
  <si>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</si>
  <si>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</si>
  <si>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</si>
  <si>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</si>
  <si>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</si>
  <si>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</si>
  <si>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</si>
  <si>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</si>
  <si>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</si>
  <si>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</si>
  <si>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</si>
  <si>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</si>
  <si>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</si>
  <si>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</si>
  <si>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</si>
  <si>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</si>
  <si>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</si>
  <si>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</si>
  <si>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</si>
  <si>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</si>
  <si>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</si>
  <si>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</si>
  <si>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</si>
  <si>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</si>
  <si>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</si>
  <si>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</si>
  <si>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</si>
  <si>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</si>
  <si>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</si>
  <si>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</si>
  <si>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</si>
  <si>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</si>
  <si>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</si>
  <si>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</si>
  <si>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</si>
  <si>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</si>
  <si>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</si>
  <si>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</si>
  <si>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</si>
  <si>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</si>
  <si>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</si>
  <si>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</si>
  <si>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</si>
  <si>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</si>
  <si>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</si>
  <si>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</si>
  <si>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</si>
  <si>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</si>
  <si>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</si>
  <si>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</si>
  <si>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</si>
  <si>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</si>
  <si>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</si>
  <si>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</si>
  <si>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</si>
  <si>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</si>
  <si>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</si>
  <si>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</si>
  <si>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</si>
  <si>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</si>
  <si>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</si>
  <si>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</si>
  <si>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</si>
  <si>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</si>
  <si>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</si>
  <si>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</si>
  <si>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</si>
  <si>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</si>
  <si>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</si>
  <si>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</si>
  <si>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</si>
  <si>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</si>
  <si>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</si>
  <si>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</si>
  <si>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</si>
  <si>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</si>
  <si>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</si>
  <si>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</si>
  <si>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</si>
  <si>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</si>
  <si>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</si>
  <si>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</si>
  <si>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</si>
  <si>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</si>
  <si>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</si>
  <si>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</si>
  <si>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</si>
  <si>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</si>
  <si>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</si>
  <si>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</si>
  <si>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</si>
  <si>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</si>
  <si>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</si>
  <si>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</si>
  <si>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</si>
  <si>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</si>
  <si>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</si>
  <si>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</si>
  <si>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</si>
  <si>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</si>
  <si>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</si>
  <si>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</si>
  <si>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</si>
  <si>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</si>
  <si>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</si>
  <si>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</si>
  <si>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</si>
  <si>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</si>
  <si>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</si>
  <si>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</si>
  <si>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</si>
  <si>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</si>
  <si>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</si>
  <si>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</si>
  <si>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</si>
  <si>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</si>
  <si>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</si>
  <si>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</si>
  <si>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</si>
  <si>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</si>
  <si>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</si>
  <si>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</si>
  <si>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</si>
  <si>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</si>
  <si>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</si>
  <si>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</si>
  <si>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</si>
  <si>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</si>
  <si>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</si>
  <si>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</si>
  <si>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</si>
  <si>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</si>
  <si>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</si>
  <si>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</si>
  <si>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</si>
  <si>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</si>
  <si>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</si>
  <si>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</si>
  <si>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</si>
  <si>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</si>
  <si>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</si>
  <si>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</si>
  <si>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</si>
  <si>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</si>
  <si>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</si>
  <si>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</si>
  <si>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</si>
  <si>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</si>
  <si>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</si>
  <si>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</si>
  <si>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</si>
  <si>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</si>
  <si>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</si>
  <si>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</si>
  <si>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</si>
  <si>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</si>
  <si>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</si>
  <si>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</si>
  <si>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</si>
  <si>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</si>
  <si>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</si>
  <si>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</si>
  <si>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</si>
  <si>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</si>
  <si>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</si>
  <si>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</si>
  <si>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</si>
  <si>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</si>
  <si>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</si>
  <si>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</si>
  <si>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</si>
  <si>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</si>
  <si>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</si>
  <si>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</si>
  <si>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</si>
  <si>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</si>
  <si>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</si>
  <si>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</si>
  <si>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</si>
  <si>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</si>
  <si>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</si>
  <si>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</si>
  <si>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</si>
  <si>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</si>
  <si>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</si>
  <si>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</si>
  <si>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</si>
  <si>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</si>
  <si>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</si>
  <si>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</si>
  <si>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</si>
  <si>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</si>
  <si>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</si>
  <si>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</si>
  <si>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</si>
  <si>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</si>
  <si>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</si>
  <si>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</si>
  <si>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</si>
  <si>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</si>
  <si>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</si>
  <si>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</si>
  <si>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</si>
  <si>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</si>
  <si>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</si>
  <si>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</si>
  <si>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</si>
  <si>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</si>
  <si>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</si>
  <si>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</si>
  <si>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</si>
  <si>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</si>
  <si>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</si>
  <si>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</si>
  <si>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</si>
  <si>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</si>
  <si>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</si>
  <si>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</si>
  <si>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</si>
  <si>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</si>
  <si>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</si>
  <si>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</si>
  <si>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</si>
  <si>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</si>
  <si>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</si>
  <si>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</si>
  <si>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</si>
  <si>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</si>
  <si>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</si>
  <si>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</si>
  <si>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</si>
  <si>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</si>
  <si>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</si>
  <si>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</si>
  <si>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</si>
  <si>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</si>
  <si>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</si>
  <si>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</si>
  <si>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</si>
  <si>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</si>
  <si>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</si>
  <si>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</si>
  <si>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</si>
  <si>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</si>
  <si>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</si>
  <si>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</si>
  <si>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</si>
  <si>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</si>
  <si>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</si>
  <si>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</si>
  <si>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</si>
  <si>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</si>
  <si>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</si>
  <si>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</si>
  <si>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</si>
  <si>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</si>
  <si>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</si>
  <si>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</si>
  <si>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</si>
  <si>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</si>
  <si>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</si>
  <si>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</si>
  <si>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</si>
  <si>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</si>
  <si>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</si>
  <si>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</si>
  <si>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</si>
  <si>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</si>
  <si>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</si>
  <si>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</si>
  <si>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</si>
  <si>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</si>
  <si>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</si>
  <si>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</si>
  <si>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</si>
  <si>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</si>
  <si>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</si>
  <si>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</si>
  <si>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</si>
  <si>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</si>
  <si>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</si>
  <si>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</si>
  <si>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</si>
  <si>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</si>
  <si>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</si>
  <si>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</si>
  <si>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</si>
  <si>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</si>
  <si>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</si>
  <si>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</si>
  <si>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</si>
  <si>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</si>
  <si>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</si>
  <si>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</si>
  <si>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</si>
  <si>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</si>
  <si>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</si>
  <si>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</si>
  <si>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</si>
  <si>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</si>
  <si>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</si>
  <si>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</si>
  <si>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</si>
  <si>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</si>
  <si>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</si>
  <si>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</si>
  <si>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</si>
  <si>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</si>
  <si>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</si>
  <si>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</si>
  <si>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</si>
  <si>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</si>
  <si>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</si>
  <si>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</si>
  <si>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</si>
  <si>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</si>
  <si>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</si>
  <si>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</si>
  <si>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</si>
  <si>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</si>
  <si>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</si>
  <si>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</si>
  <si>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</si>
  <si>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</si>
  <si>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</si>
  <si>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</si>
  <si>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</si>
  <si>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</si>
  <si>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</si>
  <si>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</si>
  <si>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</si>
  <si>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</si>
  <si>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</si>
  <si>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</si>
  <si>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</si>
  <si>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</si>
  <si>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</si>
  <si>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</si>
  <si>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</si>
  <si>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</si>
  <si>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</si>
  <si>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</si>
  <si>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</si>
  <si>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</si>
  <si>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</si>
  <si>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</si>
  <si>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</si>
  <si>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</si>
  <si>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</si>
  <si>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</si>
  <si>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</si>
  <si>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</si>
  <si>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</si>
  <si>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</si>
  <si>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</si>
  <si>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</si>
  <si>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</si>
  <si>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</si>
  <si>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</si>
  <si>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</si>
  <si>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</si>
  <si>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</si>
  <si>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</si>
  <si>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</si>
  <si>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</si>
  <si>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</si>
  <si>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</si>
  <si>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</si>
  <si>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</si>
  <si>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</si>
  <si>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</si>
  <si>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</si>
  <si>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</si>
  <si>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</si>
  <si>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</si>
  <si>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</si>
  <si>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</si>
  <si>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</si>
  <si>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</si>
  <si>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</si>
  <si>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</si>
  <si>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</si>
  <si>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</si>
  <si>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</si>
  <si>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</si>
  <si>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</si>
  <si>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</si>
  <si>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</si>
  <si>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</si>
  <si>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</si>
  <si>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</si>
  <si>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</si>
  <si>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</si>
  <si>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</si>
  <si>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</si>
  <si>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</si>
  <si>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</si>
  <si>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</si>
  <si>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</si>
  <si>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</si>
  <si>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</si>
  <si>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</si>
  <si>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</si>
  <si>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</si>
  <si>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</si>
  <si>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</si>
  <si>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</si>
  <si>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</si>
  <si>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</si>
  <si>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</si>
  <si>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</si>
  <si>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</si>
  <si>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</si>
  <si>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</si>
  <si>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</si>
  <si>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</si>
  <si>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</si>
  <si>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</si>
  <si>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</si>
  <si>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</si>
  <si>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</si>
  <si>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</si>
  <si>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</si>
  <si>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</si>
  <si>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</si>
  <si>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</si>
  <si>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</si>
  <si>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</si>
  <si>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</si>
  <si>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</si>
  <si>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</si>
  <si>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</si>
  <si>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</si>
  <si>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</si>
  <si>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</si>
  <si>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</si>
  <si>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</si>
  <si>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</si>
  <si>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</si>
  <si>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</si>
  <si>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</si>
  <si>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</si>
  <si>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</si>
  <si>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</si>
  <si>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</si>
  <si>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</si>
  <si>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</si>
  <si>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</si>
  <si>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</si>
  <si>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</si>
  <si>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</si>
  <si>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</si>
  <si>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</si>
  <si>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</si>
  <si>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</si>
  <si>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</si>
  <si>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</si>
  <si>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</si>
  <si>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</si>
  <si>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</si>
  <si>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</si>
  <si>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</si>
  <si>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</si>
  <si>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</si>
  <si>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</si>
  <si>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</si>
  <si>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</si>
  <si>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</si>
  <si>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</si>
  <si>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</si>
  <si>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</si>
  <si>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</si>
  <si>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</si>
  <si>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</si>
  <si>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</si>
  <si>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</si>
  <si>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</si>
  <si>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</si>
  <si>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</si>
  <si>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</si>
  <si>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</si>
  <si>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</si>
  <si>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</si>
  <si>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</si>
  <si>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</si>
  <si>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</si>
  <si>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</si>
  <si>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</si>
  <si>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</si>
  <si>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</si>
  <si>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</si>
  <si>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</si>
  <si>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</si>
  <si>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</si>
  <si>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</si>
  <si>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</si>
  <si>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</si>
  <si>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</si>
  <si>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</si>
  <si>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</si>
  <si>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</si>
  <si>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</si>
  <si>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</si>
  <si>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</si>
  <si>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</si>
  <si>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</si>
  <si>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</si>
  <si>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</si>
  <si>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</si>
  <si>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</si>
  <si>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</si>
  <si>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</si>
  <si>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</si>
  <si>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</si>
  <si>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</si>
  <si>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</si>
  <si>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</si>
  <si>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</si>
  <si>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</si>
  <si>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</si>
  <si>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</si>
  <si>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</si>
  <si>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</si>
  <si>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</si>
  <si>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</si>
  <si>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</si>
  <si>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</si>
  <si>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</si>
  <si>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</si>
  <si>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</si>
  <si>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</si>
  <si>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</si>
  <si>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</si>
  <si>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</si>
  <si>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</si>
  <si>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</si>
  <si>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</si>
  <si>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</si>
  <si>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</si>
  <si>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</si>
  <si>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</si>
  <si>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</si>
  <si>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</si>
  <si>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</si>
  <si>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</si>
  <si>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</si>
  <si>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</si>
  <si>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</si>
  <si>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</si>
  <si>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</si>
  <si>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</si>
  <si>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</si>
  <si>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</si>
  <si>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</si>
  <si>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</si>
  <si>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</si>
  <si>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</si>
  <si>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</si>
  <si>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</si>
  <si>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</si>
  <si>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</si>
  <si>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</si>
  <si>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</si>
  <si>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</si>
  <si>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</si>
  <si>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</si>
  <si>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</si>
  <si>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</si>
  <si>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</si>
  <si>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</si>
  <si>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</si>
  <si>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</si>
  <si>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</si>
  <si>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</si>
  <si>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</si>
  <si>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</si>
  <si>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</si>
  <si>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</si>
  <si>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</si>
  <si>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</si>
  <si>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</si>
  <si>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</si>
  <si>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</si>
  <si>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</si>
  <si>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</si>
  <si>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</si>
  <si>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</si>
  <si>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</si>
  <si>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</si>
  <si>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</si>
  <si>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</si>
  <si>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</si>
  <si>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</si>
  <si>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</si>
  <si>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</si>
  <si>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</si>
  <si>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</si>
  <si>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</si>
  <si>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</si>
  <si>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</si>
  <si>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</si>
  <si>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</si>
  <si>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</si>
  <si>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</si>
  <si>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</si>
  <si>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</si>
  <si>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</si>
  <si>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</si>
  <si>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</si>
  <si>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</si>
  <si>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</si>
  <si>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</si>
  <si>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</si>
  <si>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</si>
  <si>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</si>
  <si>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</si>
  <si>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</si>
  <si>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</si>
  <si>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</si>
  <si>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</si>
  <si>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</si>
  <si>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</si>
  <si>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</si>
  <si>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</si>
  <si>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</si>
  <si>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</si>
  <si>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</si>
  <si>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</si>
  <si>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</si>
  <si>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</si>
  <si>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</si>
  <si>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</si>
  <si>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</si>
  <si>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</si>
  <si>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</si>
  <si>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</si>
  <si>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</si>
  <si>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</si>
  <si>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</si>
  <si>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</si>
  <si>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</si>
  <si>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</si>
  <si>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</si>
  <si>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</si>
  <si>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</si>
  <si>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</si>
  <si>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</si>
  <si>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</si>
  <si>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</si>
  <si>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</si>
  <si>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</si>
  <si>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</si>
  <si>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</si>
  <si>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</si>
  <si>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</si>
  <si>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</si>
  <si>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</si>
  <si>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</si>
  <si>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</si>
  <si>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</si>
  <si>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</si>
  <si>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</si>
  <si>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</si>
  <si>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</si>
  <si>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</si>
  <si>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</si>
  <si>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</si>
  <si>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</si>
  <si>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</si>
  <si>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</si>
  <si>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</si>
  <si>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</si>
  <si>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</si>
  <si>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</si>
  <si>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</si>
  <si>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</si>
  <si>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</si>
  <si>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</si>
  <si>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</si>
  <si>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</si>
  <si>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</si>
  <si>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</si>
  <si>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</si>
  <si>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</si>
  <si>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</si>
  <si>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</si>
  <si>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</si>
  <si>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</si>
  <si>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</si>
  <si>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</si>
  <si>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</si>
  <si>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</si>
  <si>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</si>
  <si>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</si>
  <si>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</si>
  <si>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</si>
  <si>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</si>
  <si>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</si>
  <si>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</si>
  <si>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</si>
  <si>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</si>
  <si>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</si>
  <si>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</si>
  <si>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</si>
  <si>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</si>
  <si>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</si>
  <si>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</si>
  <si>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</si>
  <si>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</si>
  <si>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</si>
  <si>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</si>
  <si>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</si>
  <si>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</si>
  <si>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</si>
  <si>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</si>
  <si>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</si>
  <si>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</si>
  <si>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</si>
  <si>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</si>
  <si>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</si>
  <si>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</si>
  <si>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</si>
  <si>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</si>
  <si>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</si>
  <si>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</si>
  <si>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</si>
  <si>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</si>
  <si>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</si>
  <si>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</si>
  <si>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</si>
  <si>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</si>
  <si>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</si>
  <si>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</si>
  <si>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</si>
  <si>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</si>
  <si>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</si>
  <si>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</si>
  <si>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</si>
  <si>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</si>
  <si>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</si>
  <si>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</si>
  <si>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</si>
  <si>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</si>
  <si>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</si>
  <si>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</si>
  <si>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</si>
  <si>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</si>
  <si>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</si>
  <si>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</si>
  <si>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</si>
  <si>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</si>
  <si>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</si>
  <si>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</si>
  <si>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</si>
  <si>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</si>
  <si>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</si>
  <si>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</si>
  <si>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</si>
  <si>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</si>
  <si>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</si>
  <si>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</si>
  <si>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</si>
  <si>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</si>
  <si>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</si>
  <si>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</si>
  <si>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</si>
  <si>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</si>
  <si>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</si>
  <si>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</si>
  <si>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</si>
  <si>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</si>
  <si>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</si>
  <si>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</si>
  <si>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</si>
  <si>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</si>
  <si>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</si>
  <si>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</si>
  <si>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</si>
  <si>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</si>
  <si>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</si>
  <si>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</si>
  <si>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</si>
  <si>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</si>
  <si>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</si>
  <si>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</si>
  <si>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</si>
  <si>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</si>
  <si>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</si>
  <si>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</si>
  <si>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</si>
  <si>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</si>
  <si>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</si>
  <si>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</si>
  <si>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</si>
  <si>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</si>
  <si>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</si>
  <si>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</si>
  <si>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</si>
  <si>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</si>
  <si>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</si>
  <si>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</si>
  <si>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</si>
  <si>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</si>
  <si>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</si>
  <si>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</si>
  <si>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</si>
  <si>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</si>
  <si>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</si>
  <si>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</si>
  <si>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</si>
  <si>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</si>
  <si>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</si>
  <si>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</si>
  <si>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</si>
  <si>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</si>
  <si>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</si>
  <si>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</si>
  <si>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</si>
  <si>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</si>
  <si>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</si>
  <si>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</si>
  <si>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</si>
  <si>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</si>
  <si>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</si>
  <si>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</si>
  <si>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</si>
  <si>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</si>
  <si>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</si>
  <si>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</si>
  <si>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</si>
  <si>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</si>
  <si>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</si>
  <si>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</si>
  <si>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</si>
  <si>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</si>
  <si>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</si>
  <si>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</si>
  <si>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</si>
  <si>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</si>
  <si>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</si>
  <si>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</si>
  <si>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</si>
  <si>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</si>
  <si>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</si>
  <si>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</si>
  <si>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</si>
  <si>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</si>
  <si>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</si>
  <si>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</si>
  <si>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</si>
  <si>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</si>
  <si>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</si>
  <si>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</si>
  <si>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</si>
  <si>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</si>
  <si>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</si>
  <si>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</si>
  <si>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</si>
  <si>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</si>
  <si>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</si>
  <si>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</si>
  <si>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</si>
  <si>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</si>
  <si>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</si>
  <si>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</si>
  <si>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</si>
  <si>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</si>
  <si>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</si>
  <si>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</si>
  <si>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</si>
  <si>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</si>
  <si>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</si>
  <si>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</si>
  <si>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</si>
  <si>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</si>
  <si>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</si>
  <si>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</si>
  <si>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</si>
  <si>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</si>
  <si>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</si>
  <si>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</si>
  <si>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</si>
  <si>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</si>
  <si>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</si>
  <si>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</si>
  <si>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</si>
  <si>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</si>
  <si>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</si>
  <si>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</si>
  <si>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</si>
  <si>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</si>
  <si>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</si>
  <si>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</si>
  <si>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</si>
  <si>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</si>
  <si>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</si>
  <si>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</si>
  <si>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</si>
  <si>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</si>
  <si>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</si>
  <si>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</si>
  <si>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</si>
  <si>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</si>
  <si>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</si>
  <si>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</si>
  <si>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</si>
  <si>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</si>
  <si>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</si>
  <si>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</si>
  <si>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</si>
  <si>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</si>
  <si>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</si>
  <si>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</si>
  <si>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</si>
  <si>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</si>
  <si>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</si>
  <si>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</si>
  <si>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</si>
  <si>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</si>
  <si>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</si>
  <si>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</si>
  <si>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</si>
  <si>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</si>
  <si>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</si>
  <si>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</si>
  <si>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</si>
  <si>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</si>
  <si>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</si>
  <si>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</si>
  <si>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</si>
  <si>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</si>
  <si>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</si>
  <si>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</si>
  <si>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</si>
  <si>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</si>
  <si>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</si>
  <si>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</si>
  <si>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</si>
  <si>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</si>
  <si>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</si>
  <si>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</si>
  <si>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</si>
  <si>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</si>
  <si>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</si>
  <si>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</si>
  <si>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</si>
  <si>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</si>
  <si>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</si>
  <si>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</si>
  <si>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</si>
  <si>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</si>
  <si>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</si>
  <si>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</si>
  <si>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</si>
  <si>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</si>
  <si>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</si>
  <si>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</si>
  <si>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</si>
  <si>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</si>
  <si>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</si>
  <si>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</si>
  <si>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</si>
  <si>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</si>
  <si>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</si>
  <si>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</si>
  <si>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</si>
  <si>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</si>
  <si>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</si>
  <si>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</si>
  <si>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</si>
  <si>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</si>
  <si>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</si>
  <si>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</si>
  <si>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</si>
  <si>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</si>
  <si>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</si>
  <si>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</si>
  <si>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</si>
  <si>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</si>
  <si>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</si>
  <si>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</si>
  <si>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</si>
  <si>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</si>
  <si>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</si>
  <si>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</si>
  <si>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</si>
  <si>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</si>
  <si>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</si>
  <si>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</si>
  <si>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</si>
  <si>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</si>
  <si>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</si>
  <si>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</si>
  <si>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</si>
  <si>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</si>
  <si>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</si>
  <si>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</si>
  <si>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</si>
  <si>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</si>
  <si>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</si>
  <si>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</si>
  <si>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</si>
  <si>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</si>
  <si>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</si>
  <si>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</si>
  <si>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</si>
  <si>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</si>
  <si>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</si>
  <si>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</si>
  <si>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</si>
  <si>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</si>
  <si>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</si>
  <si>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</si>
  <si>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</si>
  <si>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</si>
  <si>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</si>
  <si>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</si>
  <si>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</si>
  <si>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</si>
  <si>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</si>
  <si>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</si>
  <si>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</si>
  <si>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</si>
  <si>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</si>
  <si>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</si>
  <si>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</si>
  <si>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</si>
  <si>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</si>
  <si>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</si>
  <si>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</si>
  <si>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</si>
  <si>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</si>
  <si>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</si>
  <si>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</si>
  <si>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</si>
  <si>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</si>
  <si>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</si>
  <si>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</si>
  <si>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</si>
  <si>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</si>
  <si>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</si>
  <si>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</si>
  <si>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</si>
  <si>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</si>
  <si>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</si>
  <si>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</si>
  <si>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</si>
  <si>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</si>
  <si>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</si>
  <si>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</si>
  <si>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</si>
  <si>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</si>
  <si>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</si>
  <si>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</si>
  <si>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</si>
  <si>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</si>
  <si>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</si>
  <si>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</si>
  <si>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</si>
  <si>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</si>
  <si>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</si>
  <si>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</si>
  <si>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</si>
  <si>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</si>
  <si>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</si>
  <si>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</si>
  <si>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</si>
  <si>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</si>
  <si>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</si>
  <si>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</si>
  <si>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</si>
  <si>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</si>
  <si>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</si>
  <si>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</si>
  <si>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</si>
  <si>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</si>
  <si>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</si>
  <si>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</si>
  <si>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</si>
  <si>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</si>
  <si>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</si>
  <si>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</si>
  <si>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</si>
  <si>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</si>
  <si>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</si>
  <si>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</si>
  <si>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</si>
  <si>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</si>
  <si>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</si>
  <si>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</si>
  <si>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</si>
  <si>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</si>
  <si>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</si>
  <si>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</si>
  <si>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</si>
  <si>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</si>
  <si>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</si>
  <si>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</si>
  <si>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</si>
  <si>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</si>
  <si>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</si>
  <si>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</si>
  <si>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</si>
  <si>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</si>
  <si>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</si>
  <si>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</si>
  <si>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</si>
  <si>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</si>
  <si>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</si>
  <si>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</si>
  <si>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</si>
  <si>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</si>
  <si>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</si>
  <si>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</si>
  <si>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</si>
  <si>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</si>
  <si>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</si>
  <si>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</si>
  <si>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</si>
  <si>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</si>
  <si>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</si>
  <si>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</si>
  <si>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</si>
  <si>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</si>
  <si>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</si>
  <si>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</si>
  <si>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</si>
  <si>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</si>
  <si>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</si>
  <si>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</si>
  <si>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</si>
  <si>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</si>
  <si>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</si>
  <si>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</si>
  <si>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</si>
  <si>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</si>
  <si>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</si>
  <si>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</si>
  <si>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</si>
  <si>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</si>
  <si>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</si>
  <si>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</si>
  <si>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</si>
  <si>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</si>
  <si>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</si>
  <si>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</si>
  <si>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</si>
  <si>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</si>
  <si>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</si>
  <si>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</si>
  <si>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</si>
  <si>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</si>
  <si>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</si>
  <si>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</si>
  <si>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</si>
  <si>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</si>
  <si>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</si>
  <si>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</si>
  <si>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</si>
  <si>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</si>
  <si>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</si>
  <si>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</si>
  <si>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</si>
  <si>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</si>
  <si>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</si>
  <si>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</si>
  <si>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</si>
  <si>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</si>
  <si>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</si>
  <si>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</si>
  <si>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</si>
  <si>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</si>
  <si>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</si>
  <si>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</si>
  <si>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</si>
  <si>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</si>
  <si>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</si>
  <si>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</si>
  <si>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</si>
  <si>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</si>
  <si>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</si>
  <si>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</si>
  <si>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</si>
  <si>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</si>
  <si>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</si>
  <si>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</si>
  <si>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</si>
  <si>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</si>
  <si>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</si>
  <si>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</si>
  <si>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</si>
  <si>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</si>
  <si>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</si>
  <si>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</si>
  <si>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</si>
  <si>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</si>
  <si>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</si>
  <si>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</si>
  <si>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</si>
  <si>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</si>
  <si>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</si>
  <si>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</si>
  <si>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</si>
  <si>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</si>
  <si>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</si>
  <si>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</si>
  <si>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</si>
  <si>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</si>
  <si>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</si>
  <si>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</si>
  <si>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</si>
  <si>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</si>
  <si>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</si>
  <si>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</si>
  <si>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</si>
  <si>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</si>
  <si>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</si>
  <si>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</si>
  <si>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</si>
  <si>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</si>
  <si>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</si>
  <si>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</si>
  <si>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</si>
  <si>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</si>
  <si>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</si>
  <si>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</si>
  <si>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</si>
  <si>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</si>
  <si>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</si>
  <si>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</si>
  <si>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</si>
  <si>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</si>
  <si>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</si>
  <si>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</si>
  <si>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</si>
  <si>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</si>
  <si>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</si>
  <si>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</si>
  <si>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</si>
  <si>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</si>
  <si>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</si>
  <si>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</si>
  <si>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</si>
  <si>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</si>
  <si>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</si>
  <si>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</si>
  <si>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</si>
  <si>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</si>
  <si>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</si>
  <si>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</si>
  <si>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</si>
  <si>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</si>
  <si>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</si>
  <si>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</si>
  <si>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</si>
  <si>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</si>
  <si>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</si>
  <si>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</si>
  <si>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</si>
  <si>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</si>
  <si>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</si>
  <si>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</si>
  <si>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</si>
  <si>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</si>
  <si>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</si>
  <si>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</si>
  <si>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</si>
  <si>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</si>
  <si>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</si>
  <si>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</si>
  <si>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</si>
  <si>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</si>
  <si>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</si>
  <si>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</si>
  <si>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</si>
  <si>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</si>
  <si>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</si>
  <si>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</si>
  <si>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</si>
  <si>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</si>
  <si>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</si>
  <si>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</si>
  <si>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</si>
  <si>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</si>
  <si>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</si>
  <si>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</si>
  <si>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</si>
  <si>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</si>
  <si>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</si>
  <si>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</si>
  <si>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</si>
  <si>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</si>
  <si>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</si>
  <si>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</si>
  <si>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</si>
  <si>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</si>
  <si>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</si>
  <si>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</si>
  <si>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</si>
  <si>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</si>
  <si>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</si>
  <si>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</si>
  <si>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</si>
  <si>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</si>
  <si>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</si>
  <si>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</si>
  <si>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</si>
  <si>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</si>
  <si>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</si>
  <si>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</si>
  <si>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</si>
  <si>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</si>
  <si>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</si>
  <si>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</si>
  <si>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</si>
  <si>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</si>
  <si>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</si>
  <si>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</si>
  <si>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</si>
  <si>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</si>
  <si>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</si>
  <si>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</si>
  <si>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</si>
  <si>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</si>
  <si>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</si>
  <si>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</si>
  <si>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</si>
  <si>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</si>
  <si>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</si>
  <si>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</si>
  <si>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</si>
  <si>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</si>
  <si>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</si>
  <si>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</si>
  <si>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</si>
  <si>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</si>
  <si>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</si>
  <si>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</si>
  <si>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</si>
  <si>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</si>
  <si>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</si>
  <si>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</si>
  <si>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</si>
  <si>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</si>
  <si>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</si>
  <si>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</si>
  <si>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</si>
  <si>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</si>
  <si>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</si>
  <si>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</si>
  <si>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</si>
  <si>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</si>
  <si>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</si>
  <si>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</si>
  <si>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</si>
  <si>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</si>
  <si>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</si>
  <si>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</si>
  <si>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</si>
  <si>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</si>
  <si>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</si>
  <si>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</si>
  <si>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</si>
  <si>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</si>
  <si>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</si>
  <si>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</si>
  <si>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</si>
  <si>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</si>
  <si>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</si>
  <si>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</si>
  <si>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</si>
  <si>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</si>
  <si>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</si>
  <si>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</si>
  <si>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</si>
  <si>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</si>
  <si>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</si>
  <si>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</si>
  <si>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</si>
  <si>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</si>
  <si>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</si>
  <si>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</si>
  <si>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</si>
  <si>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</si>
  <si>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</si>
  <si>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</si>
  <si>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</si>
  <si>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</si>
  <si>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</si>
  <si>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</si>
  <si>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</si>
  <si>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</si>
  <si>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</si>
  <si>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</si>
  <si>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</si>
  <si>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</si>
  <si>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</si>
  <si>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</si>
  <si>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</si>
  <si>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</si>
  <si>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</si>
  <si>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</si>
  <si>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</si>
  <si>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</si>
  <si>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</si>
  <si>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</si>
  <si>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</si>
  <si>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</si>
  <si>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</si>
  <si>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</si>
  <si>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</si>
  <si>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</si>
  <si>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</si>
  <si>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</si>
  <si>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</si>
  <si>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</si>
  <si>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</si>
  <si>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</si>
  <si>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</si>
  <si>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</si>
  <si>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</si>
  <si>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</si>
  <si>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</si>
  <si>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</si>
  <si>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</si>
  <si>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</si>
  <si>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</si>
  <si>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</si>
  <si>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</si>
  <si>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</si>
  <si>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</si>
  <si>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</si>
  <si>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</si>
  <si>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</si>
  <si>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</si>
  <si>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</si>
  <si>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</si>
  <si>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</si>
  <si>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</si>
  <si>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</si>
  <si>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</si>
  <si>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</si>
  <si>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</si>
  <si>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</si>
  <si>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</si>
  <si>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</si>
  <si>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</si>
  <si>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</si>
  <si>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</si>
  <si>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</si>
  <si>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</si>
  <si>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</si>
  <si>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</si>
  <si>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</si>
  <si>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</si>
  <si>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</si>
  <si>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</si>
  <si>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</si>
  <si>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</si>
  <si>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</si>
  <si>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</si>
  <si>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</si>
  <si>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</si>
  <si>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</si>
  <si>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</si>
  <si>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</si>
  <si>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</si>
  <si>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</si>
  <si>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</si>
  <si>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</si>
  <si>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</si>
  <si>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</si>
  <si>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</si>
  <si>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</si>
  <si>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</si>
  <si>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</si>
  <si>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</si>
  <si>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</si>
  <si>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</si>
  <si>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</si>
  <si>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</si>
  <si>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</si>
  <si>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</si>
  <si>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</si>
  <si>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</si>
  <si>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</si>
  <si>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</si>
  <si>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</si>
  <si>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</si>
  <si>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</si>
  <si>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</si>
  <si>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</si>
  <si>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</si>
  <si>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</si>
  <si>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</si>
  <si>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</si>
  <si>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</si>
  <si>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</si>
  <si>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</si>
  <si>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</si>
  <si>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</si>
  <si>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</si>
  <si>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</si>
  <si>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</si>
  <si>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</si>
  <si>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</si>
  <si>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</si>
  <si>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</si>
  <si>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</si>
  <si>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</si>
  <si>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</si>
  <si>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</si>
  <si>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</si>
  <si>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</si>
  <si>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</si>
  <si>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</si>
  <si>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</si>
  <si>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</si>
  <si>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</si>
  <si>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</si>
  <si>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</si>
  <si>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</si>
  <si>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</si>
  <si>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</si>
  <si>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</si>
  <si>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</si>
  <si>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</si>
  <si>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</si>
  <si>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</si>
  <si>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</si>
  <si>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</si>
  <si>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</si>
  <si>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</si>
  <si>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</si>
  <si>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</si>
  <si>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</si>
  <si>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</si>
  <si>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</si>
  <si>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</si>
  <si>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</si>
  <si>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</si>
  <si>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</si>
  <si>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</si>
  <si>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</si>
  <si>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</si>
  <si>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</si>
  <si>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</si>
  <si>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</si>
  <si>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</si>
  <si>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</si>
  <si>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</si>
  <si>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</si>
  <si>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</si>
  <si>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</si>
  <si>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</si>
  <si>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</si>
  <si>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</si>
  <si>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</si>
  <si>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</si>
  <si>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</si>
  <si>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</si>
  <si>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</si>
  <si>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</si>
  <si>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</si>
  <si>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</si>
  <si>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</si>
  <si>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</si>
  <si>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</si>
  <si>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</si>
  <si>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</si>
  <si>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</si>
  <si>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</si>
  <si>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</si>
  <si>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</si>
  <si>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</si>
  <si>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</si>
  <si>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</si>
  <si>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</si>
  <si>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</si>
  <si>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</si>
  <si>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</si>
  <si>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</si>
  <si>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</si>
  <si>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</si>
  <si>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</si>
  <si>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</si>
  <si>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</si>
  <si>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</si>
  <si>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</si>
  <si>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</si>
  <si>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</si>
  <si>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</si>
  <si>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</si>
  <si>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</si>
  <si>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</si>
  <si>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</si>
  <si>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</si>
  <si>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</si>
  <si>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</si>
  <si>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</si>
  <si>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</si>
  <si>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</si>
  <si>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</si>
  <si>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</si>
  <si>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</si>
  <si>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</si>
  <si>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</si>
  <si>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</si>
  <si>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</si>
  <si>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</si>
  <si>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</si>
  <si>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</si>
  <si>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</si>
  <si>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</si>
  <si>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</si>
  <si>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</si>
  <si>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</si>
  <si>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</si>
  <si>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</si>
  <si>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</si>
  <si>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</si>
  <si>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</si>
  <si>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</si>
  <si>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</si>
  <si>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</si>
  <si>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</si>
  <si>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</si>
  <si>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</si>
  <si>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</si>
  <si>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</si>
  <si>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</si>
  <si>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</si>
  <si>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</si>
  <si>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</si>
  <si>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</si>
  <si>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</si>
  <si>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</si>
  <si>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</si>
  <si>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</si>
  <si>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</si>
  <si>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</si>
  <si>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</si>
  <si>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</si>
  <si>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</si>
  <si>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</si>
  <si>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</si>
  <si>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</si>
  <si>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</si>
  <si>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</si>
  <si>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</si>
  <si>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</si>
  <si>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</si>
  <si>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</si>
  <si>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</si>
  <si>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</si>
  <si>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</si>
  <si>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</si>
  <si>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</si>
  <si>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</si>
  <si>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</si>
  <si>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</si>
  <si>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</si>
  <si>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</si>
  <si>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</si>
  <si>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</si>
  <si>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</si>
  <si>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</si>
  <si>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</si>
  <si>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</si>
  <si>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</si>
  <si>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</si>
  <si>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</si>
  <si>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</si>
  <si>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</si>
  <si>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</si>
  <si>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</si>
  <si>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</si>
  <si>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</si>
  <si>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</si>
  <si>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</si>
  <si>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</si>
  <si>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</si>
  <si>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</si>
  <si>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</si>
  <si>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</si>
  <si>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</si>
  <si>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</si>
  <si>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</si>
  <si>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</si>
  <si>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</si>
  <si>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</si>
  <si>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</si>
  <si>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</si>
  <si>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</si>
  <si>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</si>
  <si>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</si>
  <si>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</si>
  <si>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</si>
  <si>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</si>
  <si>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</si>
  <si>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</si>
  <si>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</si>
  <si>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</si>
  <si>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</si>
  <si>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</si>
  <si>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</si>
  <si>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</si>
  <si>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</si>
  <si>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</si>
  <si>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</si>
  <si>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</si>
  <si>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</si>
  <si>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</si>
  <si>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</si>
  <si>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</si>
  <si>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</si>
  <si>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</si>
  <si>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</si>
  <si>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</si>
  <si>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</si>
  <si>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</si>
  <si>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</si>
  <si>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</si>
  <si>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</si>
  <si>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</si>
  <si>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</si>
  <si>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</si>
  <si>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</si>
  <si>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</si>
  <si>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</si>
  <si>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</si>
  <si>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</si>
  <si>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</si>
  <si>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</si>
  <si>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</si>
  <si>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</si>
  <si>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</si>
  <si>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</si>
  <si>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</si>
  <si>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</si>
  <si>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</si>
  <si>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</si>
  <si>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</si>
  <si>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</si>
  <si>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</si>
  <si>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</si>
  <si>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</si>
  <si>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</si>
  <si>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</si>
  <si>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</si>
  <si>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</si>
  <si>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</si>
  <si>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</si>
  <si>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</si>
  <si>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</si>
  <si>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</si>
  <si>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</si>
  <si>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</si>
  <si>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</si>
  <si>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</si>
  <si>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</si>
  <si>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</si>
  <si>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</si>
  <si>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</si>
  <si>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</si>
  <si>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</si>
  <si>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</si>
  <si>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</si>
  <si>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</si>
  <si>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</si>
  <si>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</si>
  <si>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</si>
  <si>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</si>
  <si>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</si>
  <si>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</si>
  <si>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</si>
  <si>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</si>
  <si>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</si>
  <si>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</si>
  <si>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</si>
  <si>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</si>
  <si>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</si>
  <si>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</si>
  <si>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</si>
  <si>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</si>
  <si>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</si>
  <si>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</si>
  <si>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</si>
  <si>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</si>
  <si>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</si>
  <si>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</si>
  <si>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</si>
  <si>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</si>
  <si>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</si>
  <si>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</si>
  <si>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</si>
  <si>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</si>
  <si>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</si>
  <si>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</si>
  <si>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</si>
  <si>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</si>
  <si>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</si>
  <si>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</si>
  <si>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</si>
  <si>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</si>
  <si>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</si>
  <si>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</si>
  <si>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</si>
  <si>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</si>
  <si>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</si>
  <si>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</si>
  <si>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</si>
  <si>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</si>
  <si>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</si>
  <si>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</si>
  <si>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</si>
  <si>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</si>
  <si>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</si>
  <si>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</si>
  <si>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</si>
  <si>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</si>
  <si>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</si>
  <si>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</si>
  <si>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</si>
  <si>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</si>
  <si>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</si>
  <si>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</si>
  <si>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</si>
  <si>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</si>
  <si>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</si>
  <si>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</si>
  <si>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</si>
  <si>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</si>
  <si>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</si>
  <si>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</si>
  <si>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</si>
  <si>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</si>
  <si>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</si>
  <si>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</si>
  <si>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</si>
  <si>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</si>
  <si>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</si>
  <si>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</si>
  <si>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</si>
  <si>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</si>
  <si>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</si>
  <si>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</si>
  <si>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</si>
  <si>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</si>
  <si>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</si>
  <si>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</si>
  <si>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</si>
  <si>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</si>
  <si>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</si>
  <si>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</si>
  <si>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</si>
  <si>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</si>
  <si>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</si>
  <si>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</si>
  <si>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</si>
  <si>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</si>
  <si>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</si>
  <si>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</si>
  <si>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</si>
  <si>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</si>
  <si>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</si>
  <si>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</si>
  <si>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</si>
  <si>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</si>
  <si>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</si>
  <si>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</si>
  <si>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</si>
  <si>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</si>
  <si>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</si>
  <si>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</si>
  <si>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</si>
  <si>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</si>
  <si>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</si>
  <si>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</si>
  <si>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</si>
  <si>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</si>
  <si>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</si>
  <si>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</si>
  <si>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</si>
  <si>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</si>
  <si>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</si>
  <si>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</si>
  <si>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</si>
  <si>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</si>
  <si>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</si>
  <si>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</si>
  <si>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</si>
  <si>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</si>
  <si>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</si>
  <si>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</si>
  <si>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</si>
  <si>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</si>
  <si>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</si>
  <si>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</si>
  <si>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</si>
  <si>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</si>
  <si>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</si>
  <si>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</si>
  <si>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</si>
  <si>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</si>
  <si>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</si>
  <si>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</si>
  <si>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</si>
  <si>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</si>
  <si>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</si>
  <si>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</si>
  <si>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</si>
  <si>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</si>
  <si>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</si>
  <si>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</si>
  <si>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</si>
  <si>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</si>
  <si>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</si>
  <si>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</si>
  <si>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</si>
  <si>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</si>
  <si>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</si>
  <si>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</si>
  <si>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</si>
  <si>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</si>
  <si>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</si>
  <si>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</si>
  <si>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</si>
  <si>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</si>
  <si>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</si>
  <si>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</si>
  <si>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</si>
  <si>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</si>
  <si>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</si>
  <si>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</si>
  <si>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</si>
  <si>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</si>
  <si>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</si>
  <si>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</si>
  <si>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</si>
  <si>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</si>
  <si>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</si>
  <si>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</si>
  <si>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</si>
  <si>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</si>
  <si>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</si>
  <si>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</si>
  <si>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</si>
  <si>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</si>
  <si>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</si>
  <si>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</si>
  <si>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</si>
  <si>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</si>
  <si>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</si>
  <si>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</si>
  <si>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</si>
  <si>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</si>
  <si>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</si>
  <si>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</si>
  <si>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</si>
  <si>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</si>
  <si>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</si>
  <si>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</si>
  <si>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</si>
  <si>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</si>
  <si>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</si>
  <si>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</si>
  <si>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</si>
  <si>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</si>
  <si>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</si>
  <si>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</si>
  <si>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</si>
  <si>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</si>
  <si>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</si>
  <si>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</si>
  <si>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</si>
  <si>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</si>
  <si>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</si>
  <si>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</si>
  <si>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</si>
  <si>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</si>
  <si>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</si>
  <si>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</si>
  <si>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</si>
  <si>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</si>
  <si>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</si>
  <si>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</si>
  <si>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</si>
  <si>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</si>
  <si>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</si>
  <si>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</si>
  <si>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</si>
  <si>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</si>
  <si>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</si>
  <si>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</si>
  <si>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</si>
  <si>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</si>
  <si>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</si>
  <si>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</si>
  <si>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</si>
  <si>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</si>
  <si>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</si>
  <si>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</si>
  <si>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</si>
  <si>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</si>
  <si>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</si>
  <si>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</si>
  <si>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</si>
  <si>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</si>
  <si>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</si>
  <si>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</si>
  <si>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</si>
  <si>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</si>
  <si>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</si>
  <si>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</si>
  <si>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</si>
  <si>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</si>
  <si>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</si>
  <si>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</si>
  <si>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</si>
  <si>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</si>
  <si>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</si>
  <si>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</si>
  <si>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</si>
  <si>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</si>
  <si>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</si>
  <si>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</si>
  <si>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</si>
  <si>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</si>
  <si>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</si>
  <si>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</si>
  <si>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</si>
  <si>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</si>
  <si>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</si>
  <si>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</si>
  <si>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</si>
  <si>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</si>
  <si>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</si>
  <si>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</si>
  <si>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</si>
  <si>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</si>
  <si>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</si>
  <si>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</si>
  <si>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</si>
  <si>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</si>
  <si>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</si>
  <si>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</si>
  <si>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</si>
  <si>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</si>
  <si>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</si>
  <si>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</si>
  <si>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</si>
  <si>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</si>
  <si>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</si>
  <si>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</si>
  <si>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</si>
  <si>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</si>
  <si>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</si>
  <si>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</si>
  <si>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</si>
  <si>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</si>
  <si>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</si>
  <si>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</si>
  <si>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</si>
  <si>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</si>
  <si>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</si>
  <si>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</si>
  <si>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</si>
  <si>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</si>
  <si>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</si>
  <si>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</si>
  <si>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</si>
  <si>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</si>
  <si>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</si>
  <si>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</si>
  <si>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</si>
  <si>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</si>
  <si>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</si>
  <si>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</si>
  <si>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</si>
  <si>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</si>
  <si>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</si>
  <si>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</si>
  <si>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</si>
  <si>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</si>
  <si>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</si>
  <si>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</si>
  <si>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</si>
  <si>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</si>
  <si>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</si>
  <si>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</si>
  <si>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</si>
  <si>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</si>
  <si>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</si>
  <si>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</si>
  <si>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</si>
  <si>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</si>
  <si>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</si>
  <si>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</si>
  <si>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</si>
  <si>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</si>
  <si>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</si>
  <si>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</si>
  <si>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</si>
  <si>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</si>
  <si>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</si>
  <si>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</si>
  <si>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</si>
  <si>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</si>
  <si>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</si>
  <si>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</si>
  <si>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</si>
  <si>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</si>
  <si>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</si>
  <si>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</si>
  <si>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</si>
  <si>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</si>
  <si>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</si>
  <si>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</si>
  <si>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</si>
  <si>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</si>
  <si>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</si>
  <si>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</si>
  <si>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</si>
  <si>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</si>
  <si>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</si>
  <si>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</si>
  <si>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</si>
  <si>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</si>
  <si>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</si>
  <si>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</si>
  <si>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</si>
  <si>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</si>
  <si>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</si>
  <si>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</si>
  <si>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</si>
  <si>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</si>
  <si>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</si>
  <si>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</si>
  <si>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</si>
  <si>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</si>
  <si>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</si>
  <si>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</si>
  <si>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</si>
  <si>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</si>
  <si>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</si>
  <si>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</si>
  <si>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</si>
  <si>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</si>
  <si>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</si>
  <si>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</si>
  <si>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</si>
  <si>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</si>
  <si>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</si>
  <si>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</si>
  <si>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</si>
  <si>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</si>
  <si>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</si>
  <si>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</si>
  <si>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</si>
  <si>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</si>
  <si>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</si>
  <si>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</si>
  <si>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</si>
  <si>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</si>
  <si>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</si>
  <si>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</si>
  <si>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</si>
  <si>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</si>
  <si>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</si>
  <si>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</si>
  <si>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</si>
  <si>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</si>
  <si>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</si>
  <si>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</si>
  <si>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</si>
  <si>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</si>
  <si>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</si>
  <si>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</si>
  <si>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</si>
  <si>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</si>
  <si>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</si>
  <si>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</si>
  <si>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</si>
  <si>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</si>
  <si>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</si>
  <si>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</si>
  <si>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</si>
  <si>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</si>
  <si>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</si>
  <si>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</si>
  <si>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</si>
  <si>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</si>
  <si>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</si>
  <si>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</si>
  <si>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</si>
  <si>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</si>
  <si>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</si>
  <si>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</si>
  <si>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</si>
  <si>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</si>
  <si>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</si>
  <si>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</si>
  <si>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</si>
  <si>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</si>
  <si>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</si>
  <si>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</si>
  <si>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</si>
  <si>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</si>
  <si>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</si>
  <si>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</si>
  <si>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</si>
  <si>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</si>
  <si>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</si>
  <si>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</si>
  <si>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</si>
  <si>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</si>
  <si>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</si>
  <si>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</si>
  <si>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</si>
  <si>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</si>
  <si>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</si>
  <si>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</si>
  <si>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</si>
  <si>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</si>
  <si>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</si>
  <si>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</si>
  <si>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</si>
  <si>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</si>
  <si>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</si>
  <si>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</si>
  <si>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</si>
  <si>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</si>
  <si>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</si>
  <si>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</si>
  <si>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</si>
  <si>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</si>
  <si>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</si>
  <si>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</si>
  <si>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</si>
  <si>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</si>
  <si>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</si>
  <si>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</si>
  <si>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</si>
  <si>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</si>
  <si>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</si>
  <si>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</si>
  <si>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</si>
  <si>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</si>
  <si>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</si>
  <si>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</si>
  <si>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</si>
  <si>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</si>
  <si>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</si>
  <si>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</si>
  <si>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</si>
  <si>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</si>
  <si>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</si>
  <si>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</si>
  <si>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</si>
  <si>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</si>
  <si>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</si>
  <si>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</si>
  <si>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</si>
  <si>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</si>
  <si>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</si>
  <si>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</si>
  <si>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</si>
  <si>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</si>
  <si>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</si>
  <si>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</si>
  <si>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</si>
  <si>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</si>
  <si>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</si>
  <si>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</si>
  <si>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</si>
  <si>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</si>
  <si>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</si>
  <si>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</si>
  <si>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</si>
  <si>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</si>
  <si>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</si>
  <si>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</si>
  <si>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</si>
  <si>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</si>
  <si>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</si>
  <si>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</si>
  <si>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</si>
  <si>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</si>
  <si>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</si>
  <si>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</si>
  <si>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</si>
  <si>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</si>
  <si>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</si>
  <si>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</si>
  <si>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</si>
  <si>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</si>
  <si>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</si>
  <si>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</si>
  <si>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</si>
  <si>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</si>
  <si>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</si>
  <si>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</si>
  <si>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</si>
  <si>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</si>
  <si>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</si>
  <si>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</si>
  <si>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</si>
  <si>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</si>
  <si>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</si>
  <si>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</si>
  <si>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</si>
  <si>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</si>
  <si>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</si>
  <si>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</si>
  <si>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</si>
  <si>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</si>
  <si>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</si>
  <si>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</si>
  <si>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</si>
  <si>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</si>
  <si>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</si>
  <si>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</si>
  <si>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</si>
  <si>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</si>
  <si>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</si>
  <si>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</si>
  <si>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</si>
  <si>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</si>
  <si>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</si>
  <si>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</si>
  <si>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</si>
  <si>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</si>
  <si>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</si>
  <si>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</si>
  <si>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</si>
  <si>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</si>
  <si>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</si>
  <si>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</si>
  <si>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</si>
  <si>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</si>
  <si>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</si>
  <si>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</si>
  <si>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</si>
  <si>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</si>
  <si>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</si>
  <si>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</si>
  <si>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</si>
  <si>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</si>
  <si>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</si>
  <si>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</si>
  <si>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</si>
  <si>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</si>
  <si>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</si>
  <si>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</si>
  <si>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</si>
  <si>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</si>
  <si>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</si>
  <si>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</si>
  <si>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</si>
  <si>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</si>
  <si>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</si>
  <si>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</si>
  <si>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</si>
  <si>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</si>
  <si>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</si>
  <si>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</si>
  <si>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</si>
  <si>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</si>
  <si>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</si>
  <si>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</si>
  <si>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</si>
  <si>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</si>
  <si>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</si>
  <si>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</si>
  <si>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</si>
  <si>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</si>
  <si>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</si>
  <si>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</si>
  <si>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</si>
  <si>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</si>
  <si>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</si>
  <si>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</si>
  <si>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</si>
  <si>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</si>
  <si>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</si>
  <si>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</si>
  <si>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</si>
  <si>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</si>
  <si>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</si>
  <si>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</si>
  <si>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</si>
  <si>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</si>
  <si>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</si>
  <si>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</si>
  <si>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</si>
  <si>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</si>
  <si>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</si>
  <si>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</si>
  <si>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</si>
  <si>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</si>
  <si>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</si>
  <si>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</si>
  <si>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</si>
  <si>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</si>
  <si>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</si>
  <si>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</si>
  <si>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</si>
  <si>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</si>
  <si>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</si>
  <si>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</si>
  <si>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</si>
  <si>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</si>
  <si>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</si>
  <si>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</si>
  <si>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</si>
  <si>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</si>
  <si>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</si>
  <si>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</si>
  <si>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</si>
  <si>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</si>
  <si>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</si>
  <si>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</si>
  <si>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</si>
  <si>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</si>
  <si>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</si>
  <si>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</si>
  <si>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</si>
  <si>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</si>
  <si>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</si>
  <si>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</si>
  <si>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</si>
  <si>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</si>
  <si>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</si>
  <si>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</si>
  <si>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</si>
  <si>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</si>
  <si>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</si>
  <si>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</si>
  <si>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</si>
  <si>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</si>
  <si>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</si>
  <si>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</si>
  <si>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</si>
  <si>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</si>
  <si>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</si>
  <si>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</si>
  <si>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</si>
  <si>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</si>
  <si>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</si>
  <si>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</si>
  <si>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</si>
  <si>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</si>
  <si>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</si>
  <si>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</si>
  <si>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</si>
  <si>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</si>
  <si>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</si>
  <si>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</si>
  <si>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</si>
  <si>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</si>
  <si>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</si>
  <si>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</si>
  <si>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</si>
  <si>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</si>
  <si>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</si>
  <si>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</si>
  <si>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</si>
  <si>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</si>
  <si>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</si>
  <si>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</si>
  <si>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</si>
  <si>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</si>
  <si>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</si>
  <si>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</si>
  <si>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</si>
  <si>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</si>
  <si>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</si>
  <si>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</si>
  <si>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</si>
  <si>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</si>
  <si>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</si>
  <si>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</si>
  <si>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</si>
  <si>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</si>
  <si>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</si>
  <si>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</si>
  <si>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</si>
  <si>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</si>
  <si>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</si>
  <si>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</si>
  <si>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</si>
  <si>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</si>
  <si>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</si>
  <si>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</si>
  <si>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</si>
  <si>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</si>
  <si>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</si>
  <si>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</si>
  <si>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</si>
  <si>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</si>
  <si>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</si>
  <si>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</si>
  <si>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</si>
  <si>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</si>
  <si>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</si>
  <si>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</si>
  <si>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</si>
  <si>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</si>
  <si>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</si>
  <si>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</si>
  <si>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</si>
  <si>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</si>
  <si>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</si>
  <si>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</si>
  <si>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</si>
  <si>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</si>
  <si>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</si>
  <si>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</si>
  <si>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</si>
  <si>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</si>
  <si>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</si>
  <si>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</si>
  <si>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</si>
  <si>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</si>
  <si>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</si>
  <si>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</si>
  <si>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</si>
  <si>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</si>
  <si>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</si>
  <si>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</si>
  <si>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</si>
  <si>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</si>
  <si>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</si>
  <si>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</si>
  <si>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</si>
  <si>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</si>
  <si>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</si>
  <si>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</si>
  <si>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</si>
  <si>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</si>
  <si>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</si>
  <si>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</si>
  <si>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</si>
  <si>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</si>
  <si>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</si>
  <si>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</si>
  <si>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</si>
  <si>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</si>
  <si>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</si>
  <si>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</si>
  <si>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</si>
  <si>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</si>
  <si>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</si>
  <si>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</si>
  <si>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</si>
  <si>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</si>
  <si>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</si>
  <si>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</si>
  <si>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</si>
  <si>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</si>
  <si>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</si>
  <si>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</si>
  <si>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</si>
  <si>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</si>
  <si>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</si>
  <si>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</si>
  <si>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</si>
  <si>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</si>
  <si>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</si>
  <si>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</si>
  <si>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</si>
  <si>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</si>
  <si>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</si>
  <si>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</si>
  <si>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</si>
  <si>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</si>
  <si>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</si>
  <si>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</si>
  <si>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</si>
  <si>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</si>
  <si>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</si>
  <si>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</si>
  <si>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</si>
  <si>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</si>
  <si>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</si>
  <si>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</si>
  <si>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</si>
  <si>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</si>
  <si>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</si>
  <si>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</si>
  <si>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</si>
  <si>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</si>
  <si>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</si>
  <si>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</si>
  <si>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</si>
  <si>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</si>
  <si>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</si>
  <si>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</si>
  <si>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</si>
  <si>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</si>
  <si>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</si>
  <si>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</si>
  <si>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</si>
  <si>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</si>
  <si>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</si>
  <si>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</si>
  <si>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</si>
  <si>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</si>
  <si>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</si>
  <si>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</si>
  <si>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</si>
  <si>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</si>
  <si>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</si>
  <si>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</si>
  <si>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</si>
  <si>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</si>
  <si>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</si>
  <si>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</si>
  <si>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</si>
  <si>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</si>
  <si>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</si>
  <si>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</si>
  <si>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</si>
  <si>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</si>
  <si>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</si>
  <si>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</si>
  <si>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</si>
  <si>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</si>
  <si>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</si>
  <si>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</si>
  <si>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</si>
  <si>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</si>
  <si>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</si>
  <si>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</si>
  <si>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</si>
  <si>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</si>
  <si>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</si>
  <si>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</si>
  <si>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</si>
  <si>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</si>
  <si>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</si>
  <si>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</si>
  <si>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</si>
  <si>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</si>
  <si>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</si>
  <si>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</si>
  <si>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</si>
  <si>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</si>
  <si>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</si>
  <si>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</si>
  <si>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</si>
  <si>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</si>
  <si>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</si>
  <si>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</si>
  <si>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</si>
  <si>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</si>
  <si>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</si>
  <si>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</si>
  <si>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</si>
  <si>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</si>
  <si>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</si>
  <si>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</si>
  <si>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</si>
  <si>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</si>
  <si>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</si>
  <si>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</si>
  <si>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</si>
  <si>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</si>
  <si>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</si>
  <si>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</si>
  <si>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</si>
  <si>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</si>
  <si>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</si>
  <si>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</si>
  <si>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</si>
  <si>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</si>
  <si>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</si>
  <si>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</si>
  <si>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</si>
  <si>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</si>
  <si>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</si>
  <si>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</si>
  <si>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</si>
  <si>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</si>
  <si>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</si>
  <si>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</si>
  <si>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</si>
  <si>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</si>
  <si>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</si>
  <si>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</si>
  <si>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</si>
  <si>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</si>
  <si>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</si>
  <si>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</si>
  <si>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</si>
  <si>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</si>
  <si>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</si>
  <si>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</si>
  <si>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</si>
  <si>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</si>
  <si>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</si>
  <si>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</si>
  <si>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</si>
  <si>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</si>
  <si>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</si>
  <si>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</si>
  <si>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</si>
  <si>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</si>
  <si>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</si>
  <si>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</si>
  <si>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</si>
  <si>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</si>
  <si>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</si>
  <si>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</si>
  <si>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</si>
  <si>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</si>
  <si>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</si>
  <si>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</si>
  <si>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</si>
  <si>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</si>
  <si>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</si>
  <si>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</si>
  <si>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</si>
  <si>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</si>
  <si>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</si>
  <si>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</si>
  <si>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</si>
  <si>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</si>
  <si>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</si>
  <si>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</si>
  <si>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</si>
  <si>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</si>
  <si>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</si>
  <si>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</si>
  <si>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</si>
  <si>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</si>
  <si>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</si>
  <si>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</si>
  <si>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</si>
  <si>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</si>
  <si>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</si>
  <si>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</si>
  <si>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</si>
  <si>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</si>
  <si>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</si>
  <si>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</si>
  <si>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</si>
  <si>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</si>
  <si>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</si>
  <si>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</si>
  <si>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</si>
  <si>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</si>
  <si>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</si>
  <si>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</si>
  <si>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</si>
  <si>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</si>
  <si>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</si>
  <si>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</si>
  <si>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</si>
  <si>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</si>
  <si>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</si>
  <si>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</si>
  <si>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</si>
  <si>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</si>
  <si>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</si>
  <si>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</si>
  <si>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</si>
  <si>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</si>
  <si>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</si>
  <si>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</si>
  <si>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</si>
  <si>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</si>
  <si>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</si>
  <si>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</si>
  <si>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</si>
  <si>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</si>
  <si>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</si>
  <si>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</si>
  <si>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</si>
  <si>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</si>
  <si>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</si>
  <si>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</si>
  <si>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</si>
  <si>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</si>
  <si>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</si>
  <si>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</si>
  <si>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</si>
  <si>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</si>
  <si>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</si>
  <si>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</si>
  <si>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</si>
  <si>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</si>
  <si>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</si>
  <si>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</si>
  <si>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</si>
  <si>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</si>
  <si>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</si>
  <si>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</si>
  <si>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</si>
  <si>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</si>
  <si>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</si>
  <si>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</si>
  <si>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</si>
  <si>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</si>
  <si>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</si>
  <si>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</si>
  <si>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</si>
  <si>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</si>
  <si>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</si>
  <si>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</si>
  <si>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</si>
  <si>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</si>
  <si>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</si>
  <si>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</si>
  <si>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</si>
  <si>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</si>
  <si>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</si>
  <si>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</si>
  <si>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</si>
  <si>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</si>
  <si>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</si>
  <si>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</si>
  <si>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</si>
  <si>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</si>
  <si>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</si>
  <si>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</si>
  <si>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</si>
  <si>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</si>
  <si>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</si>
  <si>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</si>
  <si>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</si>
  <si>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</si>
  <si>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</si>
  <si>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</si>
  <si>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</si>
  <si>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</si>
  <si>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</si>
  <si>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</si>
  <si>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</si>
  <si>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</si>
  <si>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</si>
  <si>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</si>
  <si>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</si>
  <si>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</si>
  <si>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</si>
  <si>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</si>
  <si>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</si>
  <si>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</si>
  <si>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</si>
  <si>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</si>
  <si>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</si>
  <si>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</si>
  <si>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</si>
  <si>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</si>
  <si>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</si>
  <si>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</si>
  <si>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</si>
  <si>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</si>
  <si>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</si>
  <si>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</si>
  <si>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</si>
  <si>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</si>
  <si>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</si>
  <si>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</si>
  <si>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</si>
  <si>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</si>
  <si>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</si>
  <si>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</si>
  <si>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</si>
  <si>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</si>
  <si>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</si>
  <si>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</si>
  <si>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</si>
  <si>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</si>
  <si>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</si>
  <si>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</si>
  <si>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</si>
  <si>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</si>
  <si>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</si>
  <si>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</si>
  <si>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</si>
  <si>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</si>
  <si>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</si>
  <si>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</si>
  <si>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</si>
  <si>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</si>
  <si>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</si>
  <si>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</si>
  <si>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</si>
  <si>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</si>
  <si>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</si>
  <si>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</si>
  <si>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</si>
  <si>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</si>
  <si>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</si>
  <si>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</si>
  <si>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</si>
  <si>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</si>
  <si>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</si>
  <si>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</si>
  <si>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</si>
  <si>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</si>
  <si>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</si>
  <si>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</si>
  <si>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</si>
  <si>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</si>
  <si>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</si>
  <si>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</si>
  <si>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</si>
  <si>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</si>
  <si>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</si>
  <si>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</si>
  <si>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</si>
  <si>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</si>
  <si>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</si>
  <si>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</si>
  <si>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</si>
  <si>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</si>
  <si>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</si>
  <si>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</si>
  <si>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</si>
  <si>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</si>
  <si>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</si>
  <si>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</si>
  <si>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</si>
  <si>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</si>
  <si>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</si>
  <si>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</si>
  <si>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</si>
  <si>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</si>
  <si>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</si>
  <si>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</si>
  <si>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</si>
  <si>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</si>
  <si>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</si>
  <si>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</si>
  <si>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</si>
  <si>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</si>
  <si>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</si>
  <si>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</si>
  <si>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</si>
  <si>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</si>
  <si>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</si>
  <si>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</si>
  <si>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</si>
  <si>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</si>
  <si>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</si>
  <si>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</si>
  <si>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</si>
  <si>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</si>
  <si>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</si>
  <si>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</si>
  <si>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</si>
  <si>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</si>
  <si>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</si>
  <si>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</si>
  <si>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</si>
  <si>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</si>
  <si>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</si>
  <si>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</si>
  <si>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</si>
  <si>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</si>
  <si>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</si>
  <si>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</si>
  <si>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</si>
  <si>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</si>
  <si>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</si>
  <si>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</si>
  <si>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</si>
  <si>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</si>
  <si>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</si>
  <si>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</si>
  <si>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</si>
  <si>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</si>
  <si>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</si>
  <si>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</si>
  <si>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</si>
  <si>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</si>
  <si>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</si>
  <si>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</si>
  <si>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</si>
  <si>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</si>
  <si>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</si>
  <si>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</si>
  <si>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</si>
  <si>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</si>
  <si>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</si>
  <si>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</si>
  <si>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</si>
  <si>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</si>
  <si>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</si>
  <si>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</si>
  <si>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</si>
  <si>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</si>
  <si>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</si>
  <si>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</si>
  <si>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</si>
  <si>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</si>
  <si>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</si>
  <si>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</si>
  <si>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</si>
  <si>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</si>
  <si>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</si>
  <si>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</si>
  <si>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</si>
  <si>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</si>
  <si>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</si>
  <si>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</si>
  <si>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</si>
  <si>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</si>
  <si>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</si>
  <si>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</si>
  <si>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</si>
  <si>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</si>
  <si>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</si>
  <si>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</si>
  <si>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</si>
  <si>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</si>
  <si>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</si>
  <si>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</si>
  <si>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</si>
  <si>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</si>
  <si>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</si>
  <si>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</si>
  <si>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</si>
  <si>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</si>
  <si>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</si>
  <si>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</si>
  <si>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</si>
  <si>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</si>
  <si>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</si>
  <si>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</si>
  <si>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</si>
  <si>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</si>
  <si>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</si>
  <si>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</si>
  <si>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</si>
  <si>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</si>
  <si>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</si>
  <si>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</si>
  <si>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</si>
  <si>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</si>
  <si>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</si>
  <si>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</si>
  <si>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</si>
  <si>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</si>
  <si>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</si>
  <si>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</si>
  <si>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</si>
  <si>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</si>
  <si>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</si>
  <si>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</si>
  <si>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</si>
  <si>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</si>
  <si>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</si>
  <si>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</si>
  <si>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</si>
  <si>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</si>
  <si>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</si>
  <si>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</si>
  <si>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</si>
  <si>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</si>
  <si>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</si>
  <si>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</si>
  <si>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</si>
  <si>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</si>
  <si>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</si>
  <si>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</si>
  <si>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</si>
  <si>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</si>
  <si>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</si>
  <si>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</si>
  <si>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</si>
  <si>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</si>
  <si>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</si>
  <si>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</si>
  <si>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</si>
  <si>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</si>
  <si>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</si>
  <si>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</si>
  <si>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</si>
  <si>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</si>
  <si>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</si>
  <si>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</si>
  <si>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</si>
  <si>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</si>
  <si>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</si>
  <si>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</si>
  <si>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</si>
  <si>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</si>
  <si>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</si>
  <si>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</si>
  <si>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</si>
  <si>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</si>
  <si>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</si>
  <si>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</si>
  <si>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</si>
  <si>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</si>
  <si>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</si>
  <si>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</si>
  <si>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</si>
  <si>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</si>
  <si>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</si>
  <si>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</si>
  <si>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</si>
  <si>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</si>
  <si>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</si>
  <si>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</si>
  <si>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</si>
  <si>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</si>
  <si>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</si>
  <si>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</si>
  <si>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</si>
  <si>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</si>
  <si>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</si>
  <si>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</si>
  <si>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</si>
  <si>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</si>
  <si>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</si>
  <si>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</si>
  <si>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</si>
  <si>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</si>
  <si>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</si>
  <si>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</si>
  <si>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</si>
  <si>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</si>
  <si>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</si>
  <si>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</si>
  <si>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</si>
  <si>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</si>
  <si>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</si>
  <si>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</si>
  <si>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</si>
  <si>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</si>
  <si>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</si>
  <si>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</si>
  <si>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</si>
  <si>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</si>
  <si>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</si>
  <si>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</si>
  <si>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</si>
  <si>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</si>
  <si>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</si>
  <si>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</si>
  <si>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</si>
  <si>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</si>
  <si>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</si>
  <si>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</si>
  <si>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</si>
  <si>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</si>
  <si>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</si>
  <si>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</si>
  <si>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</si>
  <si>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</si>
  <si>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</si>
  <si>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</si>
  <si>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</si>
  <si>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</si>
  <si>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</si>
  <si>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</si>
  <si>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</si>
  <si>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</si>
  <si>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</si>
  <si>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</si>
  <si>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</si>
  <si>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</si>
  <si>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</si>
  <si>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</si>
  <si>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</si>
  <si>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</si>
  <si>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</si>
  <si>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</si>
  <si>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</si>
  <si>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</si>
  <si>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</si>
  <si>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</si>
  <si>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</si>
  <si>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</si>
  <si>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</si>
  <si>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</si>
  <si>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</si>
  <si>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</si>
  <si>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</si>
  <si>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</si>
  <si>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</si>
  <si>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</si>
  <si>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</si>
  <si>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</si>
  <si>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</si>
  <si>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</si>
  <si>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</si>
  <si>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</si>
  <si>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</si>
  <si>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</si>
  <si>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</si>
  <si>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</si>
  <si>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</si>
  <si>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</si>
  <si>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</si>
  <si>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</si>
  <si>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</si>
  <si>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</si>
  <si>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</si>
  <si>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</si>
  <si>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</si>
  <si>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</si>
  <si>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</si>
  <si>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</si>
  <si>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</si>
  <si>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</si>
  <si>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</si>
  <si>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</si>
  <si>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</si>
  <si>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</si>
  <si>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</si>
  <si>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</si>
  <si>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</si>
  <si>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</si>
  <si>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</si>
  <si>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</si>
  <si>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</si>
  <si>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</si>
  <si>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</si>
  <si>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</si>
  <si>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</si>
  <si>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</si>
  <si>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</si>
  <si>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</si>
  <si>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</si>
  <si>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</si>
  <si>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</si>
  <si>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</si>
  <si>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</si>
  <si>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</si>
  <si>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</si>
  <si>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</si>
  <si>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</si>
  <si>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</si>
  <si>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</si>
  <si>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</si>
  <si>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</si>
  <si>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</si>
  <si>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</si>
  <si>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</si>
  <si>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</si>
  <si>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</si>
  <si>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</si>
  <si>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</si>
  <si>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</si>
  <si>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</si>
  <si>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</si>
  <si>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</si>
  <si>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</si>
  <si>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</si>
  <si>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</si>
  <si>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</si>
  <si>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</si>
  <si>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</si>
  <si>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</si>
  <si>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</si>
  <si>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</si>
  <si>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</si>
  <si>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</si>
  <si>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</si>
  <si>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</si>
  <si>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</si>
  <si>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</si>
  <si>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</si>
  <si>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</si>
  <si>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</si>
  <si>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</si>
  <si>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</si>
  <si>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</si>
  <si>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</si>
  <si>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</si>
  <si>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</si>
  <si>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</si>
  <si>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</si>
  <si>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</si>
  <si>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</si>
  <si>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</si>
  <si>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</si>
  <si>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</si>
  <si>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</si>
  <si>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</si>
  <si>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</si>
  <si>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</si>
  <si>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</si>
  <si>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</si>
  <si>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</si>
  <si>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</si>
  <si>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</si>
  <si>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</si>
  <si>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</si>
  <si>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</si>
  <si>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</si>
  <si>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</si>
  <si>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</si>
  <si>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</si>
  <si>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</si>
  <si>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</si>
  <si>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</si>
  <si>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</si>
  <si>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</si>
  <si>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</si>
  <si>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</si>
  <si>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</si>
  <si>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</si>
  <si>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</si>
  <si>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</si>
  <si>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</si>
  <si>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</si>
  <si>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</si>
  <si>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</si>
  <si>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</si>
  <si>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</si>
  <si>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</si>
  <si>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</si>
  <si>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</si>
  <si>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</si>
  <si>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</si>
  <si>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</si>
  <si>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</si>
  <si>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</si>
  <si>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</si>
  <si>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</si>
  <si>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</si>
  <si>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</si>
  <si>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</si>
  <si>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</si>
  <si>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</si>
  <si>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</si>
  <si>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</si>
  <si>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</si>
  <si>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</si>
  <si>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</si>
  <si>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</si>
  <si>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</si>
  <si>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</si>
  <si>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</si>
  <si>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</si>
  <si>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</si>
  <si>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</si>
  <si>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</si>
  <si>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</si>
  <si>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</si>
  <si>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</si>
  <si>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</si>
  <si>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</si>
  <si>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</si>
  <si>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</si>
  <si>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</si>
  <si>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</si>
  <si>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</si>
  <si>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</si>
  <si>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</si>
  <si>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</si>
  <si>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</si>
  <si>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</si>
  <si>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</si>
  <si>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</si>
  <si>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</si>
  <si>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</si>
  <si>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</si>
  <si>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</si>
  <si>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</si>
  <si>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</si>
  <si>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</si>
  <si>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</si>
  <si>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</si>
  <si>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</si>
  <si>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</si>
  <si>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</si>
  <si>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</si>
  <si>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</si>
  <si>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</si>
  <si>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</si>
  <si>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</si>
  <si>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</si>
  <si>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</si>
  <si>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</si>
  <si>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</si>
  <si>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</si>
  <si>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</si>
  <si>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</si>
  <si>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</si>
  <si>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</si>
  <si>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</si>
  <si>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</si>
  <si>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</si>
  <si>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</si>
  <si>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</si>
  <si>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</si>
  <si>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</si>
  <si>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</si>
  <si>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</si>
  <si>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</si>
  <si>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</si>
  <si>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</si>
  <si>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</si>
  <si>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</si>
  <si>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</si>
  <si>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</si>
  <si>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</si>
  <si>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</si>
  <si>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</si>
  <si>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</si>
  <si>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</si>
  <si>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</si>
  <si>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</si>
  <si>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</si>
  <si>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</si>
  <si>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</si>
  <si>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</si>
  <si>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</si>
  <si>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</si>
  <si>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</si>
  <si>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</si>
  <si>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</si>
  <si>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</si>
  <si>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</si>
  <si>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</si>
  <si>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</si>
  <si>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</si>
  <si>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</si>
  <si>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</si>
  <si>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</si>
  <si>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</si>
  <si>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</si>
  <si>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</si>
  <si>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</si>
  <si>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</si>
  <si>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</si>
  <si>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</si>
  <si>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</si>
  <si>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</si>
  <si>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</si>
  <si>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</si>
  <si>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</si>
  <si>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</si>
  <si>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</si>
  <si>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</si>
  <si>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</si>
  <si>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</si>
  <si>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</si>
  <si>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</si>
  <si>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</si>
  <si>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</si>
  <si>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</si>
  <si>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</si>
  <si>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</si>
  <si>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</si>
  <si>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</si>
  <si>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</si>
  <si>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</si>
  <si>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</si>
  <si>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</si>
  <si>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</si>
  <si>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</si>
  <si>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</si>
  <si>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</si>
  <si>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</si>
  <si>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</si>
  <si>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</si>
  <si>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</si>
  <si>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</si>
  <si>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</si>
  <si>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</si>
  <si>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</si>
  <si>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</si>
  <si>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</si>
  <si>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</si>
  <si>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</si>
  <si>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</si>
  <si>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</si>
  <si>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</si>
  <si>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</si>
  <si>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</si>
  <si>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</si>
  <si>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</si>
  <si>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</si>
  <si>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</si>
  <si>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</si>
  <si>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</si>
  <si>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</si>
  <si>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</si>
  <si>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</si>
  <si>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</si>
  <si>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</si>
  <si>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</si>
  <si>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</si>
  <si>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</si>
  <si>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</si>
  <si>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</si>
  <si>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</si>
  <si>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</si>
  <si>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</si>
  <si>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</si>
  <si>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</si>
  <si>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</si>
  <si>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</si>
  <si>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</si>
  <si>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</si>
  <si>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</si>
  <si>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</si>
  <si>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</si>
  <si>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</si>
  <si>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</si>
  <si>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</si>
  <si>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</si>
  <si>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</si>
  <si>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</si>
  <si>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</si>
  <si>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</si>
  <si>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</si>
  <si>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</si>
  <si>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</si>
  <si>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</si>
  <si>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</si>
  <si>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</si>
  <si>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</si>
  <si>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</si>
  <si>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</si>
  <si>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</si>
  <si>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</si>
  <si>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</si>
  <si>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</si>
  <si>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</si>
  <si>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</si>
  <si>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</si>
  <si>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</si>
  <si>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</si>
  <si>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</si>
  <si>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</si>
  <si>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</si>
  <si>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</si>
  <si>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</si>
  <si>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</si>
  <si>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</si>
  <si>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</si>
  <si>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</si>
  <si>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</si>
  <si>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</si>
  <si>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</si>
  <si>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</si>
  <si>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</si>
  <si>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</si>
  <si>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</si>
  <si>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</si>
  <si>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</si>
  <si>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</si>
  <si>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</si>
  <si>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</si>
  <si>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</si>
  <si>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</si>
  <si>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</si>
  <si>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</si>
  <si>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</si>
  <si>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</si>
  <si>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</si>
  <si>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</si>
  <si>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</si>
  <si>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</si>
  <si>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</si>
  <si>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</si>
  <si>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</si>
  <si>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</si>
  <si>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</si>
  <si>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</si>
  <si>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</si>
  <si>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</si>
  <si>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</si>
  <si>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</si>
  <si>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</si>
  <si>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</si>
  <si>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</si>
  <si>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</si>
  <si>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</si>
  <si>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</si>
  <si>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</si>
  <si>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</si>
  <si>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</si>
  <si>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</si>
  <si>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</si>
  <si>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</si>
  <si>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</si>
  <si>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</si>
  <si>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</si>
  <si>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</si>
  <si>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</si>
  <si>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</si>
  <si>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</si>
  <si>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</si>
  <si>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</si>
  <si>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</si>
  <si>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</si>
  <si>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</si>
  <si>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</si>
  <si>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</si>
  <si>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</si>
  <si>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</si>
  <si>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</si>
  <si>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</si>
  <si>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</si>
  <si>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</si>
  <si>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</si>
  <si>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</si>
  <si>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</si>
  <si>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</si>
  <si>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</si>
  <si>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</si>
  <si>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</si>
  <si>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</si>
  <si>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</si>
  <si>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</si>
  <si>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</si>
  <si>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</si>
  <si>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</si>
  <si>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</si>
  <si>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</si>
  <si>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</si>
  <si>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</si>
  <si>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</si>
  <si>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</si>
  <si>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</si>
  <si>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</si>
  <si>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</si>
  <si>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</si>
  <si>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</si>
  <si>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</si>
  <si>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</si>
  <si>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</si>
  <si>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</si>
  <si>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</si>
  <si>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</si>
  <si>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</si>
  <si>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</si>
  <si>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</si>
  <si>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</si>
  <si>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</si>
  <si>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</si>
  <si>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</si>
  <si>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</si>
  <si>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</si>
  <si>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</si>
  <si>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</si>
  <si>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</si>
  <si>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</si>
  <si>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</si>
  <si>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</si>
  <si>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</si>
  <si>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</si>
  <si>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</si>
  <si>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</si>
  <si>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</si>
  <si>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</si>
  <si>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</si>
  <si>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</si>
  <si>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</si>
  <si>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</si>
  <si>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</si>
  <si>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</si>
  <si>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</si>
  <si>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</si>
  <si>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</si>
  <si>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</si>
  <si>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</si>
  <si>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</si>
  <si>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</si>
  <si>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</si>
  <si>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</si>
  <si>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</si>
  <si>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</si>
  <si>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</si>
  <si>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</si>
  <si>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</si>
  <si>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</si>
  <si>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</si>
  <si>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</si>
  <si>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</si>
  <si>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</si>
  <si>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</si>
  <si>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</si>
  <si>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</si>
  <si>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</si>
  <si>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</si>
  <si>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</si>
  <si>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</si>
  <si>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</si>
  <si>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</si>
  <si>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</si>
  <si>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</si>
  <si>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</si>
  <si>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</si>
  <si>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</si>
  <si>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</si>
  <si>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</si>
  <si>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</si>
  <si>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</si>
  <si>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</si>
  <si>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</si>
  <si>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</si>
  <si>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</si>
  <si>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</si>
  <si>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</si>
  <si>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</si>
  <si>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</si>
  <si>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</si>
  <si>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</si>
  <si>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</si>
  <si>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</si>
  <si>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</si>
  <si>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</si>
  <si>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</si>
  <si>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</si>
  <si>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</si>
  <si>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</si>
  <si>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</si>
  <si>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</si>
  <si>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</si>
  <si>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</si>
  <si>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</si>
  <si>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</si>
  <si>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</si>
  <si>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</si>
  <si>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</si>
  <si>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</si>
  <si>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</si>
  <si>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</si>
  <si>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</si>
  <si>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</si>
  <si>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</si>
  <si>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</si>
  <si>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</si>
  <si>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</si>
  <si>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</si>
  <si>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</si>
  <si>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</si>
  <si>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</si>
  <si>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</si>
  <si>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</si>
  <si>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</si>
  <si>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</si>
  <si>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</si>
  <si>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</si>
  <si>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</si>
  <si>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</si>
  <si>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</si>
  <si>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</si>
  <si>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</si>
  <si>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</si>
  <si>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</si>
  <si>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</si>
  <si>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</si>
  <si>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</si>
  <si>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</si>
  <si>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</si>
  <si>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</si>
  <si>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</si>
  <si>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</si>
  <si>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</si>
  <si>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</si>
  <si>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</si>
  <si>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</si>
  <si>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</si>
  <si>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</si>
  <si>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</si>
  <si>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</si>
  <si>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</si>
  <si>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</si>
  <si>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</si>
  <si>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</si>
  <si>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</si>
  <si>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</si>
  <si>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</si>
  <si>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</si>
  <si>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</si>
  <si>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</si>
  <si>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</si>
  <si>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</si>
  <si>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</si>
  <si>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</si>
  <si>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</si>
  <si>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</si>
  <si>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</si>
  <si>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</si>
  <si>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</si>
  <si>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</si>
  <si>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</si>
  <si>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</si>
  <si>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</si>
  <si>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</si>
  <si>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</si>
  <si>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</si>
  <si>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</si>
  <si>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</si>
  <si>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</si>
  <si>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</si>
  <si>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</si>
  <si>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</si>
  <si>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</si>
  <si>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</si>
  <si>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</si>
  <si>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</si>
  <si>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</si>
  <si>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</si>
  <si>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</si>
  <si>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</si>
  <si>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</si>
  <si>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</si>
  <si>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</si>
  <si>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</si>
  <si>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</si>
  <si>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</si>
  <si>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</si>
  <si>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</si>
  <si>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</si>
  <si>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</si>
  <si>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</si>
  <si>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</si>
  <si>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</si>
  <si>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</si>
  <si>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</si>
  <si>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</si>
  <si>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</si>
  <si>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</si>
  <si>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</si>
  <si>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</si>
  <si>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</si>
  <si>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</si>
  <si>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</si>
  <si>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</si>
  <si>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</si>
  <si>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</si>
  <si>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</si>
  <si>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</si>
  <si>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</si>
  <si>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</si>
  <si>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</si>
  <si>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</si>
  <si>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</si>
  <si>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</si>
  <si>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</si>
  <si>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</si>
  <si>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</si>
  <si>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</si>
  <si>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</si>
  <si>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</si>
  <si>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</si>
  <si>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</si>
  <si>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</si>
  <si>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</si>
  <si>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</si>
  <si>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</si>
  <si>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</si>
  <si>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</si>
  <si>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</si>
  <si>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</si>
  <si>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</si>
  <si>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</si>
  <si>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</si>
  <si>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</si>
  <si>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</si>
  <si>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</si>
  <si>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</si>
  <si>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</si>
  <si>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</si>
  <si>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</si>
  <si>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</si>
  <si>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</si>
  <si>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</si>
  <si>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</si>
  <si>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</si>
  <si>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</si>
  <si>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</si>
  <si>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</si>
  <si>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</si>
  <si>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</si>
  <si>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</si>
  <si>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</si>
  <si>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</si>
  <si>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</si>
  <si>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</si>
  <si>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</si>
  <si>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</si>
  <si>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</si>
  <si>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</si>
  <si>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</si>
  <si>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</si>
  <si>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</si>
  <si>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</si>
  <si>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</si>
  <si>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</si>
  <si>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</si>
  <si>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</si>
  <si>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</si>
  <si>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</si>
  <si>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</si>
  <si>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</si>
  <si>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</si>
  <si>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</si>
  <si>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</si>
  <si>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</si>
  <si>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</si>
  <si>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</si>
  <si>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</si>
  <si>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</si>
  <si>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</si>
  <si>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</si>
  <si>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</si>
  <si>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</si>
  <si>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</si>
  <si>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</si>
  <si>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</si>
  <si>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</si>
  <si>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</si>
  <si>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</si>
  <si>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</si>
  <si>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</si>
  <si>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</si>
  <si>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</si>
  <si>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</si>
  <si>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</si>
  <si>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</si>
  <si>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</si>
  <si>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</si>
  <si>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</si>
  <si>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</si>
  <si>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</si>
  <si>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</si>
  <si>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</si>
  <si>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</si>
  <si>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</si>
  <si>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</si>
  <si>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</si>
  <si>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</si>
  <si>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</si>
  <si>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</si>
  <si>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</si>
  <si>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</si>
  <si>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</si>
  <si>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</si>
  <si>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</si>
  <si>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</si>
  <si>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</si>
  <si>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</si>
  <si>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</si>
  <si>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</si>
  <si>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</si>
  <si>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</si>
  <si>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</si>
  <si>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</si>
  <si>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</si>
  <si>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</si>
  <si>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</si>
  <si>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</si>
  <si>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</si>
  <si>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</si>
  <si>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</si>
  <si>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</si>
  <si>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</si>
  <si>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</si>
  <si>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</si>
  <si>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</si>
  <si>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</si>
  <si>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</si>
  <si>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</si>
  <si>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</si>
  <si>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</si>
  <si>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</si>
  <si>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</si>
  <si>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</si>
  <si>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</si>
  <si>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</si>
  <si>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</si>
  <si>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</si>
  <si>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</si>
  <si>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</si>
  <si>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</si>
  <si>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</si>
  <si>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</si>
  <si>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</si>
  <si>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</si>
  <si>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</si>
  <si>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</si>
  <si>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</si>
  <si>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</si>
  <si>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</si>
  <si>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</si>
  <si>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</si>
  <si>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</si>
  <si>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</si>
  <si>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</si>
  <si>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</si>
  <si>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</si>
  <si>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</si>
  <si>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</si>
  <si>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</si>
  <si>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</si>
  <si>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</si>
  <si>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</si>
  <si>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</si>
  <si>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</si>
  <si>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</si>
  <si>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</si>
  <si>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</si>
  <si>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</si>
  <si>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</si>
  <si>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</si>
  <si>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</si>
  <si>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</si>
  <si>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</si>
  <si>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</si>
  <si>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</si>
  <si>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</si>
  <si>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</si>
  <si>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</si>
  <si>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</si>
  <si>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</si>
  <si>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</si>
  <si>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</si>
  <si>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</si>
  <si>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</si>
  <si>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</si>
  <si>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</si>
  <si>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</si>
  <si>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</si>
  <si>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</si>
  <si>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</si>
  <si>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</si>
  <si>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</si>
  <si>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</si>
  <si>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</si>
  <si>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</si>
  <si>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</si>
  <si>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</si>
  <si>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</si>
  <si>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</si>
  <si>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</si>
  <si>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</si>
  <si>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</si>
  <si>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</si>
  <si>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</si>
  <si>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</si>
  <si>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</si>
  <si>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</si>
  <si>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</si>
  <si>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</si>
  <si>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</si>
  <si>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</si>
  <si>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</si>
  <si>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</si>
  <si>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</si>
  <si>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</si>
  <si>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</si>
  <si>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</si>
  <si>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</si>
  <si>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</si>
  <si>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</si>
  <si>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</si>
  <si>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</si>
  <si>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</si>
  <si>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</si>
  <si>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</si>
  <si>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</si>
  <si>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</si>
  <si>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</si>
  <si>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</si>
  <si>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</si>
  <si>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</si>
  <si>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</si>
  <si>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</si>
  <si>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</si>
  <si>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</si>
  <si>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</si>
  <si>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</si>
  <si>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</si>
  <si>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</si>
  <si>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</si>
  <si>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</si>
  <si>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</si>
  <si>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</si>
  <si>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</si>
  <si>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</si>
  <si>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</si>
  <si>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</si>
  <si>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</si>
  <si>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</si>
  <si>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</si>
  <si>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</si>
  <si>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</si>
  <si>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</si>
  <si>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</si>
  <si>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</si>
  <si>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</si>
  <si>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</si>
  <si>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</si>
  <si>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</si>
  <si>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</si>
  <si>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</si>
  <si>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</si>
  <si>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</si>
  <si>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</si>
  <si>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</si>
  <si>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</si>
  <si>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</si>
  <si>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</si>
  <si>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</si>
  <si>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</si>
  <si>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</si>
  <si>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</si>
  <si>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</si>
  <si>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</si>
  <si>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</si>
  <si>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</si>
  <si>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</si>
  <si>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</si>
  <si>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</si>
  <si>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</si>
  <si>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</si>
  <si>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</si>
  <si>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</si>
  <si>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</si>
  <si>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</si>
  <si>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</si>
  <si>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</si>
  <si>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</si>
  <si>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</si>
  <si>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</si>
  <si>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</si>
  <si>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</si>
  <si>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</si>
  <si>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</si>
  <si>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</si>
  <si>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</si>
  <si>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</si>
  <si>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</si>
  <si>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</si>
  <si>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</si>
  <si>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</si>
  <si>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</si>
  <si>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</si>
  <si>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</si>
  <si>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</si>
  <si>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</si>
  <si>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</si>
  <si>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</si>
  <si>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</si>
  <si>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</si>
  <si>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</si>
  <si>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</si>
  <si>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</si>
  <si>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</si>
  <si>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</si>
  <si>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</si>
  <si>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</si>
  <si>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</si>
  <si>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</si>
  <si>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</si>
  <si>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</si>
  <si>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</si>
  <si>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</si>
  <si>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</si>
  <si>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</si>
  <si>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</si>
  <si>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</si>
  <si>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</si>
  <si>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</si>
  <si>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</si>
  <si>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</si>
  <si>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</si>
  <si>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</si>
  <si>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</si>
  <si>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</si>
  <si>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</si>
  <si>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</si>
  <si>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</si>
  <si>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</si>
  <si>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</si>
  <si>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</si>
  <si>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</si>
  <si>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</si>
  <si>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</si>
  <si>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</si>
  <si>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</si>
  <si>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</si>
  <si>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</si>
  <si>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</si>
  <si>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</si>
  <si>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</si>
  <si>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</si>
  <si>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</si>
  <si>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</si>
  <si>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</si>
  <si>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</si>
  <si>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</si>
  <si>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</si>
  <si>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</si>
  <si>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</si>
  <si>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</si>
  <si>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</si>
  <si>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</si>
  <si>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</si>
  <si>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</si>
  <si>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</si>
  <si>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</si>
  <si>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</si>
  <si>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</si>
  <si>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</si>
  <si>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</si>
  <si>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</si>
  <si>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</si>
  <si>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</si>
  <si>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</si>
  <si>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</si>
  <si>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</si>
  <si>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</si>
  <si>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</si>
  <si>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</si>
  <si>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</si>
  <si>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</si>
  <si>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</si>
  <si>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</si>
  <si>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</si>
  <si>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</si>
  <si>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</si>
  <si>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</si>
  <si>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</si>
  <si>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</si>
  <si>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</si>
  <si>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</si>
  <si>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</si>
  <si>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</si>
  <si>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</si>
  <si>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</si>
  <si>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</si>
  <si>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</si>
  <si>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</si>
  <si>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</si>
  <si>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</si>
  <si>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</si>
  <si>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</si>
  <si>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</si>
  <si>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</si>
  <si>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</si>
  <si>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</si>
  <si>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</si>
  <si>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</si>
  <si>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</si>
  <si>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</si>
  <si>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</si>
  <si>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</si>
  <si>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</si>
  <si>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</si>
  <si>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</si>
  <si>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</si>
  <si>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</si>
  <si>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</si>
  <si>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</si>
  <si>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</si>
  <si>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</si>
  <si>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</si>
  <si>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</si>
  <si>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</si>
  <si>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</si>
  <si>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</si>
  <si>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</si>
  <si>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</si>
  <si>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</si>
  <si>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</si>
  <si>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</si>
  <si>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</si>
  <si>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</si>
  <si>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</si>
  <si>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</si>
  <si>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</si>
  <si>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</si>
  <si>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</si>
  <si>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</si>
  <si>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</si>
  <si>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</si>
  <si>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</si>
  <si>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</si>
  <si>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</si>
  <si>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</si>
  <si>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</si>
  <si>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</si>
  <si>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</si>
  <si>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</si>
  <si>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</si>
  <si>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</si>
  <si>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</si>
  <si>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</si>
  <si>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</si>
  <si>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</si>
  <si>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</si>
  <si>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</si>
  <si>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</si>
  <si>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</si>
  <si>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</si>
  <si>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</si>
  <si>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</si>
  <si>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</si>
  <si>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</si>
  <si>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</si>
  <si>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</si>
  <si>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</si>
  <si>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</si>
  <si>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</si>
  <si>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</si>
  <si>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</si>
  <si>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</si>
  <si>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</si>
  <si>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</si>
  <si>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</si>
  <si>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</si>
  <si>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</si>
  <si>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</si>
  <si>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</si>
  <si>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</si>
  <si>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</si>
  <si>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</si>
  <si>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</si>
  <si>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</si>
  <si>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</si>
  <si>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</si>
  <si>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</si>
  <si>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</si>
  <si>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</si>
  <si>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</si>
  <si>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</si>
  <si>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</si>
  <si>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</si>
  <si>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</si>
  <si>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</si>
  <si>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</si>
  <si>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</si>
  <si>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</si>
  <si>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</si>
  <si>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</si>
  <si>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</si>
  <si>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</si>
  <si>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</si>
  <si>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</si>
  <si>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</si>
  <si>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</si>
  <si>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</si>
  <si>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</si>
  <si>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</si>
  <si>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</si>
  <si>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</si>
  <si>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</si>
  <si>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</si>
  <si>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</si>
  <si>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</si>
  <si>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</si>
  <si>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</si>
  <si>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</si>
  <si>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</si>
  <si>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</si>
  <si>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</si>
  <si>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</si>
  <si>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</si>
  <si>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</si>
  <si>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</si>
  <si>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</si>
  <si>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</si>
  <si>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</si>
  <si>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</si>
  <si>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</si>
  <si>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</si>
  <si>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</si>
  <si>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</si>
  <si>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</si>
  <si>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</si>
  <si>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</si>
  <si>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</si>
  <si>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</si>
  <si>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</si>
  <si>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</si>
  <si>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</si>
  <si>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</si>
  <si>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</si>
  <si>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</si>
  <si>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</si>
  <si>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</si>
  <si>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</si>
  <si>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</si>
  <si>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</si>
  <si>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</si>
  <si>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</si>
  <si>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</si>
  <si>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</si>
  <si>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</si>
  <si>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</si>
  <si>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</si>
  <si>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</si>
  <si>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</si>
  <si>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</si>
  <si>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</si>
  <si>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</si>
  <si>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</si>
  <si>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</si>
  <si>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</si>
  <si>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</si>
  <si>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</si>
  <si>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</si>
  <si>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</si>
  <si>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</si>
  <si>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</si>
  <si>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</si>
  <si>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</si>
  <si>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</si>
  <si>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</si>
  <si>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</si>
  <si>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</si>
  <si>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</si>
  <si>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</si>
  <si>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</si>
  <si>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</si>
  <si>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</si>
  <si>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</si>
  <si>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</si>
  <si>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</si>
  <si>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</si>
  <si>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</si>
  <si>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</si>
  <si>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</si>
  <si>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</si>
  <si>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</si>
  <si>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</si>
  <si>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</si>
  <si>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</si>
  <si>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</si>
  <si>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</si>
  <si>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</si>
  <si>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</si>
  <si>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</si>
  <si>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</si>
  <si>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</si>
  <si>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</si>
  <si>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</si>
  <si>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</si>
  <si>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</si>
  <si>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</si>
  <si>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</si>
  <si>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</si>
  <si>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</si>
  <si>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</si>
  <si>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</si>
  <si>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</si>
  <si>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</si>
  <si>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</si>
  <si>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</si>
  <si>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</si>
  <si>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</si>
  <si>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</si>
  <si>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</si>
  <si>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</si>
  <si>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</si>
  <si>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</si>
  <si>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</si>
  <si>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</si>
  <si>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</si>
  <si>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</si>
  <si>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</si>
  <si>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</si>
  <si>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</si>
  <si>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</si>
  <si>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</si>
  <si>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</si>
  <si>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</si>
  <si>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</si>
  <si>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</si>
  <si>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</si>
  <si>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</si>
  <si>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</si>
  <si>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</si>
  <si>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</si>
  <si>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</si>
  <si>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</si>
  <si>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</si>
  <si>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</si>
  <si>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</si>
  <si>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</si>
  <si>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</si>
  <si>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</si>
  <si>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</si>
  <si>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</si>
  <si>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</si>
  <si>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</si>
  <si>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</si>
  <si>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</si>
  <si>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</si>
  <si>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</si>
  <si>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</si>
  <si>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</si>
  <si>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</si>
  <si>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</si>
  <si>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</si>
  <si>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</si>
  <si>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</si>
  <si>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</si>
  <si>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</si>
  <si>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</si>
  <si>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</si>
  <si>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</si>
  <si>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</si>
  <si>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</si>
  <si>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</si>
  <si>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</si>
  <si>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</si>
  <si>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</si>
  <si>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</si>
  <si>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</si>
  <si>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</si>
  <si>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</si>
  <si>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</si>
  <si>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</si>
  <si>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</si>
  <si>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</si>
  <si>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</si>
  <si>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</si>
  <si>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</si>
  <si>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</si>
  <si>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</si>
  <si>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</si>
  <si>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</si>
  <si>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</si>
  <si>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</si>
  <si>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</si>
  <si>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</si>
  <si>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</si>
  <si>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</si>
  <si>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</si>
  <si>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</si>
  <si>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</si>
  <si>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</si>
  <si>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</si>
  <si>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</si>
  <si>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</si>
  <si>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</si>
  <si>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</si>
  <si>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</si>
  <si>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</si>
  <si>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</si>
  <si>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</si>
  <si>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</si>
  <si>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</si>
  <si>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</si>
  <si>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</si>
  <si>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</si>
  <si>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</si>
  <si>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</si>
  <si>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</si>
  <si>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</si>
  <si>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</si>
  <si>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</si>
  <si>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</si>
  <si>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</si>
  <si>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</si>
  <si>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</si>
  <si>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</si>
  <si>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</si>
  <si>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</si>
  <si>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</si>
  <si>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</si>
  <si>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</si>
  <si>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</si>
  <si>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</si>
  <si>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</si>
  <si>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</si>
  <si>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</si>
  <si>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</si>
  <si>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</si>
  <si>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</si>
  <si>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</si>
  <si>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</si>
  <si>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</si>
  <si>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</si>
  <si>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</si>
  <si>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</si>
  <si>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</si>
  <si>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</si>
  <si>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</si>
  <si>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</si>
  <si>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</si>
  <si>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</si>
  <si>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</si>
  <si>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</si>
  <si>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</si>
  <si>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</si>
  <si>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</si>
  <si>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</si>
  <si>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</si>
  <si>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</si>
  <si>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</si>
  <si>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</si>
  <si>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</si>
  <si>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</si>
  <si>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</si>
  <si>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</si>
  <si>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</si>
  <si>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</si>
  <si>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</si>
  <si>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</si>
  <si>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</si>
  <si>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</si>
  <si>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</si>
  <si>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</si>
  <si>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</si>
  <si>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</si>
  <si>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</si>
  <si>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</si>
  <si>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</si>
  <si>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</si>
  <si>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</si>
  <si>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</si>
  <si>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</si>
  <si>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</si>
  <si>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</si>
  <si>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</si>
  <si>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</si>
  <si>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</si>
  <si>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</si>
  <si>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</si>
  <si>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</si>
  <si>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</si>
  <si>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</si>
  <si>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</si>
  <si>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</si>
  <si>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</si>
  <si>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</si>
  <si>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</si>
  <si>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</si>
  <si>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</si>
  <si>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</si>
  <si>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</si>
  <si>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</si>
  <si>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</si>
  <si>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</si>
  <si>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</si>
  <si>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</si>
  <si>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</si>
  <si>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</si>
  <si>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</si>
  <si>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</si>
  <si>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</si>
  <si>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</si>
  <si>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</si>
  <si>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</si>
  <si>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</si>
  <si>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</si>
  <si>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</si>
  <si>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</si>
  <si>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</si>
  <si>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</si>
  <si>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</si>
  <si>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</si>
  <si>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</si>
  <si>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</si>
  <si>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</si>
  <si>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</si>
  <si>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</si>
  <si>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</si>
  <si>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</si>
  <si>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</si>
  <si>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</si>
  <si>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</si>
  <si>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</si>
  <si>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</si>
  <si>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</si>
  <si>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</si>
  <si>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</si>
  <si>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</si>
  <si>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</si>
  <si>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</si>
  <si>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</si>
  <si>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</si>
  <si>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</si>
  <si>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</si>
  <si>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</si>
  <si>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</si>
  <si>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</si>
  <si>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</si>
  <si>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</si>
  <si>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</si>
  <si>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</si>
  <si>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</si>
  <si>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</si>
  <si>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</si>
  <si>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</si>
  <si>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</si>
  <si>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</si>
  <si>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</si>
  <si>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</si>
  <si>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</si>
  <si>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</si>
  <si>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</si>
  <si>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</si>
  <si>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</si>
  <si>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</si>
  <si>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</si>
  <si>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</si>
  <si>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</si>
  <si>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</si>
  <si>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</si>
  <si>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</si>
  <si>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</si>
  <si>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</si>
  <si>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</si>
  <si>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</si>
  <si>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</si>
  <si>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</si>
  <si>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</si>
  <si>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</si>
  <si>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</si>
  <si>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</si>
  <si>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</si>
  <si>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</si>
  <si>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</si>
  <si>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</si>
  <si>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</si>
  <si>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</si>
  <si>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</si>
  <si>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</si>
  <si>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</si>
  <si>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</si>
  <si>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</si>
  <si>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</si>
  <si>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</si>
  <si>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</si>
  <si>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</si>
  <si>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</si>
  <si>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</si>
  <si>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</si>
  <si>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</si>
  <si>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</si>
  <si>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</si>
  <si>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</si>
  <si>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</si>
  <si>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</si>
  <si>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</si>
  <si>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</si>
  <si>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</si>
  <si>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</si>
  <si>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</si>
  <si>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</si>
  <si>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</si>
  <si>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</si>
  <si>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</si>
  <si>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</si>
  <si>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</si>
  <si>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</si>
  <si>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</si>
  <si>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</si>
  <si>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</si>
  <si>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</si>
  <si>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</si>
  <si>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</si>
  <si>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</si>
  <si>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</si>
  <si>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</si>
  <si>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</si>
  <si>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</si>
  <si>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</si>
  <si>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</si>
  <si>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</si>
  <si>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</si>
  <si>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</si>
  <si>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</si>
  <si>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</si>
  <si>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</si>
  <si>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</si>
  <si>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</si>
  <si>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</si>
  <si>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</si>
  <si>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</si>
  <si>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</si>
  <si>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</si>
  <si>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</si>
  <si>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</si>
  <si>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</si>
  <si>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</si>
  <si>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</si>
  <si>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</si>
  <si>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</si>
  <si>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</si>
  <si>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</si>
  <si>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</si>
  <si>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</si>
  <si>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</si>
  <si>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</si>
  <si>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</si>
  <si>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</si>
  <si>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</si>
  <si>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</si>
  <si>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</si>
  <si>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</si>
  <si>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</si>
  <si>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</si>
  <si>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</si>
  <si>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</si>
  <si>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</si>
  <si>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</si>
  <si>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</si>
  <si>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</si>
  <si>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</si>
  <si>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</si>
  <si>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</si>
  <si>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</si>
  <si>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</si>
  <si>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</si>
  <si>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</si>
  <si>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</si>
  <si>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</si>
  <si>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</si>
  <si>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</si>
  <si>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</si>
  <si>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</si>
  <si>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</si>
  <si>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</si>
  <si>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</si>
  <si>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</si>
  <si>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</si>
  <si>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</si>
  <si>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</si>
  <si>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</si>
  <si>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</si>
  <si>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</si>
  <si>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</si>
  <si>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</si>
  <si>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</si>
  <si>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</si>
  <si>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</si>
  <si>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</si>
  <si>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</si>
  <si>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</si>
  <si>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</si>
  <si>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</si>
  <si>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</si>
  <si>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</si>
  <si>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</si>
  <si>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</si>
  <si>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</si>
  <si>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</si>
  <si>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</si>
  <si>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</si>
  <si>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</si>
  <si>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</si>
  <si>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</si>
  <si>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</si>
  <si>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</si>
  <si>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</si>
  <si>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</si>
  <si>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</si>
  <si>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</si>
  <si>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</si>
  <si>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</si>
  <si>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</si>
  <si>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</si>
  <si>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</si>
  <si>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</si>
  <si>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</si>
  <si>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</si>
  <si>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</si>
  <si>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</si>
  <si>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</si>
  <si>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</si>
  <si>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</si>
  <si>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</si>
  <si>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</si>
  <si>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</si>
  <si>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</si>
  <si>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</si>
  <si>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</si>
  <si>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</si>
  <si>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</si>
  <si>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</si>
  <si>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</si>
  <si>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</si>
  <si>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</si>
  <si>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</si>
  <si>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</si>
  <si>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</si>
  <si>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</si>
  <si>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</si>
  <si>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</si>
  <si>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</si>
  <si>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</si>
  <si>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</si>
  <si>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</si>
  <si>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</si>
  <si>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</si>
  <si>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</si>
  <si>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</si>
  <si>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</si>
  <si>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</si>
  <si>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</si>
  <si>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</si>
  <si>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</si>
  <si>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</si>
  <si>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</si>
  <si>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</si>
  <si>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</si>
  <si>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</si>
  <si>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</si>
  <si>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</si>
  <si>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</si>
  <si>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</si>
  <si>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</si>
  <si>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</si>
  <si>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</si>
  <si>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</si>
  <si>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</si>
  <si>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</si>
  <si>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</si>
  <si>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</si>
  <si>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</si>
  <si>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</si>
  <si>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</si>
  <si>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</si>
  <si>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</si>
  <si>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</si>
  <si>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</si>
  <si>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</si>
  <si>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</si>
  <si>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</si>
  <si>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</si>
  <si>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</si>
  <si>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</si>
  <si>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</si>
  <si>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</si>
  <si>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</si>
  <si>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</si>
  <si>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</si>
  <si>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</si>
  <si>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</si>
  <si>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</si>
  <si>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</si>
  <si>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</si>
  <si>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</si>
  <si>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</si>
  <si>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</si>
  <si>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</si>
  <si>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</si>
  <si>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</si>
  <si>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</si>
  <si>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</si>
  <si>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</si>
  <si>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</si>
  <si>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</si>
  <si>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</si>
  <si>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</si>
  <si>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</si>
  <si>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</si>
  <si>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</si>
  <si>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</si>
  <si>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</si>
  <si>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</si>
  <si>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</si>
  <si>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</si>
  <si>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</si>
  <si>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</si>
  <si>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</si>
  <si>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</si>
  <si>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</si>
  <si>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</si>
  <si>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</si>
  <si>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</si>
  <si>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</si>
  <si>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</si>
  <si>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</si>
  <si>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</si>
  <si>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</si>
  <si>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</si>
  <si>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</si>
  <si>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</si>
  <si>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</si>
  <si>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</si>
  <si>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</si>
  <si>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</si>
  <si>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</si>
  <si>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</si>
  <si>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</si>
  <si>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</si>
  <si>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</si>
  <si>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</si>
  <si>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</si>
  <si>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</si>
  <si>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</si>
  <si>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</si>
  <si>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</si>
  <si>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</si>
  <si>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</si>
  <si>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</si>
  <si>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</si>
  <si>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</si>
  <si>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</si>
  <si>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</si>
  <si>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</si>
  <si>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</si>
  <si>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</si>
  <si>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</si>
  <si>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</si>
  <si>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</si>
  <si>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</si>
  <si>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</si>
  <si>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</si>
  <si>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</si>
  <si>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</si>
  <si>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</si>
  <si>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</si>
  <si>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</si>
  <si>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</si>
  <si>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</si>
  <si>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</si>
  <si>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</si>
  <si>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</si>
  <si>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</si>
  <si>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</si>
  <si>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</si>
  <si>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</si>
  <si>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</si>
  <si>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</si>
  <si>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</si>
  <si>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</si>
  <si>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</si>
  <si>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</si>
  <si>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</si>
  <si>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</si>
  <si>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</si>
  <si>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</si>
  <si>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</si>
  <si>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</si>
  <si>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</si>
  <si>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</si>
  <si>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</si>
  <si>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</si>
  <si>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</si>
  <si>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</si>
  <si>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</si>
  <si>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</si>
  <si>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</si>
  <si>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</si>
  <si>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</si>
  <si>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</si>
  <si>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</si>
  <si>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</si>
  <si>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</si>
  <si>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</si>
  <si>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</si>
  <si>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</si>
  <si>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</si>
  <si>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</si>
  <si>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</si>
  <si>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</si>
  <si>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</si>
  <si>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</si>
  <si>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</si>
  <si>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</si>
  <si>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</si>
  <si>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</si>
  <si>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</si>
  <si>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</si>
  <si>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</si>
  <si>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</si>
  <si>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</si>
  <si>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</si>
  <si>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</si>
  <si>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</si>
  <si>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</si>
  <si>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</si>
  <si>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</si>
  <si>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</si>
  <si>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</si>
  <si>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</si>
  <si>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</si>
  <si>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</si>
  <si>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</si>
  <si>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</si>
  <si>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</si>
  <si>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</si>
  <si>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</si>
  <si>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</si>
  <si>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</si>
  <si>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</si>
  <si>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</si>
  <si>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</si>
  <si>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</si>
  <si>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</si>
  <si>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</si>
  <si>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</si>
  <si>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</si>
  <si>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</si>
  <si>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</si>
  <si>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</si>
  <si>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</si>
  <si>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</si>
  <si>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</si>
  <si>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</si>
  <si>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</si>
  <si>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</si>
  <si>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</si>
  <si>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</si>
  <si>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</si>
  <si>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</si>
  <si>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</si>
  <si>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</si>
  <si>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</si>
  <si>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</si>
  <si>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</si>
  <si>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</si>
  <si>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</si>
  <si>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</si>
  <si>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</si>
  <si>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</si>
  <si>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</si>
  <si>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</si>
  <si>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</si>
  <si>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</si>
  <si>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</si>
  <si>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</si>
  <si>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</si>
  <si>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</si>
  <si>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</si>
  <si>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</si>
  <si>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</si>
  <si>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</si>
  <si>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</si>
  <si>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</si>
  <si>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</si>
  <si>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</si>
  <si>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</si>
  <si>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</si>
  <si>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</si>
  <si>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</si>
  <si>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</si>
  <si>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</si>
  <si>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</si>
  <si>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</si>
  <si>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</si>
  <si>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</si>
  <si>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</si>
  <si>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</si>
  <si>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</si>
  <si>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</si>
  <si>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</si>
  <si>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</si>
  <si>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</si>
  <si>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</si>
  <si>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</si>
  <si>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</si>
  <si>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</si>
  <si>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</si>
  <si>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</si>
  <si>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</si>
  <si>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</si>
  <si>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</si>
  <si>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</si>
  <si>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</si>
  <si>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</si>
  <si>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</si>
  <si>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</si>
  <si>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</si>
  <si>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</si>
  <si>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</si>
  <si>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</si>
  <si>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</si>
  <si>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</si>
  <si>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</si>
  <si>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</si>
  <si>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</si>
  <si>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</si>
  <si>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</si>
  <si>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</si>
  <si>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</si>
  <si>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</si>
  <si>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</si>
  <si>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</si>
  <si>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</si>
  <si>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</si>
  <si>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</si>
  <si>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</si>
  <si>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</si>
  <si>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</si>
  <si>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</si>
  <si>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</si>
  <si>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</si>
  <si>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</si>
  <si>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</si>
  <si>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</si>
  <si>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</si>
  <si>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</si>
  <si>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</si>
  <si>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</si>
  <si>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</si>
  <si>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</si>
  <si>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</si>
  <si>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</si>
  <si>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</si>
  <si>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</si>
  <si>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</si>
  <si>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</si>
  <si>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</si>
  <si>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</si>
  <si>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</si>
  <si>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</si>
  <si>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</si>
  <si>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</si>
  <si>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</si>
  <si>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</si>
  <si>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</si>
  <si>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</si>
  <si>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</si>
  <si>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</si>
  <si>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</si>
  <si>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</si>
  <si>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</si>
  <si>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</si>
  <si>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</si>
  <si>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</si>
  <si>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</si>
  <si>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</si>
  <si>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</si>
  <si>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</si>
  <si>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</si>
  <si>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</si>
  <si>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</si>
  <si>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</si>
  <si>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</si>
  <si>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</si>
  <si>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</si>
  <si>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</si>
  <si>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</si>
  <si>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</si>
  <si>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</si>
  <si>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</si>
  <si>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</si>
  <si>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</si>
  <si>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</si>
  <si>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</si>
  <si>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</si>
  <si>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</si>
  <si>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</si>
  <si>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</si>
  <si>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</si>
  <si>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</si>
  <si>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</si>
  <si>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</si>
  <si>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</si>
  <si>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</si>
  <si>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</si>
  <si>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</si>
  <si>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</si>
  <si>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</si>
  <si>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</si>
  <si>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</si>
  <si>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</si>
  <si>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</si>
  <si>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</si>
  <si>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</si>
  <si>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</si>
  <si>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</si>
  <si>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</si>
  <si>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</si>
  <si>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</si>
  <si>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</si>
  <si>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</si>
  <si>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</si>
  <si>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</si>
  <si>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</si>
  <si>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</si>
  <si>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</si>
  <si>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</si>
  <si>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</si>
  <si>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</si>
  <si>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</si>
  <si>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</si>
  <si>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</si>
  <si>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</si>
  <si>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</si>
  <si>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</si>
  <si>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</si>
  <si>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</si>
  <si>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</si>
  <si>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</si>
  <si>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</si>
  <si>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</si>
  <si>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</si>
  <si>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</si>
  <si>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</si>
  <si>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</si>
  <si>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</si>
  <si>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</si>
  <si>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</si>
  <si>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</si>
  <si>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</si>
  <si>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</si>
  <si>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</si>
  <si>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</si>
  <si>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</si>
  <si>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</si>
  <si>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</si>
  <si>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</si>
  <si>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</si>
  <si>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</si>
  <si>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</si>
  <si>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</si>
  <si>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</si>
  <si>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</si>
  <si>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</si>
  <si>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</si>
  <si>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</si>
  <si>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</si>
  <si>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</si>
  <si>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</si>
  <si>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</si>
  <si>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</si>
  <si>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</si>
  <si>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</si>
  <si>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</si>
  <si>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</si>
  <si>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</si>
  <si>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</si>
  <si>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</si>
  <si>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</si>
  <si>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</si>
  <si>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</si>
  <si>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</si>
  <si>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</si>
  <si>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</si>
  <si>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</si>
  <si>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</si>
  <si>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</si>
  <si>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</si>
  <si>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</si>
  <si>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</si>
  <si>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</si>
  <si>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</si>
  <si>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</si>
  <si>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</si>
  <si>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</si>
  <si>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</si>
  <si>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</si>
  <si>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</si>
  <si>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</si>
  <si>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</si>
  <si>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</si>
  <si>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</si>
  <si>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</si>
  <si>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</si>
  <si>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</si>
  <si>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</si>
  <si>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</si>
  <si>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</si>
  <si>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</si>
  <si>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</si>
  <si>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</si>
  <si>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</si>
  <si>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</si>
  <si>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</si>
  <si>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</si>
  <si>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</si>
  <si>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</si>
  <si>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</si>
  <si>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</si>
  <si>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</si>
  <si>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</si>
  <si>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</si>
  <si>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</si>
  <si>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</si>
  <si>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</si>
  <si>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</si>
  <si>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</si>
  <si>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</si>
  <si>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</si>
  <si>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</si>
  <si>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</si>
  <si>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</si>
  <si>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</si>
  <si>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</si>
  <si>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</si>
  <si>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</si>
  <si>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</si>
  <si>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</si>
  <si>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</si>
  <si>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</si>
  <si>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</si>
  <si>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</si>
  <si>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</si>
  <si>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</si>
  <si>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</si>
  <si>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</si>
  <si>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</si>
  <si>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</si>
  <si>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</si>
  <si>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</si>
  <si>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</si>
  <si>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</si>
  <si>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</si>
  <si>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</si>
  <si>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</si>
  <si>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</si>
  <si>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</si>
  <si>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</si>
  <si>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</si>
  <si>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</si>
  <si>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</si>
  <si>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</si>
  <si>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</si>
  <si>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</si>
  <si>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</si>
  <si>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</si>
  <si>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</si>
  <si>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</si>
  <si>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</si>
  <si>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</si>
  <si>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</si>
  <si>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</si>
  <si>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</si>
  <si>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</si>
  <si>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</si>
  <si>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</si>
  <si>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</si>
  <si>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</si>
  <si>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</si>
  <si>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</si>
  <si>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</si>
  <si>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</si>
  <si>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</si>
  <si>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</si>
  <si>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</si>
  <si>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</si>
  <si>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</si>
  <si>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</si>
  <si>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</si>
  <si>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</si>
  <si>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</si>
  <si>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</si>
  <si>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</si>
  <si>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</si>
  <si>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</si>
  <si>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</si>
  <si>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</si>
  <si>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</si>
  <si>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</si>
  <si>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</si>
  <si>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</si>
  <si>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</si>
  <si>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</si>
  <si>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</si>
  <si>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</si>
  <si>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</si>
  <si>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</si>
  <si>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</si>
  <si>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</si>
  <si>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</si>
  <si>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</si>
  <si>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</si>
  <si>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</si>
  <si>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</si>
  <si>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</si>
  <si>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</si>
  <si>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</si>
  <si>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</si>
  <si>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</si>
  <si>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</si>
  <si>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</si>
  <si>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</si>
  <si>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</si>
  <si>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</si>
  <si>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</si>
  <si>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</si>
  <si>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</si>
  <si>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</si>
  <si>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</si>
  <si>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</si>
  <si>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</si>
  <si>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</si>
  <si>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</si>
  <si>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</si>
  <si>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</si>
  <si>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</si>
  <si>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</si>
  <si>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</si>
  <si>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</si>
  <si>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</si>
  <si>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</si>
  <si>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</si>
  <si>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</si>
  <si>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</si>
  <si>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</si>
  <si>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</si>
  <si>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</si>
  <si>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</si>
  <si>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</si>
  <si>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</si>
  <si>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</si>
  <si>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</si>
  <si>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</si>
  <si>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</si>
  <si>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</si>
  <si>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</si>
  <si>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</si>
  <si>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</si>
  <si>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</si>
  <si>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</si>
  <si>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</si>
  <si>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</si>
  <si>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</si>
  <si>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</si>
  <si>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</si>
  <si>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</si>
  <si>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</si>
  <si>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</si>
  <si>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</si>
  <si>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</si>
  <si>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</si>
  <si>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</si>
  <si>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</si>
  <si>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</si>
  <si>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</si>
  <si>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</si>
  <si>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</si>
  <si>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</si>
  <si>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</si>
  <si>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</si>
  <si>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</si>
  <si>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</si>
  <si>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</si>
  <si>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</si>
  <si>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</si>
  <si>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</si>
  <si>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</si>
  <si>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</si>
  <si>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</si>
  <si>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</si>
  <si>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</si>
  <si>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</si>
  <si>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</si>
  <si>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</si>
  <si>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</si>
  <si>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</si>
  <si>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</si>
  <si>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</si>
  <si>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</si>
  <si>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</si>
  <si>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</si>
  <si>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</si>
  <si>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</si>
  <si>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</si>
  <si>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</si>
  <si>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</si>
  <si>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</si>
  <si>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</si>
  <si>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</si>
  <si>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</si>
  <si>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</si>
  <si>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</si>
  <si>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</si>
  <si>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</si>
  <si>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</si>
  <si>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</si>
  <si>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</si>
  <si>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</si>
  <si>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</si>
  <si>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</si>
  <si>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</si>
  <si>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</si>
  <si>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</si>
  <si>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</si>
  <si>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</si>
  <si>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</si>
  <si>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</si>
  <si>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</si>
  <si>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</si>
  <si>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</si>
  <si>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</si>
  <si>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</si>
  <si>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</si>
  <si>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</si>
  <si>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</si>
  <si>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</si>
  <si>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</si>
  <si>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</si>
  <si>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</si>
  <si>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</si>
  <si>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</si>
  <si>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</si>
  <si>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</si>
  <si>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</si>
  <si>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</si>
  <si>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</si>
  <si>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</si>
  <si>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</si>
  <si>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</si>
  <si>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</si>
  <si>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</si>
  <si>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</si>
  <si>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</si>
  <si>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</si>
  <si>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</si>
  <si>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</si>
  <si>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</si>
  <si>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</si>
  <si>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</si>
  <si>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</si>
  <si>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</si>
  <si>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</si>
  <si>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</si>
  <si>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</si>
  <si>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</si>
  <si>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</si>
  <si>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</si>
  <si>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</si>
  <si>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</si>
  <si>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</si>
  <si>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</si>
  <si>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</si>
  <si>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</si>
  <si>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</si>
  <si>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</si>
  <si>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</si>
  <si>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</si>
  <si>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</si>
  <si>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</si>
  <si>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</si>
  <si>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</si>
  <si>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</si>
  <si>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</si>
  <si>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</si>
  <si>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</si>
  <si>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</si>
  <si>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</si>
  <si>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</si>
  <si>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</si>
  <si>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</si>
  <si>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</si>
  <si>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</si>
  <si>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</si>
  <si>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</si>
  <si>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</si>
  <si>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</si>
  <si>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</si>
  <si>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</si>
  <si>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</si>
  <si>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</si>
  <si>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</si>
  <si>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</si>
  <si>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</si>
  <si>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</si>
  <si>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</si>
  <si>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</si>
  <si>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</si>
  <si>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</si>
  <si>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</si>
  <si>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</si>
  <si>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</si>
  <si>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</si>
  <si>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</si>
  <si>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</si>
  <si>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</si>
  <si>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</si>
  <si>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</si>
  <si>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</si>
  <si>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</si>
  <si>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</si>
  <si>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</si>
  <si>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</si>
  <si>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</si>
  <si>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</si>
  <si>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</si>
  <si>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</si>
  <si>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</si>
  <si>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</si>
  <si>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</si>
  <si>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</si>
  <si>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</si>
  <si>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</si>
  <si>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</si>
  <si>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</si>
  <si>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</si>
  <si>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</si>
  <si>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</si>
  <si>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</si>
  <si>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</si>
  <si>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</si>
  <si>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</si>
  <si>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</si>
  <si>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</si>
  <si>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</si>
  <si>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</si>
  <si>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</si>
  <si>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</si>
  <si>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</si>
  <si>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</si>
  <si>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</si>
  <si>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</si>
  <si>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</si>
  <si>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</si>
  <si>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</si>
  <si>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</si>
  <si>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</si>
  <si>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</si>
  <si>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</si>
  <si>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</si>
  <si>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</si>
  <si>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</si>
  <si>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</si>
  <si>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</si>
  <si>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</si>
  <si>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</si>
  <si>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</si>
  <si>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</si>
  <si>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</si>
  <si>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</si>
  <si>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</si>
  <si>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</si>
  <si>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</si>
  <si>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</si>
  <si>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</si>
  <si>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</si>
  <si>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</si>
  <si>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</si>
  <si>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</si>
  <si>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</si>
  <si>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</si>
  <si>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</si>
  <si>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</si>
  <si>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</si>
  <si>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</si>
  <si>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</si>
  <si>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</si>
  <si>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</si>
  <si>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</si>
  <si>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</si>
  <si>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</si>
  <si>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</si>
  <si>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</si>
  <si>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</si>
  <si>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</si>
  <si>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</si>
  <si>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</si>
  <si>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</si>
  <si>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</si>
  <si>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</si>
  <si>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</si>
  <si>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</si>
  <si>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</si>
  <si>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</si>
  <si>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</si>
  <si>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</si>
  <si>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</si>
  <si>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</si>
  <si>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</si>
  <si>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</si>
  <si>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</si>
  <si>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</si>
  <si>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</si>
  <si>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</si>
  <si>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</si>
  <si>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</si>
  <si>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</si>
  <si>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</si>
  <si>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</si>
  <si>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</si>
  <si>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</si>
  <si>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</si>
  <si>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</si>
  <si>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</si>
  <si>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</si>
  <si>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</si>
  <si>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</si>
  <si>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</si>
  <si>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</si>
  <si>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</si>
  <si>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</si>
  <si>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</si>
  <si>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</si>
  <si>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</si>
  <si>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</si>
  <si>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</si>
  <si>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</si>
  <si>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</si>
  <si>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</si>
  <si>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</si>
  <si>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</si>
  <si>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</si>
  <si>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</si>
  <si>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</si>
  <si>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</si>
  <si>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</si>
  <si>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</si>
  <si>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</si>
  <si>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</si>
  <si>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</si>
  <si>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</si>
  <si>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</si>
  <si>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</si>
  <si>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</si>
  <si>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</si>
  <si>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</si>
  <si>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</si>
  <si>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</si>
  <si>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</si>
  <si>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</si>
  <si>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</si>
  <si>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</si>
  <si>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</si>
  <si>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</si>
  <si>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</si>
  <si>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</si>
  <si>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</si>
  <si>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</si>
  <si>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</si>
  <si>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</si>
  <si>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</si>
  <si>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</si>
  <si>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</si>
  <si>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</si>
  <si>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</si>
  <si>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</si>
  <si>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</si>
  <si>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</si>
  <si>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</si>
  <si>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</si>
  <si>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</si>
  <si>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</si>
  <si>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</si>
  <si>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</si>
  <si>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</si>
  <si>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</si>
  <si>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</si>
  <si>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</si>
  <si>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</si>
  <si>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</si>
  <si>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</si>
  <si>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</si>
  <si>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</si>
  <si>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</si>
  <si>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</si>
  <si>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</si>
  <si>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</si>
  <si>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</si>
  <si>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</si>
  <si>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</si>
  <si>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</si>
  <si>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</si>
  <si>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</si>
  <si>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</si>
  <si>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</si>
  <si>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</si>
  <si>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</si>
  <si>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</si>
  <si>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</si>
  <si>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</si>
  <si>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</si>
  <si>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</si>
  <si>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</si>
  <si>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</si>
  <si>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</si>
  <si>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</si>
  <si>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</si>
  <si>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</si>
  <si>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</si>
  <si>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</si>
  <si>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</si>
  <si>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</si>
  <si>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</si>
  <si>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</si>
  <si>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</si>
  <si>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</si>
  <si>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</si>
  <si>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</si>
  <si>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</si>
  <si>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</si>
  <si>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</si>
  <si>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</si>
  <si>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</si>
  <si>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</si>
  <si>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</si>
  <si>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</si>
  <si>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</si>
  <si>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</si>
  <si>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</si>
  <si>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</si>
  <si>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</si>
  <si>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</si>
  <si>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</si>
  <si>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</si>
  <si>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</si>
  <si>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</si>
  <si>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</si>
  <si>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</si>
  <si>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</si>
  <si>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</si>
  <si>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</si>
  <si>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</si>
  <si>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</si>
  <si>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</si>
  <si>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</si>
  <si>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</si>
  <si>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</si>
  <si>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</si>
  <si>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</si>
  <si>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</si>
  <si>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</si>
  <si>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</si>
  <si>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</si>
  <si>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</si>
  <si>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</si>
  <si>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</si>
  <si>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</si>
  <si>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</si>
  <si>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</si>
  <si>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</si>
  <si>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</si>
  <si>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</si>
  <si>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</si>
  <si>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</si>
  <si>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</si>
  <si>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</si>
  <si>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</si>
  <si>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</si>
  <si>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</si>
  <si>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</si>
  <si>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</si>
  <si>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</si>
  <si>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</si>
  <si>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</si>
  <si>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</si>
  <si>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</si>
  <si>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</si>
  <si>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</si>
  <si>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</si>
  <si>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</si>
  <si>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</si>
  <si>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</si>
  <si>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Average Donation</t>
  </si>
  <si>
    <t>Category</t>
  </si>
  <si>
    <t>Subcatagory</t>
  </si>
  <si>
    <t>Count of state</t>
  </si>
  <si>
    <t>Row Labels</t>
  </si>
  <si>
    <t>Grand Total</t>
  </si>
  <si>
    <t>film &amp; video</t>
  </si>
  <si>
    <t>food</t>
  </si>
  <si>
    <t>games</t>
  </si>
  <si>
    <t>journalism</t>
  </si>
  <si>
    <t>music</t>
  </si>
  <si>
    <t>photography</t>
  </si>
  <si>
    <t>publishing</t>
  </si>
  <si>
    <t>technology</t>
  </si>
  <si>
    <t>theater</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</si>
  <si>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</si>
  <si>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</si>
  <si>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</si>
  <si>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</si>
  <si>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</si>
  <si>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</si>
  <si>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</si>
  <si>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</si>
  <si>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</si>
  <si>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</si>
  <si>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</si>
  <si>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</si>
  <si>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</si>
  <si>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</si>
  <si>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</si>
  <si>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</si>
  <si>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</si>
  <si>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</si>
  <si>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</si>
  <si>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</si>
  <si>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</si>
  <si>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</si>
  <si>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</si>
  <si>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</si>
  <si>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</si>
  <si>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</si>
  <si>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</si>
  <si>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</si>
  <si>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</si>
  <si>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</si>
  <si>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</si>
  <si>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</si>
  <si>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</si>
  <si>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</si>
  <si>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</si>
  <si>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</si>
  <si>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</si>
  <si>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</si>
  <si>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</si>
  <si>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</si>
  <si>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</si>
  <si>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</si>
  <si>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</si>
  <si>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 xml:space="preserve">Date Created Conversion </t>
  </si>
  <si>
    <t>Date ended conversion</t>
  </si>
  <si>
    <t>Jan</t>
  </si>
  <si>
    <t>Feb</t>
  </si>
  <si>
    <t>Mar</t>
  </si>
  <si>
    <t>Apr</t>
  </si>
  <si>
    <t>May</t>
  </si>
  <si>
    <t>Jun</t>
  </si>
  <si>
    <t>Jul</t>
  </si>
  <si>
    <t>Aug</t>
  </si>
  <si>
    <t>Sep</t>
  </si>
  <si>
    <t>Oct</t>
  </si>
  <si>
    <t>Nov</t>
  </si>
  <si>
    <t>Dec</t>
  </si>
  <si>
    <t>Years</t>
  </si>
  <si>
    <t>Goal</t>
  </si>
  <si>
    <t>Number Succesful</t>
  </si>
  <si>
    <t>Number Failed</t>
  </si>
  <si>
    <t>Number Canceled</t>
  </si>
  <si>
    <t>Total Projects</t>
  </si>
  <si>
    <t xml:space="preserve">Percentage Successful </t>
  </si>
  <si>
    <t>Percentage Failed</t>
  </si>
  <si>
    <t>Percentage Canceled</t>
  </si>
  <si>
    <t>Less than 1000</t>
  </si>
  <si>
    <t>1000-4999</t>
  </si>
  <si>
    <t>5000-9999</t>
  </si>
  <si>
    <t>10000-14999</t>
  </si>
  <si>
    <t>15000-19999</t>
  </si>
  <si>
    <t>25000-29999</t>
  </si>
  <si>
    <t>30000-34999</t>
  </si>
  <si>
    <t>20000-24999</t>
  </si>
  <si>
    <t>35000-39999</t>
  </si>
  <si>
    <t>40000-44999</t>
  </si>
  <si>
    <t>45000-49999</t>
  </si>
  <si>
    <t>greater than 50000</t>
  </si>
  <si>
    <t>Outcome</t>
  </si>
  <si>
    <t>Backers_Count</t>
  </si>
  <si>
    <t>State</t>
  </si>
  <si>
    <t xml:space="preserve">Successful Campaigns </t>
  </si>
  <si>
    <t>Mean</t>
  </si>
  <si>
    <t>Median</t>
  </si>
  <si>
    <t>Min</t>
  </si>
  <si>
    <t>Max</t>
  </si>
  <si>
    <t>Variance</t>
  </si>
  <si>
    <t>Standard Dev</t>
  </si>
  <si>
    <t xml:space="preserve">Unuccessful Campaigns </t>
  </si>
  <si>
    <t>total-successful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</si>
</sst>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1" fillId="0" borderId="0" xfId="0" applyNumberFormat="1" applyFont="1" applyAlignment="1">
      <alignment horizontal="center"/>
    </xf>
    <xf numFmtId="14" fontId="1" fillId="0" borderId="0" xfId="0" applyNumberFormat="1" applyFont="1"/>
    <xf numFmtId="14" fontId="0" fillId="0" borderId="0" xfId="0" applyNumberFormat="1" applyAlignment="1">
      <alignment horizontal="left"/>
    </xf>
    <xf numFmtId="9" fontId="0" fillId="0" borderId="0" xfId="1" applyFont="1"/>
    <xf numFmtId="0" fontId="1" fillId="0" borderId="0" xfId="0" applyFont="1" applyFill="1" applyAlignment="1">
      <alignment horizontal="center"/>
    </xf>
    <xf numFmtId="0" fontId="3" fillId="0" borderId="0" xfId="0" applyFont="1" applyFill="1"/>
    <xf numFmtId="0" fontId="0" fillId="0" borderId="0" xfId="0" applyAlignment="1"/>
    <xf numFmtId="0" fontId="0" fillId="0" borderId="0" xfId="0" applyFont="1" applyFill="1"/>
  </cellXfs>
  <cellStyles count="2">
    <cellStyle name="Normal" xfId="0" builtinId="0"/>
    <cellStyle name="Percent" xfId="1" builtinId="5"/>
  </cellStyles>
  <dxfs count="24">
    <dxf>
      <fill>
        <patternFill>
          <bgColor rgb="FF92D050"/>
        </patternFill>
      </fill>
    </dxf>
    <dxf>
      <font>
        <color theme="1"/>
      </font>
      <fill>
        <patternFill>
          <bgColor rgb="FF92D050"/>
        </patternFill>
      </fill>
    </dxf>
    <dxf>
      <fill>
        <patternFill>
          <bgColor rgb="FFFF0000"/>
        </patternFill>
      </fill>
    </dxf>
    <dxf>
      <fill>
        <patternFill>
          <bgColor rgb="FF00B0F0"/>
        </patternFill>
      </fill>
    </dxf>
    <dxf>
      <fill>
        <patternFill>
          <bgColor rgb="FFFFC000"/>
        </patternFill>
      </fill>
    </dxf>
    <dxf>
      <fill>
        <patternFill>
          <bgColor rgb="FFFF0000"/>
        </patternFill>
      </fill>
    </dxf>
    <dxf>
      <fill>
        <patternFill>
          <bgColor rgb="FF92D050"/>
        </patternFill>
      </fill>
    </dxf>
    <dxf>
      <font>
        <color theme="1"/>
      </font>
      <fill>
        <patternFill>
          <bgColor rgb="FF92D050"/>
        </patternFill>
      </fill>
    </dxf>
    <dxf>
      <fill>
        <patternFill>
          <bgColor rgb="FFFF0000"/>
        </patternFill>
      </fill>
    </dxf>
    <dxf>
      <fill>
        <patternFill>
          <bgColor rgb="FF00B0F0"/>
        </patternFill>
      </fill>
    </dxf>
    <dxf>
      <fill>
        <patternFill>
          <bgColor rgb="FFFFC000"/>
        </patternFill>
      </fill>
    </dxf>
    <dxf>
      <fill>
        <patternFill>
          <bgColor rgb="FF92D050"/>
        </patternFill>
      </fill>
    </dxf>
    <dxf>
      <font>
        <color theme="1"/>
      </font>
      <fill>
        <patternFill>
          <bgColor rgb="FF92D050"/>
        </patternFill>
      </fill>
    </dxf>
    <dxf>
      <fill>
        <patternFill>
          <bgColor rgb="FFFF0000"/>
        </patternFill>
      </fill>
    </dxf>
    <dxf>
      <fill>
        <patternFill>
          <bgColor rgb="FF00B0F0"/>
        </patternFill>
      </fill>
    </dxf>
    <dxf>
      <fill>
        <patternFill>
          <bgColor rgb="FFFFC000"/>
        </patternFill>
      </fill>
    </dxf>
    <dxf>
      <font>
        <color theme="1"/>
      </font>
      <fill>
        <patternFill>
          <bgColor rgb="FF92D050"/>
        </patternFill>
      </fill>
    </dxf>
    <dxf>
      <fill>
        <patternFill>
          <bgColor rgb="FFFF0000"/>
        </patternFill>
      </fill>
    </dxf>
    <dxf>
      <fill>
        <patternFill>
          <bgColor rgb="FF00B0F0"/>
        </patternFill>
      </fill>
    </dxf>
    <dxf>
      <fill>
        <patternFill>
          <bgColor rgb="FFFFC000"/>
        </patternFill>
      </fill>
    </dxf>
    <dxf>
      <font>
        <color theme="1"/>
      </font>
      <fill>
        <patternFill>
          <bgColor rgb="FF92D050"/>
        </patternFill>
      </fill>
    </dxf>
    <dxf>
      <fill>
        <patternFill>
          <bgColor rgb="FFFF0000"/>
        </patternFill>
      </fill>
    </dxf>
    <dxf>
      <fill>
        <patternFill>
          <bgColor rgb="FF00B0F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[RA_Homework_01.xlsx]Pivot1!PivotTable4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Pivot1!$B$3:$B$4</c:f>
              <c:strCache>
                <c:ptCount val="1"/>
                <c:pt idx="0">
                  <c:v>canceled</c:v>
                </c:pt>
              </c:strCache>
            </c:strRef>
          </c:tx>
          <c:spPr>
            <a:solidFill>
              <a:schemeClr val="accent1"/>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F99-0548-B8AB-1AB32D53E5B5}"/>
            </c:ext>
          </c:extLst>
        </c:ser>
        <c:ser>
          <c:idx val="1"/>
          <c:order val="1"/>
          <c:tx>
            <c:strRef>
              <c:f>Pivot1!$C$3:$C$4</c:f>
              <c:strCache>
                <c:ptCount val="1"/>
                <c:pt idx="0">
                  <c:v>failed</c:v>
                </c:pt>
              </c:strCache>
            </c:strRef>
          </c:tx>
          <c:spPr>
            <a:solidFill>
              <a:schemeClr val="accent2"/>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C-A6DB-D945-8838-60BE44843855}"/>
            </c:ext>
          </c:extLst>
        </c:ser>
        <c:ser>
          <c:idx val="2"/>
          <c:order val="2"/>
          <c:tx>
            <c:strRef>
              <c:f>Pivot1!$D$3:$D$4</c:f>
              <c:strCache>
                <c:ptCount val="1"/>
                <c:pt idx="0">
                  <c:v>live</c:v>
                </c:pt>
              </c:strCache>
            </c:strRef>
          </c:tx>
          <c:spPr>
            <a:solidFill>
              <a:schemeClr val="accent3"/>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1">
                  <c:v>6</c:v>
                </c:pt>
                <c:pt idx="4">
                  <c:v>20</c:v>
                </c:pt>
                <c:pt idx="8">
                  <c:v>24</c:v>
                </c:pt>
              </c:numCache>
            </c:numRef>
          </c:val>
          <c:extLst>
            <c:ext xmlns:c16="http://schemas.microsoft.com/office/drawing/2014/chart" uri="{C3380CC4-5D6E-409C-BE32-E72D297353CC}">
              <c16:uniqueId val="{0000000D-A6DB-D945-8838-60BE44843855}"/>
            </c:ext>
          </c:extLst>
        </c:ser>
        <c:ser>
          <c:idx val="3"/>
          <c:order val="3"/>
          <c:tx>
            <c:strRef>
              <c:f>Pivot1!$E$3:$E$4</c:f>
              <c:strCache>
                <c:ptCount val="1"/>
                <c:pt idx="0">
                  <c:v>successful</c:v>
                </c:pt>
              </c:strCache>
            </c:strRef>
          </c:tx>
          <c:spPr>
            <a:solidFill>
              <a:schemeClr val="accent4"/>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E-A6DB-D945-8838-60BE44843855}"/>
            </c:ext>
          </c:extLst>
        </c:ser>
        <c:dLbls>
          <c:showLegendKey val="0"/>
          <c:showVal val="0"/>
          <c:showCatName val="0"/>
          <c:showSerName val="0"/>
          <c:showPercent val="0"/>
          <c:showBubbleSize val="0"/>
        </c:dLbls>
        <c:gapWidth val="219"/>
        <c:overlap val="100"/>
        <c:axId val="1638385488"/>
        <c:axId val="1665649440"/>
      </c:barChart>
      <c:catAx>
        <c:axId val="163838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649440"/>
        <c:crosses val="autoZero"/>
        <c:auto val="1"/>
        <c:lblAlgn val="ctr"/>
        <c:lblOffset val="100"/>
        <c:noMultiLvlLbl val="0"/>
      </c:catAx>
      <c:valAx>
        <c:axId val="1665649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38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[RA_Homework_01.xlsx]Pivot2!PivotTable5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Pivot2!$B$4:$B$5</c:f>
              <c:strCache>
                <c:ptCount val="1"/>
                <c:pt idx="0">
                  <c:v>canceled</c:v>
                </c:pt>
              </c:strCache>
            </c:strRef>
          </c:tx>
          <c:spPr>
            <a:solidFill>
              <a:schemeClr val="accent1"/>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0BC-F241-A649-CC75F632F938}"/>
            </c:ext>
          </c:extLst>
        </c:ser>
        <c:ser>
          <c:idx val="1"/>
          <c:order val="1"/>
          <c:tx>
            <c:strRef>
              <c:f>Pivot2!$C$4:$C$5</c:f>
              <c:strCache>
                <c:ptCount val="1"/>
                <c:pt idx="0">
                  <c:v>failed</c:v>
                </c:pt>
              </c:strCache>
            </c:strRef>
          </c:tx>
          <c:spPr>
            <a:solidFill>
              <a:schemeClr val="accent2"/>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9-D581-3A41-8907-AF6F0A44FC32}"/>
            </c:ext>
          </c:extLst>
        </c:ser>
        <c:ser>
          <c:idx val="2"/>
          <c:order val="2"/>
          <c:tx>
            <c:strRef>
              <c:f>Pivot2!$D$4:$D$5</c:f>
              <c:strCache>
                <c:ptCount val="1"/>
                <c:pt idx="0">
                  <c:v>live</c:v>
                </c:pt>
              </c:strCache>
            </c:strRef>
          </c:tx>
          <c:spPr>
            <a:solidFill>
              <a:schemeClr val="accent3"/>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A-D581-3A41-8907-AF6F0A44FC32}"/>
            </c:ext>
          </c:extLst>
        </c:ser>
        <c:ser>
          <c:idx val="3"/>
          <c:order val="3"/>
          <c:tx>
            <c:strRef>
              <c:f>Pivot2!$E$4:$E$5</c:f>
              <c:strCache>
                <c:ptCount val="1"/>
                <c:pt idx="0">
                  <c:v>successful</c:v>
                </c:pt>
              </c:strCache>
            </c:strRef>
          </c:tx>
          <c:spPr>
            <a:solidFill>
              <a:schemeClr val="accent4"/>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B-D581-3A41-8907-AF6F0A44FC32}"/>
            </c:ext>
          </c:extLst>
        </c:ser>
        <c:dLbls>
          <c:showLegendKey val="0"/>
          <c:showVal val="0"/>
          <c:showCatName val="0"/>
          <c:showSerName val="0"/>
          <c:showPercent val="0"/>
          <c:showBubbleSize val="0"/>
        </c:dLbls>
        <c:gapWidth val="219"/>
        <c:overlap val="100"/>
        <c:axId val="1689752656"/>
        <c:axId val="1668624672"/>
      </c:barChart>
      <c:catAx>
        <c:axId val="168975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624672"/>
        <c:crosses val="autoZero"/>
        <c:auto val="1"/>
        <c:lblAlgn val="ctr"/>
        <c:lblOffset val="100"/>
        <c:noMultiLvlLbl val="0"/>
      </c:catAx>
      <c:valAx>
        <c:axId val="1668624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752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[RA_Homework_01.xlsx]Pivot3!PivotTable6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Pivot3!$B$4:$B$5</c:f>
              <c:strCache>
                <c:ptCount val="1"/>
                <c:pt idx="0">
                  <c:v>canceled</c:v>
                </c:pt>
              </c:strCache>
            </c:strRef>
          </c:tx>
          <c:spPr>
            <a:ln w="28575" cap="rnd">
              <a:solidFill>
                <a:schemeClr val="accent1"/>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40B-4E45-B845-3E70D0B01F38}"/>
            </c:ext>
          </c:extLst>
        </c:ser>
        <c:ser>
          <c:idx val="1"/>
          <c:order val="1"/>
          <c:tx>
            <c:strRef>
              <c:f>Pivot3!$C$4:$C$5</c:f>
              <c:strCache>
                <c:ptCount val="1"/>
                <c:pt idx="0">
                  <c:v>failed</c:v>
                </c:pt>
              </c:strCache>
            </c:strRef>
          </c:tx>
          <c:spPr>
            <a:ln w="28575" cap="rnd">
              <a:solidFill>
                <a:schemeClr val="accent2"/>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40B-4E45-B845-3E70D0B01F38}"/>
            </c:ext>
          </c:extLst>
        </c:ser>
        <c:ser>
          <c:idx val="2"/>
          <c:order val="2"/>
          <c:tx>
            <c:strRef>
              <c:f>Pivot3!$D$4:$D$5</c:f>
              <c:strCache>
                <c:ptCount val="1"/>
                <c:pt idx="0">
                  <c:v>successful</c:v>
                </c:pt>
              </c:strCache>
            </c:strRef>
          </c:tx>
          <c:spPr>
            <a:ln w="28575" cap="rnd">
              <a:solidFill>
                <a:schemeClr val="accent3"/>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440B-4E45-B845-3E70D0B01F38}"/>
            </c:ext>
          </c:extLst>
        </c:ser>
        <c:dLbls>
          <c:showLegendKey val="0"/>
          <c:showVal val="0"/>
          <c:showCatName val="0"/>
          <c:showSerName val="0"/>
          <c:showPercent val="0"/>
          <c:showBubbleSize val="0"/>
        </c:dLbls>
        <c:smooth val="0"/>
        <c:axId val="1619331264"/>
        <c:axId val="1696210800"/>
      </c:lineChart>
      <c:catAx>
        <c:axId val="161933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10800"/>
        <c:crosses val="autoZero"/>
        <c:auto val="1"/>
        <c:lblAlgn val="ctr"/>
        <c:lblOffset val="100"/>
        <c:noMultiLvlLbl val="0"/>
      </c:catAx>
      <c:valAx>
        <c:axId val="1696210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33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 </c:v>
                </c:pt>
              </c:strCache>
            </c:strRef>
          </c:tx>
          <c:spPr>
            <a:ln w="28575" cap="rnd">
              <a:solidFill>
                <a:schemeClr val="accent1"/>
              </a:solidFill>
              <a:round/>
            </a:ln>
            <a:effectLst/>
          </c:spPr>
          <c:marker>
            <c:symbol val="none"/>
          </c:marker>
          <c:cat>
            <c:strRef>
              <c:f>Bonus!$A$2:$A$13</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6-A69A-704F-836F-42B84B795DBA}"/>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7-A69A-704F-836F-42B84B795DBA}"/>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8-A69A-704F-836F-42B84B795DBA}"/>
            </c:ext>
          </c:extLst>
        </c:ser>
        <c:dLbls>
          <c:showLegendKey val="0"/>
          <c:showVal val="0"/>
          <c:showCatName val="0"/>
          <c:showSerName val="0"/>
          <c:showPercent val="0"/>
          <c:showBubbleSize val="0"/>
        </c:dLbls>
        <c:smooth val="0"/>
        <c:axId val="1732714720"/>
        <c:axId val="1730181792"/>
      </c:lineChart>
      <c:catAx>
        <c:axId val="1732714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181792"/>
        <c:crosses val="autoZero"/>
        <c:auto val="1"/>
        <c:lblAlgn val="ctr"/>
        <c:lblOffset val="100"/>
        <c:noMultiLvlLbl val="0"/>
      </c:catAx>
      <c:valAx>
        <c:axId val="1730181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714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825500</xdr:colOff>
      <xdr:row>4</xdr:row>
      <xdr:rowOff>12700</xdr:rowOff>
    </xdr:from>
    <xdr:to>
      <xdr:col>12</xdr:col>
      <xdr:colOff>203200</xdr:colOff>
      <xdr:row>18</xdr:row>
      <xdr:rowOff>88900</xdr:rowOff>
    </xdr:to>
    <xdr:graphicFrame macro="">
      <xdr:nvGraphicFramePr>
        <xdr:cNvPr id="2" name="Chart 1">
          <a:extLst>
            <a:ext uri="{FF2B5EF4-FFF2-40B4-BE49-F238E27FC236}">
              <a16:creationId xmlns:a16="http://schemas.microsoft.com/office/drawing/2014/main" id="{EC7E6D89-1FC5-5F4B-9506-DB488A9205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533400</xdr:colOff>
      <xdr:row>6</xdr:row>
      <xdr:rowOff>50800</xdr:rowOff>
    </xdr:from>
    <xdr:to>
      <xdr:col>11</xdr:col>
      <xdr:colOff>63500</xdr:colOff>
      <xdr:row>22</xdr:row>
      <xdr:rowOff>76200</xdr:rowOff>
    </xdr:to>
    <xdr:graphicFrame macro="">
      <xdr:nvGraphicFramePr>
        <xdr:cNvPr id="2" name="Chart 1">
          <a:extLst>
            <a:ext uri="{FF2B5EF4-FFF2-40B4-BE49-F238E27FC236}">
              <a16:creationId xmlns:a16="http://schemas.microsoft.com/office/drawing/2014/main" id="{407FCD9A-745C-D748-A048-FD99A5B63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660400</xdr:colOff>
      <xdr:row>3</xdr:row>
      <xdr:rowOff>38100</xdr:rowOff>
    </xdr:from>
    <xdr:to>
      <xdr:col>10</xdr:col>
      <xdr:colOff>88900</xdr:colOff>
      <xdr:row>17</xdr:row>
      <xdr:rowOff>114300</xdr:rowOff>
    </xdr:to>
    <xdr:graphicFrame macro="">
      <xdr:nvGraphicFramePr>
        <xdr:cNvPr id="2" name="Chart 1">
          <a:extLst>
            <a:ext uri="{FF2B5EF4-FFF2-40B4-BE49-F238E27FC236}">
              <a16:creationId xmlns:a16="http://schemas.microsoft.com/office/drawing/2014/main" id="{4D33972B-FDD3-ED4B-8911-790C4EFF7F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476250</xdr:colOff>
      <xdr:row>14</xdr:row>
      <xdr:rowOff>76200</xdr:rowOff>
    </xdr:from>
    <xdr:to>
      <xdr:col>7</xdr:col>
      <xdr:colOff>584200</xdr:colOff>
      <xdr:row>30</xdr:row>
      <xdr:rowOff>31750</xdr:rowOff>
    </xdr:to>
    <xdr:graphicFrame macro="">
      <xdr:nvGraphicFramePr>
        <xdr:cNvPr id="6" name="Chart 5">
          <a:extLst>
            <a:ext uri="{FF2B5EF4-FFF2-40B4-BE49-F238E27FC236}">
              <a16:creationId xmlns:a16="http://schemas.microsoft.com/office/drawing/2014/main" id="{F10BDF27-18BB-AC40-B96D-762972AC3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14270</xdr:colOff>
      <xdr:row>19</xdr:row>
      <xdr:rowOff>71348</xdr:rowOff>
    </xdr:from>
    <xdr:to>
      <xdr:col>9</xdr:col>
      <xdr:colOff>413821</xdr:colOff>
      <xdr:row>34</xdr:row>
      <xdr:rowOff>142697</xdr:rowOff>
    </xdr:to>
    <xdr:sp macro="" textlink="">
      <xdr:nvSpPr>
        <xdr:cNvPr id="2" name="TextBox 1">
          <a:extLst>
            <a:ext uri="{FF2B5EF4-FFF2-40B4-BE49-F238E27FC236}">
              <a16:creationId xmlns:a16="http://schemas.microsoft.com/office/drawing/2014/main" id="{03407E3D-EA42-FE49-BA24-5F912734B94E}"/>
            </a:ext>
          </a:extLst>
        </xdr:cNvPr>
        <xdr:cNvSpPr txBox="1"/>
      </xdr:nvSpPr>
      <xdr:spPr>
        <a:xfrm>
          <a:off x="4980113" y="3595955"/>
          <a:ext cx="2882472" cy="28539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For the Succesfull campaigns the mean is much higher than the median which suggests</a:t>
          </a:r>
          <a:r>
            <a:rPr lang="en-US" sz="1100" baseline="0"/>
            <a:t> that the data is skewed to the  right. This would indicate that there are a number of outliers and that the median is a better measurement. The same occured with the unsuccesful measurements, as the max value is much larger than the median.</a:t>
          </a:r>
        </a:p>
        <a:p>
          <a:r>
            <a:rPr lang="en-US" sz="1100" baseline="0"/>
            <a:t>There is more variance in the succesful campaigns which makes sense because the difference between the median and the mean is much larger in the succesful campaigns suggesting there are more outliers. </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thy Amkraut" refreshedDate="43955.921592939812" createdVersion="6" refreshedVersion="6" minRefreshableVersion="3" recordCount="4114" xr:uid="{8C6B40E2-0510-FD40-B97D-B9F87FA9EFB9}">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a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thy Amkraut" refreshedDate="43957.593318634259" createdVersion="6" refreshedVersion="6" minRefreshableVersion="3" recordCount="4114" xr:uid="{7F9E36DF-67A4-D942-93DF-A028B61FE14B}">
  <cacheSource type="worksheet">
    <worksheetSource ref="A1:T4115" sheet="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agory" numFmtId="0">
      <sharedItems/>
    </cacheField>
    <cacheField name="Date Created Conversion "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base="19">
        <rangePr groupBy="years" startDate="2009-08-10T19:26:00" endDate="2017-05-03T19: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x v="0"/>
  </r>
  <r>
    <n v="1"/>
    <s v="FannibalFest Fan Convention"/>
    <s v="A Hannibal TV Show Fan Convention and Art Collective"/>
    <n v="10275"/>
    <n v="14653"/>
    <x v="0"/>
    <s v="US"/>
    <s v="USD"/>
    <n v="1488464683"/>
    <n v="1485872683"/>
    <b v="0"/>
    <n v="79"/>
    <b v="1"/>
    <s v="film &amp; video/television"/>
    <n v="142.60827250608273"/>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00"/>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x v="65"/>
  </r>
  <r>
    <n v="66"/>
    <s v="A Stagnant Fever: Short Film"/>
    <s v="A dark comedy set in the '60s about clinical depression and one night stands."/>
    <n v="2000"/>
    <n v="2372"/>
    <x v="0"/>
    <s v="US"/>
    <s v="USD"/>
    <n v="1468873420"/>
    <n v="1466281420"/>
    <b v="0"/>
    <n v="26"/>
    <b v="1"/>
    <s v="film &amp; video/shorts"/>
    <n v="118.6"/>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5"/>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x v="103"/>
  </r>
  <r>
    <n v="104"/>
    <s v="Good 'Ol Trumpet"/>
    <s v="UCF short film about an old man, his love for music, and his misplaced trumpet.  "/>
    <n v="500"/>
    <n v="600"/>
    <x v="0"/>
    <s v="US"/>
    <s v="USD"/>
    <n v="1301792400"/>
    <n v="1299775266"/>
    <b v="0"/>
    <n v="10"/>
    <b v="1"/>
    <s v="film &amp; video/shorts"/>
    <n v="120"/>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3"/>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x v="127"/>
  </r>
  <r>
    <n v="128"/>
    <s v="Ralphi3 (Canceled)"/>
    <s v="A Science Fiction film filled with entertainment and Excitement"/>
    <n v="100000"/>
    <n v="1867"/>
    <x v="1"/>
    <s v="US"/>
    <s v="USD"/>
    <n v="1476941293"/>
    <n v="1473917293"/>
    <b v="0"/>
    <n v="6"/>
    <b v="0"/>
    <s v="film &amp; video/science fiction"/>
    <n v="1.867"/>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x v="130"/>
  </r>
  <r>
    <n v="131"/>
    <s v="I (Canceled)"/>
    <s v="I"/>
    <n v="1200"/>
    <n v="0"/>
    <x v="1"/>
    <s v="US"/>
    <s v="USD"/>
    <n v="1467763200"/>
    <n v="1466453161"/>
    <b v="0"/>
    <n v="0"/>
    <b v="0"/>
    <s v="film &amp; video/science fiction"/>
    <n v="0"/>
    <e v="#DI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x v="133"/>
  </r>
  <r>
    <n v="134"/>
    <s v="MARLEY'S GHOST (AMBASSADORS OF STEAM) (Canceled)"/>
    <s v="steampunk  remake of &quot;a Christmas carol&quot;"/>
    <n v="5000"/>
    <n v="0"/>
    <x v="1"/>
    <s v="US"/>
    <s v="USD"/>
    <n v="1441386000"/>
    <n v="1438811418"/>
    <b v="0"/>
    <n v="0"/>
    <b v="0"/>
    <s v="film &amp; video/science fiction"/>
    <n v="0"/>
    <e v="#DI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x v="146"/>
  </r>
  <r>
    <n v="147"/>
    <s v="Consumed (Static Air) (Canceled)"/>
    <s v="Film makers catch live footage beyond their wildest dreams."/>
    <n v="7000"/>
    <n v="0"/>
    <x v="1"/>
    <s v="GB"/>
    <s v="GBP"/>
    <n v="1420741080"/>
    <n v="1417026340"/>
    <b v="0"/>
    <n v="0"/>
    <b v="0"/>
    <s v="film &amp; video/science fiction"/>
    <n v="0"/>
    <e v="#DI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x v="164"/>
  </r>
  <r>
    <n v="165"/>
    <s v="NET"/>
    <s v="A teacher. A boy. The beach and a heatwave that drove them all insane."/>
    <n v="17000"/>
    <n v="0"/>
    <x v="2"/>
    <s v="GB"/>
    <s v="GBP"/>
    <n v="1452613724"/>
    <n v="1450021724"/>
    <b v="0"/>
    <n v="0"/>
    <b v="0"/>
    <s v="film &amp; video/drama"/>
    <n v="0"/>
    <e v="#DIV/0!"/>
    <x v="0"/>
    <s v="drama"/>
    <x v="165"/>
    <x v="165"/>
  </r>
  <r>
    <n v="166"/>
    <s v="Pressure"/>
    <s v="A young teen makes a bad decision after joining gang and the film expresses his choices that led him to that point."/>
    <n v="5000"/>
    <n v="3000"/>
    <x v="2"/>
    <s v="US"/>
    <s v="USD"/>
    <n v="1484531362"/>
    <n v="1481939362"/>
    <b v="0"/>
    <n v="1"/>
    <b v="0"/>
    <s v="film &amp; video/drama"/>
    <n v="60"/>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e v="#DI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x v="176"/>
  </r>
  <r>
    <n v="177"/>
    <s v="The Good Samaritan"/>
    <s v="I'm making a modern day version of the bible story &quot; The Good Samaritan&quot;"/>
    <n v="450"/>
    <n v="180"/>
    <x v="2"/>
    <s v="US"/>
    <s v="USD"/>
    <n v="1427155726"/>
    <n v="1425690526"/>
    <b v="0"/>
    <n v="7"/>
    <b v="0"/>
    <s v="film &amp; video/drama"/>
    <n v="40"/>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e v="#DIV/0!"/>
    <x v="0"/>
    <s v="drama"/>
    <x v="178"/>
    <x v="178"/>
  </r>
  <r>
    <n v="179"/>
    <s v="Sustain: A Film About Survival"/>
    <s v="A feature-length film about how three people survive in a diseased world."/>
    <n v="1000"/>
    <n v="200"/>
    <x v="2"/>
    <s v="US"/>
    <s v="USD"/>
    <n v="1457056555"/>
    <n v="1454464555"/>
    <b v="0"/>
    <n v="2"/>
    <b v="0"/>
    <s v="film &amp; video/drama"/>
    <n v="20"/>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x v="182"/>
  </r>
  <r>
    <n v="183"/>
    <s v="Three Little Words"/>
    <s v="Don't kill me until I meet my Dad"/>
    <n v="12500"/>
    <n v="4482"/>
    <x v="2"/>
    <s v="GB"/>
    <s v="GBP"/>
    <n v="1417033610"/>
    <n v="1414438010"/>
    <b v="0"/>
    <n v="12"/>
    <b v="0"/>
    <s v="film &amp; video/drama"/>
    <n v="35.856000000000002"/>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x v="184"/>
  </r>
  <r>
    <n v="185"/>
    <s v="BLANK Short Movie"/>
    <s v="Love has no boundaries!"/>
    <n v="40000"/>
    <n v="2200"/>
    <x v="2"/>
    <s v="NO"/>
    <s v="NOK"/>
    <n v="1471557139"/>
    <n v="1468965139"/>
    <b v="0"/>
    <n v="10"/>
    <b v="0"/>
    <s v="film &amp; video/drama"/>
    <n v="5.5"/>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x v="189"/>
  </r>
  <r>
    <n v="190"/>
    <s v="REGIONRAT, the movie"/>
    <s v="Because hope can be a 4 letter word"/>
    <n v="12000"/>
    <n v="50"/>
    <x v="2"/>
    <s v="US"/>
    <s v="USD"/>
    <n v="1466091446"/>
    <n v="1465227446"/>
    <b v="0"/>
    <n v="1"/>
    <b v="0"/>
    <s v="film &amp; video/drama"/>
    <n v="0.41666666666666669"/>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x v="199"/>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x v="201"/>
  </r>
  <r>
    <n v="202"/>
    <s v="Modern Gangsters"/>
    <s v="new web series created by jonney terry"/>
    <n v="6000"/>
    <n v="0"/>
    <x v="2"/>
    <s v="US"/>
    <s v="USD"/>
    <n v="1444337940"/>
    <n v="1441750564"/>
    <b v="0"/>
    <n v="0"/>
    <b v="0"/>
    <s v="film &amp; video/drama"/>
    <n v="0"/>
    <e v="#DIV/0!"/>
    <x v="0"/>
    <s v="drama"/>
    <x v="202"/>
    <x v="202"/>
  </r>
  <r>
    <n v="203"/>
    <s v="TheM"/>
    <s v="We are aiming to make a Web Series based on Youth Culture and the misrepresentation of socially stereotyped people."/>
    <n v="2500"/>
    <n v="746"/>
    <x v="2"/>
    <s v="GB"/>
    <s v="GBP"/>
    <n v="1422562864"/>
    <n v="1417378864"/>
    <b v="0"/>
    <n v="8"/>
    <b v="0"/>
    <s v="film &amp; video/drama"/>
    <n v="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x v="205"/>
  </r>
  <r>
    <n v="206"/>
    <s v="Blood Bond Movie Development"/>
    <s v="A love story featuring adoption,struggle,dysfunction,grace, healing, and restoration."/>
    <n v="12700"/>
    <n v="0"/>
    <x v="2"/>
    <s v="US"/>
    <s v="USD"/>
    <n v="1470441983"/>
    <n v="1468627583"/>
    <b v="0"/>
    <n v="0"/>
    <b v="0"/>
    <s v="film &amp; video/drama"/>
    <n v="0"/>
    <e v="#DI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x v="216"/>
  </r>
  <r>
    <n v="217"/>
    <s v="Bitch"/>
    <s v="A roadmovie by paw"/>
    <n v="100000"/>
    <n v="11943"/>
    <x v="2"/>
    <s v="SE"/>
    <s v="SEK"/>
    <n v="1419780149"/>
    <n v="1417101749"/>
    <b v="0"/>
    <n v="38"/>
    <b v="0"/>
    <s v="film &amp; video/drama"/>
    <n v="11.943"/>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x v="218"/>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x v="220"/>
  </r>
  <r>
    <n v="221"/>
    <s v="Archetypes"/>
    <s v="Film about Schizophrenia with Surreal Twists!"/>
    <n v="50000"/>
    <n v="0"/>
    <x v="2"/>
    <s v="US"/>
    <s v="USD"/>
    <n v="1427569564"/>
    <n v="1422389164"/>
    <b v="0"/>
    <n v="0"/>
    <b v="0"/>
    <s v="film &amp; video/drama"/>
    <n v="0"/>
    <e v="#DI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x v="225"/>
  </r>
  <r>
    <n v="226"/>
    <s v="MAGGIE Film"/>
    <s v="A TRUE STORY OF DOMESTIC VILOLENCE THAT SEEKS TO OFFER THE VIEWER OUTLEST OF SUPPORT."/>
    <n v="29000"/>
    <n v="250"/>
    <x v="2"/>
    <s v="GB"/>
    <s v="GBP"/>
    <n v="1433064540"/>
    <n v="1428854344"/>
    <b v="0"/>
    <n v="2"/>
    <b v="0"/>
    <s v="film &amp; video/drama"/>
    <n v="0.8620689655172413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x v="227"/>
  </r>
  <r>
    <n v="228"/>
    <s v="Facets of a Geek life"/>
    <s v="I am making a film from one one of my books called facets of a Geek life."/>
    <n v="8000"/>
    <n v="0"/>
    <x v="2"/>
    <s v="GB"/>
    <s v="GBP"/>
    <n v="1433176105"/>
    <n v="1427992105"/>
    <b v="0"/>
    <n v="0"/>
    <b v="0"/>
    <s v="film &amp; video/drama"/>
    <n v="0"/>
    <e v="#DI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x v="236"/>
  </r>
  <r>
    <n v="237"/>
    <s v="Making The Choice"/>
    <s v="Making The Choice is a christian short film series."/>
    <n v="15000"/>
    <n v="50"/>
    <x v="2"/>
    <s v="US"/>
    <s v="USD"/>
    <n v="1457445069"/>
    <n v="1452261069"/>
    <b v="0"/>
    <n v="1"/>
    <b v="0"/>
    <s v="film &amp; video/drama"/>
    <n v="0.33333333333333337"/>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49999999999"/>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x v="427"/>
  </r>
  <r>
    <n v="428"/>
    <s v="Little Clay Bible - Zacchaeus"/>
    <s v="Fresh, fun, entertaining Bible stories on YouTube, stop-motion style."/>
    <n v="12000"/>
    <n v="676"/>
    <x v="2"/>
    <s v="US"/>
    <s v="USD"/>
    <n v="1402956000"/>
    <n v="1400523845"/>
    <b v="0"/>
    <n v="13"/>
    <b v="0"/>
    <s v="film &amp; video/animation"/>
    <n v="5.6333333333333329"/>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x v="439"/>
  </r>
  <r>
    <n v="440"/>
    <s v="Consumed"/>
    <s v="A stop-motion animation made by a one girl team, with a camera, creativity, and a lot of determination."/>
    <n v="5000"/>
    <n v="5"/>
    <x v="2"/>
    <s v="US"/>
    <s v="USD"/>
    <n v="1458859153"/>
    <n v="1456270753"/>
    <b v="0"/>
    <n v="1"/>
    <b v="0"/>
    <s v="film &amp; video/animation"/>
    <n v="0.1"/>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x v="441"/>
  </r>
  <r>
    <n v="442"/>
    <s v="The Paranormal Idiot"/>
    <s v="Doomsday is here"/>
    <n v="17000"/>
    <n v="6691"/>
    <x v="2"/>
    <s v="US"/>
    <s v="USD"/>
    <n v="1424380783"/>
    <n v="1421788783"/>
    <b v="0"/>
    <n v="17"/>
    <b v="0"/>
    <s v="film &amp; video/animation"/>
    <n v="39.358823529411765"/>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x v="451"/>
  </r>
  <r>
    <n v="452"/>
    <s v="Lost in the Shadows"/>
    <s v="A man must find his way out of the depths of the shadows by using the aid of a little girl."/>
    <n v="750"/>
    <n v="480"/>
    <x v="2"/>
    <s v="US"/>
    <s v="USD"/>
    <n v="1431536015"/>
    <n v="1428944015"/>
    <b v="0"/>
    <n v="12"/>
    <b v="0"/>
    <s v="film &amp; video/animation"/>
    <n v="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x v="459"/>
  </r>
  <r>
    <n v="460"/>
    <s v="Darwin's Kiss"/>
    <s v="An animated web series about biological evolution gone haywire."/>
    <n v="8500"/>
    <n v="25"/>
    <x v="2"/>
    <s v="US"/>
    <s v="USD"/>
    <n v="1401595200"/>
    <n v="1398862875"/>
    <b v="0"/>
    <n v="2"/>
    <b v="0"/>
    <s v="film &amp; video/animation"/>
    <n v="0.29411764705882354"/>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x v="464"/>
  </r>
  <r>
    <n v="465"/>
    <s v="&quot;Amp&quot; A Story About a Robot"/>
    <s v="&quot;Amp&quot; is a short film about a robot with needs."/>
    <n v="512"/>
    <n v="138"/>
    <x v="2"/>
    <s v="US"/>
    <s v="USD"/>
    <n v="1403837574"/>
    <n v="1402455174"/>
    <b v="0"/>
    <n v="8"/>
    <b v="0"/>
    <s v="film &amp; video/animation"/>
    <n v="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x v="468"/>
  </r>
  <r>
    <n v="469"/>
    <s v="Dreamland PERSONALISED Animated Shorts Film"/>
    <s v="Create a personalised animation film using your child's name and photo."/>
    <n v="6000"/>
    <n v="0"/>
    <x v="2"/>
    <s v="GB"/>
    <s v="GBP"/>
    <n v="1409960724"/>
    <n v="1404776724"/>
    <b v="0"/>
    <n v="0"/>
    <b v="0"/>
    <s v="film &amp; video/animation"/>
    <n v="0"/>
    <e v="#DI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x v="475"/>
  </r>
  <r>
    <n v="476"/>
    <s v="Sight Word Music Videos"/>
    <s v="Animated Music Videos that teach kids how to read."/>
    <n v="220000"/>
    <n v="4906.59"/>
    <x v="2"/>
    <s v="US"/>
    <s v="USD"/>
    <n v="1401767940"/>
    <n v="1398727441"/>
    <b v="0"/>
    <n v="124"/>
    <b v="0"/>
    <s v="film &amp; video/animation"/>
    <n v="2.23026818181818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x v="489"/>
  </r>
  <r>
    <n v="490"/>
    <s v="PROJECT IS CANCELLED"/>
    <s v="Cancelled"/>
    <n v="1000"/>
    <n v="0"/>
    <x v="2"/>
    <s v="US"/>
    <s v="USD"/>
    <n v="1345677285"/>
    <n v="1343085285"/>
    <b v="0"/>
    <n v="0"/>
    <b v="0"/>
    <s v="film &amp; video/animation"/>
    <n v="0"/>
    <e v="#DI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x v="496"/>
  </r>
  <r>
    <n v="497"/>
    <s v="Galaxy Probe Kids"/>
    <s v="live-action/animated series pilot."/>
    <n v="4480"/>
    <n v="30"/>
    <x v="2"/>
    <s v="US"/>
    <s v="USD"/>
    <n v="1419483600"/>
    <n v="1414889665"/>
    <b v="0"/>
    <n v="3"/>
    <b v="0"/>
    <s v="film &amp; video/animation"/>
    <n v="0.6696428571428571"/>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x v="515"/>
  </r>
  <r>
    <n v="516"/>
    <s v="Shipmates"/>
    <s v="A big brother style comedy animation series starring famous seafarers"/>
    <n v="5000"/>
    <n v="0"/>
    <x v="2"/>
    <s v="GB"/>
    <s v="GBP"/>
    <n v="1432752080"/>
    <n v="1427568080"/>
    <b v="0"/>
    <n v="0"/>
    <b v="0"/>
    <s v="film &amp; video/animation"/>
    <n v="0"/>
    <e v="#DI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7"/>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x v="540"/>
  </r>
  <r>
    <n v="541"/>
    <s v="Deviations"/>
    <s v="A website dedicated to local Kink Communities; to find others with matching interests and bring them together."/>
    <n v="4500"/>
    <n v="25"/>
    <x v="2"/>
    <s v="US"/>
    <s v="USD"/>
    <n v="1446080834"/>
    <n v="1443488834"/>
    <b v="0"/>
    <n v="1"/>
    <b v="0"/>
    <s v="technology/web"/>
    <n v="0.55555555555555558"/>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e v="#DIV/0!"/>
    <x v="2"/>
    <s v="web"/>
    <x v="552"/>
    <x v="552"/>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x v="555"/>
  </r>
  <r>
    <n v="556"/>
    <s v="Braille Academy"/>
    <s v="An educational platform for learning Unified English Braille Code"/>
    <n v="8000"/>
    <n v="200"/>
    <x v="2"/>
    <s v="US"/>
    <s v="USD"/>
    <n v="1452112717"/>
    <n v="1449520717"/>
    <b v="0"/>
    <n v="1"/>
    <b v="0"/>
    <s v="technology/web"/>
    <n v="2.5"/>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x v="568"/>
  </r>
  <r>
    <n v="569"/>
    <s v="Mioti"/>
    <s v="Mioti is an indie game marketplace that doubles as a community for developers to join networks and discuss projects."/>
    <n v="2500"/>
    <n v="20"/>
    <x v="2"/>
    <s v="CA"/>
    <s v="CAD"/>
    <n v="1451679612"/>
    <n v="1449087612"/>
    <b v="0"/>
    <n v="1"/>
    <b v="0"/>
    <s v="technology/web"/>
    <n v="0.8"/>
    <n v="20"/>
    <x v="2"/>
    <s v="web"/>
    <x v="569"/>
    <x v="569"/>
  </r>
  <r>
    <n v="570"/>
    <s v="Relaunching in May"/>
    <s v="Humans have AM/FM/Satellite radio, kids have radio Disney, pets have DogCatRadio."/>
    <n v="85000"/>
    <n v="142"/>
    <x v="2"/>
    <s v="US"/>
    <s v="USD"/>
    <n v="1455822569"/>
    <n v="1453230569"/>
    <b v="0"/>
    <n v="1"/>
    <b v="0"/>
    <s v="technology/web"/>
    <n v="0.16705882352941176"/>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x v="575"/>
  </r>
  <r>
    <n v="576"/>
    <s v="Uthtopia"/>
    <s v="UthTopia Is a social media organization that believes in positive online usage, youth mentorship, and youth empowerment."/>
    <n v="80000"/>
    <n v="1"/>
    <x v="2"/>
    <s v="US"/>
    <s v="USD"/>
    <n v="1427537952"/>
    <n v="1422357552"/>
    <b v="0"/>
    <n v="1"/>
    <b v="0"/>
    <s v="technology/web"/>
    <n v="1.25E-3"/>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x v="577"/>
  </r>
  <r>
    <n v="578"/>
    <s v="weBuy Crowdsourced Shopping"/>
    <s v="weBuy trade built on technology and Crowd Sourced Power"/>
    <n v="125000"/>
    <n v="14"/>
    <x v="2"/>
    <s v="GB"/>
    <s v="GBP"/>
    <n v="1441633993"/>
    <n v="1439560393"/>
    <b v="0"/>
    <n v="7"/>
    <b v="0"/>
    <s v="technology/web"/>
    <n v="1.12E-2"/>
    <n v="2"/>
    <x v="2"/>
    <s v="web"/>
    <x v="578"/>
    <x v="578"/>
  </r>
  <r>
    <n v="579"/>
    <s v="Course: Learn Cryptography"/>
    <s v="Learn classic and public key cryptography with a full proof-of-concept system in JavaScript."/>
    <n v="12000"/>
    <n v="175"/>
    <x v="2"/>
    <s v="US"/>
    <s v="USD"/>
    <n v="1419539223"/>
    <n v="1416947223"/>
    <b v="0"/>
    <n v="5"/>
    <b v="0"/>
    <s v="technology/web"/>
    <n v="1.4583333333333333"/>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x v="582"/>
  </r>
  <r>
    <n v="583"/>
    <s v="HackersArchive.com"/>
    <s v="HackersArchive.com will help rid the web of viruses and scams found everywhere else you look!"/>
    <n v="9000"/>
    <n v="1"/>
    <x v="2"/>
    <s v="US"/>
    <s v="USD"/>
    <n v="1426800687"/>
    <n v="1424212287"/>
    <b v="0"/>
    <n v="1"/>
    <b v="0"/>
    <s v="technology/web"/>
    <n v="1.1111111111111112E-2"/>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x v="584"/>
  </r>
  <r>
    <n v="585"/>
    <s v="Link Card"/>
    <s v="SAVE UP TO 40% WHEN YOU SPEND!_x000a__x000a_PRE-ORDER YOUR LINK CARD TODAY"/>
    <n v="9000"/>
    <n v="0"/>
    <x v="2"/>
    <s v="GB"/>
    <s v="GBP"/>
    <n v="1448928000"/>
    <n v="1444123377"/>
    <b v="0"/>
    <n v="0"/>
    <b v="0"/>
    <s v="technology/web"/>
    <n v="0"/>
    <e v="#DIV/0!"/>
    <x v="2"/>
    <s v="web"/>
    <x v="585"/>
    <x v="585"/>
  </r>
  <r>
    <n v="586"/>
    <s v="Employ College 2K"/>
    <s v="Employ College is a movement for companies to hire college graduates from their respected institutions."/>
    <n v="10000"/>
    <n v="56"/>
    <x v="2"/>
    <s v="US"/>
    <s v="USD"/>
    <n v="1424032207"/>
    <n v="1421440207"/>
    <b v="0"/>
    <n v="4"/>
    <b v="0"/>
    <s v="technology/web"/>
    <n v="0.55999999999999994"/>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x v="588"/>
  </r>
  <r>
    <n v="589"/>
    <s v="Get Neighborly"/>
    <s v="Services closer than you think..."/>
    <n v="7500"/>
    <n v="1"/>
    <x v="2"/>
    <s v="US"/>
    <s v="USD"/>
    <n v="1436366699"/>
    <n v="1435070699"/>
    <b v="0"/>
    <n v="1"/>
    <b v="0"/>
    <s v="technology/web"/>
    <n v="1.3333333333333334E-2"/>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x v="593"/>
  </r>
  <r>
    <n v="594"/>
    <s v="Unleashed Fitness"/>
    <s v="Creating a fitness site that will change the fitness game forever!"/>
    <n v="25000"/>
    <n v="26"/>
    <x v="2"/>
    <s v="US"/>
    <s v="USD"/>
    <n v="1460832206"/>
    <n v="1458240206"/>
    <b v="0"/>
    <n v="2"/>
    <b v="0"/>
    <s v="technology/web"/>
    <n v="0.104"/>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x v="595"/>
  </r>
  <r>
    <n v="596"/>
    <s v="DigitaliBook free library"/>
    <s v="We present digitaibook,com site which can become a free electronic library with your help,"/>
    <n v="20000"/>
    <n v="6"/>
    <x v="2"/>
    <s v="US"/>
    <s v="USD"/>
    <n v="1478122292"/>
    <n v="1475530292"/>
    <b v="0"/>
    <n v="2"/>
    <b v="0"/>
    <s v="technology/web"/>
    <n v="0.03"/>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x v="597"/>
  </r>
  <r>
    <n v="598"/>
    <s v="Goals not creeds"/>
    <s v="This is a project to create a crowd-funding site for Urantia Book readers worldwide."/>
    <n v="2500"/>
    <n v="850"/>
    <x v="2"/>
    <s v="US"/>
    <s v="USD"/>
    <n v="1417737781"/>
    <n v="1415145781"/>
    <b v="0"/>
    <n v="7"/>
    <b v="0"/>
    <s v="technology/web"/>
    <n v="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x v="599"/>
  </r>
  <r>
    <n v="600"/>
    <s v="Anaheim California here we come but we need your help."/>
    <s v="Science Technology Engineering and Math + youth = a brighter tomorrow."/>
    <n v="5000"/>
    <n v="100"/>
    <x v="1"/>
    <s v="US"/>
    <s v="USD"/>
    <n v="1431198562"/>
    <n v="1426014562"/>
    <b v="0"/>
    <n v="1"/>
    <b v="0"/>
    <s v="technology/web"/>
    <n v="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x v="604"/>
  </r>
  <r>
    <n v="605"/>
    <s v="Teach Your Parents iPad (Canceled)"/>
    <s v="An iPad support care package for your parents / seniors."/>
    <n v="5000"/>
    <n v="131"/>
    <x v="1"/>
    <s v="US"/>
    <s v="USD"/>
    <n v="1440318908"/>
    <n v="1436430908"/>
    <b v="0"/>
    <n v="8"/>
    <b v="0"/>
    <s v="technology/web"/>
    <n v="2.6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x v="609"/>
  </r>
  <r>
    <n v="610"/>
    <s v="UniteChrist (Canceled)"/>
    <s v="We are creating a Christian social network to empower, educate, and connect Christians all over the world."/>
    <n v="13803"/>
    <n v="0"/>
    <x v="1"/>
    <s v="US"/>
    <s v="USD"/>
    <n v="1429732586"/>
    <n v="1427140586"/>
    <b v="0"/>
    <n v="0"/>
    <b v="0"/>
    <s v="technology/web"/>
    <n v="0"/>
    <e v="#DI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x v="611"/>
  </r>
  <r>
    <n v="612"/>
    <s v="Web Streaming 2.0 (Canceled)"/>
    <s v="A Fast and Reliable new Web platform to stream videos from Internet"/>
    <n v="10000"/>
    <n v="0"/>
    <x v="1"/>
    <s v="IT"/>
    <s v="EUR"/>
    <n v="1472777146"/>
    <n v="1470185146"/>
    <b v="0"/>
    <n v="0"/>
    <b v="0"/>
    <s v="technology/web"/>
    <n v="0"/>
    <e v="#DI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x v="618"/>
  </r>
  <r>
    <n v="619"/>
    <s v="Big Data (Canceled)"/>
    <s v="Big Data Sets for researchers interested in improving the quality of life."/>
    <n v="2500000"/>
    <n v="1"/>
    <x v="1"/>
    <s v="US"/>
    <s v="USD"/>
    <n v="1416933390"/>
    <n v="1411745790"/>
    <b v="0"/>
    <n v="1"/>
    <b v="0"/>
    <s v="technology/web"/>
    <n v="3.9999999999999996E-5"/>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x v="633"/>
  </r>
  <r>
    <n v="634"/>
    <s v="pitchtograndma (Canceled)"/>
    <s v="We help companies to explain what they do in simple, grandma-would-understand terms."/>
    <n v="5000"/>
    <n v="1"/>
    <x v="1"/>
    <s v="US"/>
    <s v="USD"/>
    <n v="1424989029"/>
    <n v="1422397029"/>
    <b v="0"/>
    <n v="1"/>
    <b v="0"/>
    <s v="technology/web"/>
    <n v="0.02"/>
    <n v="1"/>
    <x v="2"/>
    <s v="web"/>
    <x v="634"/>
    <x v="634"/>
  </r>
  <r>
    <n v="635"/>
    <s v="Pleero, A Technology Team Building Website (Canceled)"/>
    <s v="Network used for building technology development teams."/>
    <n v="25000"/>
    <n v="2"/>
    <x v="1"/>
    <s v="US"/>
    <s v="USD"/>
    <n v="1428804762"/>
    <n v="1426212762"/>
    <b v="0"/>
    <n v="1"/>
    <b v="0"/>
    <s v="technology/web"/>
    <n v="8.0000000000000002E-3"/>
    <n v="2"/>
    <x v="2"/>
    <s v="web"/>
    <x v="635"/>
    <x v="635"/>
  </r>
  <r>
    <n v="636"/>
    <s v="Keto Advice (Canceled)"/>
    <s v="With no central location for keto knowledge, keto advice will be a community run knowledge base."/>
    <n v="2000"/>
    <n v="4"/>
    <x v="1"/>
    <s v="GB"/>
    <s v="GBP"/>
    <n v="1433587620"/>
    <n v="1430996150"/>
    <b v="0"/>
    <n v="1"/>
    <b v="0"/>
    <s v="technology/web"/>
    <n v="0.2"/>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x v="637"/>
  </r>
  <r>
    <n v="638"/>
    <s v="W (Canceled)"/>
    <s v="O0"/>
    <n v="200000"/>
    <n v="18"/>
    <x v="1"/>
    <s v="DE"/>
    <s v="EUR"/>
    <n v="1490447662"/>
    <n v="1485267262"/>
    <b v="0"/>
    <n v="6"/>
    <b v="0"/>
    <s v="technology/web"/>
    <n v="9.0000000000000011E-3"/>
    <n v="3"/>
    <x v="2"/>
    <s v="web"/>
    <x v="638"/>
    <x v="638"/>
  </r>
  <r>
    <n v="639"/>
    <s v="Kids Educational Social Media Site (Canceled)"/>
    <s v="Development of a Safe and Educational Social Media site for kids."/>
    <n v="1000000"/>
    <n v="1"/>
    <x v="1"/>
    <s v="US"/>
    <s v="USD"/>
    <n v="1413208795"/>
    <n v="1408024795"/>
    <b v="0"/>
    <n v="1"/>
    <b v="0"/>
    <s v="technology/web"/>
    <n v="9.9999999999999991E-5"/>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7"/>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8"/>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6"/>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x v="689"/>
  </r>
  <r>
    <n v="690"/>
    <s v="BLOXSHIELD"/>
    <s v="A radiation shield for your fitness tracker, smartwatch or other wearable smart device"/>
    <n v="20000"/>
    <n v="2468"/>
    <x v="2"/>
    <s v="US"/>
    <s v="USD"/>
    <n v="1473400800"/>
    <n v="1469718841"/>
    <b v="0"/>
    <n v="34"/>
    <b v="0"/>
    <s v="technology/wearables"/>
    <n v="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x v="695"/>
  </r>
  <r>
    <n v="696"/>
    <s v="trustee"/>
    <s v="Show your fidelity by wearing the Trustee rings! Show where you are (at)!"/>
    <n v="175000"/>
    <n v="1"/>
    <x v="2"/>
    <s v="NL"/>
    <s v="EUR"/>
    <n v="1406326502"/>
    <n v="1403734502"/>
    <b v="0"/>
    <n v="1"/>
    <b v="0"/>
    <s v="technology/wearables"/>
    <n v="5.7142857142857147E-4"/>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x v="704"/>
  </r>
  <r>
    <n v="705"/>
    <s v="SomnoScope"/>
    <s v="The closest thing ever to the Holy Grail of wearables technology"/>
    <n v="100000"/>
    <n v="977"/>
    <x v="2"/>
    <s v="NL"/>
    <s v="EUR"/>
    <n v="1484999278"/>
    <n v="1482407278"/>
    <b v="0"/>
    <n v="5"/>
    <b v="0"/>
    <s v="technology/wearables"/>
    <n v="0.97699999999999987"/>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0.40666666666666662"/>
    <n v="30.5"/>
    <x v="2"/>
    <s v="wearables"/>
    <x v="709"/>
    <x v="709"/>
  </r>
  <r>
    <n v="710"/>
    <s v="Hate York Shirt 2.0"/>
    <s v="Shirts, so technologically advanced, they connect mentally to their audience upon sight."/>
    <n v="1200"/>
    <n v="0"/>
    <x v="2"/>
    <s v="CA"/>
    <s v="CAD"/>
    <n v="1408495440"/>
    <n v="1405640302"/>
    <b v="0"/>
    <n v="0"/>
    <b v="0"/>
    <s v="technology/wearables"/>
    <n v="0"/>
    <e v="#DI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x v="716"/>
  </r>
  <r>
    <n v="717"/>
    <s v="cool air belt"/>
    <s v="Cool air flowing under clothing keeps you cool."/>
    <n v="100000"/>
    <n v="305"/>
    <x v="2"/>
    <s v="US"/>
    <s v="USD"/>
    <n v="1409949002"/>
    <n v="1407357002"/>
    <b v="0"/>
    <n v="4"/>
    <b v="0"/>
    <s v="technology/wearables"/>
    <n v="0.30499999999999999"/>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x v="740"/>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x v="745"/>
  </r>
  <r>
    <n v="746"/>
    <s v="Attention: People With Body Parts"/>
    <s v="This is a book of letters. Letters to our body parts."/>
    <n v="2987"/>
    <n v="3318"/>
    <x v="0"/>
    <s v="US"/>
    <s v="USD"/>
    <n v="1348372740"/>
    <n v="1346806909"/>
    <b v="0"/>
    <n v="97"/>
    <b v="1"/>
    <s v="publishing/nonfiction"/>
    <n v="111.08135252761969"/>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x v="763"/>
  </r>
  <r>
    <n v="764"/>
    <s v="[JOE]KES"/>
    <s v="[JOE]KES is a book full of over 200 original, sometimes funny, pun-ish Joekes. If you hate the book, use it as a coster!"/>
    <n v="5000"/>
    <n v="0"/>
    <x v="2"/>
    <s v="US"/>
    <s v="USD"/>
    <n v="1441858161"/>
    <n v="1439266161"/>
    <b v="0"/>
    <n v="0"/>
    <b v="0"/>
    <s v="publishing/fiction"/>
    <n v="0"/>
    <e v="#DI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5"/>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x v="808"/>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2"/>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4"/>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39999999999"/>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00"/>
    <n v="10"/>
    <x v="4"/>
    <s v="metal"/>
    <x v="847"/>
    <x v="847"/>
  </r>
  <r>
    <n v="848"/>
    <s v="God Am"/>
    <s v="God Am, a Grunge/Doom metal band, who have been trying to fund the production of our EP to bring you a unique aural assault."/>
    <n v="300"/>
    <n v="300"/>
    <x v="0"/>
    <s v="US"/>
    <s v="USD"/>
    <n v="1429038033"/>
    <n v="1426446033"/>
    <b v="0"/>
    <n v="16"/>
    <b v="1"/>
    <s v="music/metal"/>
    <n v="100"/>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00"/>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x v="856"/>
  </r>
  <r>
    <n v="857"/>
    <s v="A Reason To Breathe - DEBUT ALBUM"/>
    <s v="Modern Post-Hardcore/Electro music (Hardstyle, EDM, Trap, Dubstep, Dembow, House)."/>
    <n v="1200"/>
    <n v="1200"/>
    <x v="0"/>
    <s v="ES"/>
    <s v="EUR"/>
    <n v="1448463431"/>
    <n v="1444831031"/>
    <b v="0"/>
    <n v="24"/>
    <b v="1"/>
    <s v="music/metal"/>
    <n v="100"/>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x v="865"/>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x v="872"/>
  </r>
  <r>
    <n v="873"/>
    <s v="The Dreamer-An Original Jazz CD"/>
    <s v="Fall in love with &quot;The Dreamer&quot;, new original music from trumpeter Freddie Dunn!"/>
    <n v="3500"/>
    <n v="45"/>
    <x v="2"/>
    <s v="US"/>
    <s v="USD"/>
    <n v="1352610040"/>
    <n v="1349150440"/>
    <b v="0"/>
    <n v="5"/>
    <b v="0"/>
    <s v="music/jazz"/>
    <n v="1.2857142857142856"/>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x v="875"/>
  </r>
  <r>
    <n v="876"/>
    <s v="Sound Of Dobells"/>
    <s v="What was the greatest record shop ever?  DOBELLS!"/>
    <n v="3152"/>
    <n v="1286"/>
    <x v="2"/>
    <s v="GB"/>
    <s v="GBP"/>
    <n v="1359978927"/>
    <n v="1357127727"/>
    <b v="0"/>
    <n v="45"/>
    <b v="0"/>
    <s v="music/jazz"/>
    <n v="40.799492385786799"/>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x v="898"/>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x v="899"/>
  </r>
  <r>
    <n v="900"/>
    <s v="Project Revive: Protecting the Creative Impulse"/>
    <s v="With Project Revive, I aim to protect and nurture the creative impulse through music."/>
    <n v="5000"/>
    <n v="21"/>
    <x v="2"/>
    <s v="US"/>
    <s v="USD"/>
    <n v="1459365802"/>
    <n v="1456777402"/>
    <b v="0"/>
    <n v="2"/>
    <b v="0"/>
    <s v="music/jazz"/>
    <n v="0.42"/>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x v="901"/>
  </r>
  <r>
    <n v="902"/>
    <s v="MISTER BROWN"/>
    <s v="I'VE STARTED A BRAND NEW ALBUM THAT WILL FEATURE ACID JAZZ, FUNK, ROCK, AND DANCE WITH THE PROMISE OF TOURING NEXT YEAR IN THE USA"/>
    <n v="30000"/>
    <n v="90"/>
    <x v="2"/>
    <s v="US"/>
    <s v="USD"/>
    <n v="1409412600"/>
    <n v="1404947422"/>
    <b v="0"/>
    <n v="3"/>
    <b v="0"/>
    <s v="music/jazz"/>
    <n v="0.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x v="905"/>
  </r>
  <r>
    <n v="906"/>
    <s v="24th Music Presents Channeling Motown (Live)"/>
    <s v="The DMV's most respected saxophonist pay tribute to Motown."/>
    <n v="15000"/>
    <n v="0"/>
    <x v="2"/>
    <s v="US"/>
    <s v="USD"/>
    <n v="1394681590"/>
    <n v="1392093190"/>
    <b v="0"/>
    <n v="0"/>
    <b v="0"/>
    <s v="music/jazz"/>
    <n v="0"/>
    <e v="#DIV/0!"/>
    <x v="4"/>
    <s v="jazz"/>
    <x v="906"/>
    <x v="906"/>
  </r>
  <r>
    <n v="907"/>
    <s v="Greg Chambers Saxophone CD"/>
    <s v="Greg Chambers' self-titled CD needs support for post production, replication, and promotion."/>
    <n v="2900"/>
    <n v="0"/>
    <x v="2"/>
    <s v="US"/>
    <s v="USD"/>
    <n v="1315715823"/>
    <n v="1313123823"/>
    <b v="0"/>
    <n v="0"/>
    <b v="0"/>
    <s v="music/jazz"/>
    <n v="0"/>
    <e v="#DI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e v="#DI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x v="911"/>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e v="#DI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x v="918"/>
  </r>
  <r>
    <n v="919"/>
    <s v="Jazz CD:  Out of The Blue"/>
    <s v="Cool jazz with a New Orleans flavor."/>
    <n v="20000"/>
    <n v="100"/>
    <x v="2"/>
    <s v="US"/>
    <s v="USD"/>
    <n v="1355930645"/>
    <n v="1352906645"/>
    <b v="0"/>
    <n v="1"/>
    <b v="0"/>
    <s v="music/jazz"/>
    <n v="0.5"/>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x v="926"/>
  </r>
  <r>
    <n v="927"/>
    <s v="JETRO DA SILVA FUNK PROJECT"/>
    <s v="Studio CD/DVD Solo project of Pianist &amp; Keyboardist Jetro da Silva"/>
    <n v="20000"/>
    <n v="0"/>
    <x v="2"/>
    <s v="US"/>
    <s v="USD"/>
    <n v="1337024695"/>
    <n v="1334432695"/>
    <b v="0"/>
    <n v="0"/>
    <b v="0"/>
    <s v="music/jazz"/>
    <n v="0"/>
    <e v="#DIV/0!"/>
    <x v="4"/>
    <s v="jazz"/>
    <x v="927"/>
    <x v="927"/>
  </r>
  <r>
    <n v="928"/>
    <s v="In a Jazzy Motown"/>
    <s v="A real Motown Backup singer on 22 gold and platinum albums headlines her own Jazz CD of Motown songs."/>
    <n v="14500"/>
    <n v="1575"/>
    <x v="2"/>
    <s v="US"/>
    <s v="USD"/>
    <n v="1353196800"/>
    <n v="1348864913"/>
    <b v="0"/>
    <n v="28"/>
    <b v="0"/>
    <s v="music/jazz"/>
    <n v="10.86206896551724"/>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x v="931"/>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x v="942"/>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5"/>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x v="950"/>
  </r>
  <r>
    <n v="951"/>
    <s v="Smart Harness"/>
    <s v="Revolutionizing the way we walk our dogs!"/>
    <n v="50000"/>
    <n v="19195"/>
    <x v="2"/>
    <s v="US"/>
    <s v="USD"/>
    <n v="1465054872"/>
    <n v="1461166872"/>
    <b v="0"/>
    <n v="121"/>
    <b v="0"/>
    <s v="technology/wearables"/>
    <n v="38.39"/>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x v="968"/>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x v="988"/>
  </r>
  <r>
    <n v="989"/>
    <s v="Power Rope"/>
    <s v="The most useful phone charger you will ever buy"/>
    <n v="10000"/>
    <n v="1677"/>
    <x v="2"/>
    <s v="US"/>
    <s v="USD"/>
    <n v="1475101495"/>
    <n v="1472509495"/>
    <b v="0"/>
    <n v="32"/>
    <b v="0"/>
    <s v="technology/wearables"/>
    <n v="16.77"/>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x v="996"/>
  </r>
  <r>
    <n v="997"/>
    <s v="iPhanny"/>
    <s v="The iPhanny keeps your iPhone 6 safe from bending in those dangerous pants pockets."/>
    <n v="5000"/>
    <n v="65"/>
    <x v="2"/>
    <s v="US"/>
    <s v="USD"/>
    <n v="1417145297"/>
    <n v="1414549697"/>
    <b v="0"/>
    <n v="8"/>
    <b v="0"/>
    <s v="technology/wearables"/>
    <n v="1.3"/>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3"/>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x v="1048"/>
  </r>
  <r>
    <n v="1049"/>
    <s v="J1 (Canceled)"/>
    <s v="------"/>
    <n v="12000"/>
    <n v="0"/>
    <x v="1"/>
    <s v="US"/>
    <s v="USD"/>
    <n v="1455272445"/>
    <n v="1452680445"/>
    <b v="0"/>
    <n v="0"/>
    <b v="0"/>
    <s v="journalism/audio"/>
    <n v="0"/>
    <e v="#DIV/0!"/>
    <x v="5"/>
    <s v="audio"/>
    <x v="1049"/>
    <x v="1049"/>
  </r>
  <r>
    <n v="1050"/>
    <s v="The (Secular) Barbershop Podcast (Canceled)"/>
    <s v="Secularism is on the rise and I hear you.Talk to me."/>
    <n v="2500"/>
    <n v="0"/>
    <x v="1"/>
    <s v="US"/>
    <s v="USD"/>
    <n v="1442257677"/>
    <n v="1439665677"/>
    <b v="0"/>
    <n v="0"/>
    <b v="0"/>
    <s v="journalism/audio"/>
    <n v="0"/>
    <e v="#DI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x v="1058"/>
  </r>
  <r>
    <n v="1059"/>
    <s v="Voice Over Artist (Canceled)"/>
    <s v="Turning myself into a vocal artist."/>
    <n v="1100"/>
    <n v="0"/>
    <x v="1"/>
    <s v="US"/>
    <s v="USD"/>
    <n v="1426269456"/>
    <n v="1423681056"/>
    <b v="0"/>
    <n v="0"/>
    <b v="0"/>
    <s v="journalism/audio"/>
    <n v="0"/>
    <e v="#DI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x v="1060"/>
  </r>
  <r>
    <n v="1061"/>
    <s v="Chat Box 23 (Canceled)"/>
    <s v="T.O., Adi &amp; Mercedes discuss their point of views, women's issues &amp; Hollywood Hotties."/>
    <n v="4000"/>
    <n v="0"/>
    <x v="1"/>
    <s v="US"/>
    <s v="USD"/>
    <n v="1462150800"/>
    <n v="1456987108"/>
    <b v="0"/>
    <n v="0"/>
    <b v="0"/>
    <s v="journalism/audio"/>
    <n v="0"/>
    <e v="#DIV/0!"/>
    <x v="5"/>
    <s v="audio"/>
    <x v="1061"/>
    <x v="1061"/>
  </r>
  <r>
    <n v="1062"/>
    <s v="RETURNING AT A LATER DATE"/>
    <s v="SEE US ON PATREON www.badgirlartwork.com"/>
    <n v="199"/>
    <n v="190"/>
    <x v="1"/>
    <s v="US"/>
    <s v="USD"/>
    <n v="1468351341"/>
    <n v="1467746541"/>
    <b v="0"/>
    <n v="4"/>
    <b v="0"/>
    <s v="journalism/audio"/>
    <n v="95.477386934673376"/>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5"/>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x v="1083"/>
  </r>
  <r>
    <n v="1084"/>
    <s v="My own channel"/>
    <s v="I want to start my own channel for gaming"/>
    <n v="550"/>
    <n v="0"/>
    <x v="2"/>
    <s v="US"/>
    <s v="USD"/>
    <n v="1407534804"/>
    <n v="1404942804"/>
    <b v="0"/>
    <n v="0"/>
    <b v="0"/>
    <s v="games/video games"/>
    <n v="0"/>
    <e v="#DIV/0!"/>
    <x v="6"/>
    <s v="video games"/>
    <x v="1084"/>
    <x v="1084"/>
  </r>
  <r>
    <n v="1085"/>
    <s v="Sun Dryd Studios"/>
    <s v="The new kid on the block. Re-imagining old games and creating new ones. Ship, Lazer, Rock is first."/>
    <n v="30000"/>
    <n v="1026"/>
    <x v="2"/>
    <s v="CA"/>
    <s v="CAD"/>
    <n v="1457967975"/>
    <n v="1455379575"/>
    <b v="0"/>
    <n v="9"/>
    <b v="0"/>
    <s v="games/video games"/>
    <n v="3.42"/>
    <n v="114"/>
    <x v="6"/>
    <s v="video games"/>
    <x v="1085"/>
    <x v="1085"/>
  </r>
  <r>
    <n v="1086"/>
    <s v="Cyber Universe Online"/>
    <s v="Humanity's future in the Galaxy"/>
    <n v="18000"/>
    <n v="15"/>
    <x v="2"/>
    <s v="US"/>
    <s v="USD"/>
    <n v="1408913291"/>
    <n v="1406321291"/>
    <b v="0"/>
    <n v="2"/>
    <b v="0"/>
    <s v="games/video games"/>
    <n v="8.3333333333333343E-2"/>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x v="108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x v="1088"/>
  </r>
  <r>
    <n v="1089"/>
    <s v="Farabel"/>
    <s v="Farabel is a single player turn-based fantasy strategy game for Mac/PC/Linux"/>
    <n v="15000"/>
    <n v="1174"/>
    <x v="2"/>
    <s v="FR"/>
    <s v="EUR"/>
    <n v="1435293175"/>
    <n v="1432701175"/>
    <b v="0"/>
    <n v="49"/>
    <b v="0"/>
    <s v="games/video games"/>
    <n v="7.826666666666666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x v="1100"/>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x v="1119"/>
  </r>
  <r>
    <n v="1120"/>
    <s v="PlanEt Ninjahwah"/>
    <s v="Planet Ninjahwah is a highly anticipated futuristic action adventure game that will blow your mind!!"/>
    <n v="25000"/>
    <n v="0"/>
    <x v="2"/>
    <s v="US"/>
    <s v="USD"/>
    <n v="1319835400"/>
    <n v="1315947400"/>
    <b v="0"/>
    <n v="0"/>
    <b v="0"/>
    <s v="games/video games"/>
    <n v="0"/>
    <e v="#DIV/0!"/>
    <x v="6"/>
    <s v="video games"/>
    <x v="1120"/>
    <x v="112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0.5"/>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x v="1127"/>
  </r>
  <r>
    <n v="1128"/>
    <s v="Flying Turds"/>
    <s v="#havingfunFTW"/>
    <n v="1000"/>
    <n v="1"/>
    <x v="2"/>
    <s v="GB"/>
    <s v="GBP"/>
    <n v="1407425717"/>
    <n v="1404833717"/>
    <b v="0"/>
    <n v="1"/>
    <b v="0"/>
    <s v="games/mobile games"/>
    <n v="0.1"/>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x v="1131"/>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x v="1140"/>
  </r>
  <r>
    <n v="1141"/>
    <s v="Arena Z - Zombie Survival"/>
    <s v="I think this will be a great game!"/>
    <n v="500"/>
    <n v="0"/>
    <x v="2"/>
    <s v="DE"/>
    <s v="EUR"/>
    <n v="1436460450"/>
    <n v="1433868450"/>
    <b v="0"/>
    <n v="0"/>
    <b v="0"/>
    <s v="games/mobile games"/>
    <n v="0"/>
    <e v="#DI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x v="1147"/>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x v="1148"/>
  </r>
  <r>
    <n v="1149"/>
    <s v="The Floridian Food Truck"/>
    <s v="Bringing culturally diverse Floridian cuisine to the people!"/>
    <n v="50000"/>
    <n v="75"/>
    <x v="2"/>
    <s v="US"/>
    <s v="USD"/>
    <n v="1466096566"/>
    <n v="1463504566"/>
    <b v="0"/>
    <n v="2"/>
    <b v="0"/>
    <s v="food/food trucks"/>
    <n v="0.15"/>
    <n v="37.5"/>
    <x v="7"/>
    <s v="food trucks"/>
    <x v="1149"/>
    <x v="1149"/>
  </r>
  <r>
    <n v="1150"/>
    <s v="Chef Po's Food Truck"/>
    <s v="Bringing delicious authentic and fusion Taiwanese Food to the West Coast."/>
    <n v="2500"/>
    <n v="252"/>
    <x v="2"/>
    <s v="US"/>
    <s v="USD"/>
    <n v="1452293675"/>
    <n v="1447109675"/>
    <b v="0"/>
    <n v="6"/>
    <b v="0"/>
    <s v="food/food trucks"/>
    <n v="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x v="1151"/>
  </r>
  <r>
    <n v="1152"/>
    <s v="Peruvian King Food Truck"/>
    <s v="Peruvian food truck with an LA twist."/>
    <n v="16000"/>
    <n v="911"/>
    <x v="2"/>
    <s v="US"/>
    <s v="USD"/>
    <n v="1431709312"/>
    <n v="1429117312"/>
    <b v="0"/>
    <n v="15"/>
    <b v="0"/>
    <s v="food/food trucks"/>
    <n v="5.6937500000000005"/>
    <n v="60.733333333333334"/>
    <x v="7"/>
    <s v="food trucks"/>
    <x v="1152"/>
    <x v="1152"/>
  </r>
  <r>
    <n v="1153"/>
    <s v="The Cold Spot Mobile Trailer"/>
    <s v="A mobile concession trailer for snow cones, ice cream, smoothies and more"/>
    <n v="8000"/>
    <n v="50"/>
    <x v="2"/>
    <s v="US"/>
    <s v="USD"/>
    <n v="1434647305"/>
    <n v="1432055305"/>
    <b v="0"/>
    <n v="1"/>
    <b v="0"/>
    <s v="food/food trucks"/>
    <n v="0.625"/>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0.1"/>
    <n v="25"/>
    <x v="7"/>
    <s v="food trucks"/>
    <x v="1171"/>
    <x v="1171"/>
  </r>
  <r>
    <n v="1172"/>
    <s v="let your dayz take you to the dogs."/>
    <s v="Bringing YOUR favorite dog recipes to the streets."/>
    <n v="9000"/>
    <n v="0"/>
    <x v="2"/>
    <s v="US"/>
    <s v="USD"/>
    <n v="1408551752"/>
    <n v="1405959752"/>
    <b v="0"/>
    <n v="0"/>
    <b v="0"/>
    <s v="food/food trucks"/>
    <n v="0"/>
    <e v="#DI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x v="1180"/>
  </r>
  <r>
    <n v="1181"/>
    <s v="Gringo Loco Tacos Food Truck"/>
    <s v="Bringing the best tacos to the streets of Chicago!"/>
    <n v="50000"/>
    <n v="4"/>
    <x v="2"/>
    <s v="US"/>
    <s v="USD"/>
    <n v="1425197321"/>
    <n v="1422605321"/>
    <b v="0"/>
    <n v="3"/>
    <b v="0"/>
    <s v="food/food trucks"/>
    <n v="8.0000000000000002E-3"/>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7"/>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x v="1235"/>
  </r>
  <r>
    <n v="1236"/>
    <s v="&quot;Volando&quot; CD Release (Canceled)"/>
    <s v="Raising money to give the musicians their due."/>
    <n v="2500"/>
    <n v="0"/>
    <x v="1"/>
    <s v="US"/>
    <s v="USD"/>
    <n v="1343491200"/>
    <n v="1342801164"/>
    <b v="0"/>
    <n v="0"/>
    <b v="0"/>
    <s v="music/world music"/>
    <n v="0"/>
    <e v="#DI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e v="#DI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7"/>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x v="1338"/>
  </r>
  <r>
    <n v="1339"/>
    <s v="Linkoo (Canceled)"/>
    <s v="World's Smallest customizable Phone &amp; GPS Watch for kids !"/>
    <n v="50000"/>
    <n v="3317"/>
    <x v="1"/>
    <s v="US"/>
    <s v="USD"/>
    <n v="1418056315"/>
    <n v="1414164715"/>
    <b v="0"/>
    <n v="37"/>
    <b v="0"/>
    <s v="technology/wearables"/>
    <n v="6.6339999999999995"/>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2"/>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7"/>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x v="1404"/>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x v="1405"/>
  </r>
  <r>
    <n v="1406"/>
    <s v="Man Down! Translation project"/>
    <s v="The White coat and the battle dress uniform"/>
    <n v="12000"/>
    <n v="15"/>
    <x v="2"/>
    <s v="IT"/>
    <s v="EUR"/>
    <n v="1449914400"/>
    <n v="1445336607"/>
    <b v="0"/>
    <n v="3"/>
    <b v="0"/>
    <s v="publishing/translations"/>
    <n v="0.125"/>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x v="1419"/>
  </r>
  <r>
    <n v="1420"/>
    <s v="Shakespeare in the Hood - Romeo and Juliet"/>
    <s v="Help me butcher Shakespeare in a satirical fashion."/>
    <n v="110"/>
    <n v="3"/>
    <x v="2"/>
    <s v="US"/>
    <s v="USD"/>
    <n v="1467129686"/>
    <n v="1464969686"/>
    <b v="0"/>
    <n v="3"/>
    <b v="0"/>
    <s v="publishing/translations"/>
    <n v="2.7272727272727271"/>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x v="1428"/>
  </r>
  <r>
    <n v="1429"/>
    <s v="10 P.M."/>
    <s v="A guy in his 30's tries to live his &quot;American Dream&quot;, but quickly it turns into a nightmare. (A Novel)"/>
    <n v="10000"/>
    <n v="0"/>
    <x v="2"/>
    <s v="US"/>
    <s v="USD"/>
    <n v="1428629242"/>
    <n v="1426037242"/>
    <b v="0"/>
    <n v="0"/>
    <b v="0"/>
    <s v="publishing/translations"/>
    <n v="0"/>
    <e v="#DI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x v="1446"/>
  </r>
  <r>
    <n v="1447"/>
    <s v="Indian Language Dictionary"/>
    <s v="I'm creating a dictionary of multiple Indian languages."/>
    <n v="500000"/>
    <n v="75"/>
    <x v="2"/>
    <s v="US"/>
    <s v="USD"/>
    <n v="1467999134"/>
    <n v="1465407134"/>
    <b v="0"/>
    <n v="3"/>
    <b v="0"/>
    <s v="publishing/translations"/>
    <n v="1.4999999999999999E-2"/>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x v="1455"/>
  </r>
  <r>
    <n v="1456"/>
    <s v="Sometimes you don't need love (Canceled)"/>
    <s v="English Version of my auto-published novel"/>
    <n v="5000"/>
    <n v="145"/>
    <x v="1"/>
    <s v="IT"/>
    <s v="EUR"/>
    <n v="1483459365"/>
    <n v="1480867365"/>
    <b v="0"/>
    <n v="3"/>
    <b v="0"/>
    <s v="publishing/translations"/>
    <n v="2.9000000000000004"/>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e v="#DI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00000000001"/>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x v="1483"/>
  </r>
  <r>
    <n v="1484"/>
    <s v="a book called filtered down thru the stars"/>
    <s v="The mussings of an old wizard"/>
    <n v="2000"/>
    <n v="0"/>
    <x v="2"/>
    <s v="US"/>
    <s v="USD"/>
    <n v="1342882260"/>
    <n v="1337834963"/>
    <b v="0"/>
    <n v="0"/>
    <b v="0"/>
    <s v="publishing/fiction"/>
    <n v="0"/>
    <e v="#DI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x v="1487"/>
  </r>
  <r>
    <n v="1488"/>
    <s v="Nanolution"/>
    <s v="A blockbuster sci-fi adventure. What would you do if one day your life changed to beyond the imaginable?"/>
    <n v="15000"/>
    <n v="360"/>
    <x v="2"/>
    <s v="AU"/>
    <s v="AUD"/>
    <n v="1388928660"/>
    <n v="1386336660"/>
    <b v="0"/>
    <n v="6"/>
    <b v="0"/>
    <s v="publishing/fiction"/>
    <n v="2.4"/>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e v="#DI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e v="#DI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e v="#DI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x v="1567"/>
  </r>
  <r>
    <n v="1569"/>
    <s v="to be removed (Canceled)"/>
    <s v="to be removed"/>
    <n v="30000"/>
    <n v="0"/>
    <x v="1"/>
    <s v="US"/>
    <s v="USD"/>
    <n v="1369498714"/>
    <n v="1366906714"/>
    <b v="0"/>
    <n v="0"/>
    <b v="0"/>
    <s v="publishing/art books"/>
    <n v="0"/>
    <e v="#DI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x v="1580"/>
  </r>
  <r>
    <n v="1582"/>
    <s v="Scenes from New Orleans"/>
    <s v="I create canvas prints of images from in and around New Orleans"/>
    <n v="1000"/>
    <n v="93"/>
    <x v="2"/>
    <s v="US"/>
    <s v="USD"/>
    <n v="1445894400"/>
    <n v="1440961053"/>
    <b v="0"/>
    <n v="3"/>
    <b v="0"/>
    <s v="photography/places"/>
    <n v="9.3000000000000007"/>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x v="1584"/>
  </r>
  <r>
    <n v="1586"/>
    <s v="Missouri In Pictures"/>
    <s v="Show the world the beauty that is in all of our back yards!"/>
    <n v="1500"/>
    <n v="0"/>
    <x v="2"/>
    <s v="US"/>
    <s v="USD"/>
    <n v="1428197422"/>
    <n v="1425609022"/>
    <b v="0"/>
    <n v="0"/>
    <b v="0"/>
    <s v="photography/places"/>
    <n v="0"/>
    <e v="#DI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x v="1586"/>
  </r>
  <r>
    <n v="1588"/>
    <s v="The Right Side of Texas"/>
    <s v="Southeast Texas as seen through the lens of a cell phone camera"/>
    <n v="516"/>
    <n v="0"/>
    <x v="2"/>
    <s v="US"/>
    <s v="USD"/>
    <n v="1422735120"/>
    <n v="1420091999"/>
    <b v="0"/>
    <n v="0"/>
    <b v="0"/>
    <s v="photography/places"/>
    <n v="0"/>
    <e v="#DIV/0!"/>
    <x v="8"/>
    <s v="places"/>
    <x v="1588"/>
    <x v="1587"/>
  </r>
  <r>
    <n v="1589"/>
    <s v="A Side Of The World In Canvas"/>
    <s v="I want to be able to have my own photography inside a canvas and have it be displayed everywhere."/>
    <n v="1200"/>
    <n v="0"/>
    <x v="2"/>
    <s v="US"/>
    <s v="USD"/>
    <n v="1444433886"/>
    <n v="1441841886"/>
    <b v="0"/>
    <n v="0"/>
    <b v="0"/>
    <s v="photography/places"/>
    <n v="0"/>
    <e v="#DIV/0!"/>
    <x v="8"/>
    <s v="places"/>
    <x v="1589"/>
    <x v="1588"/>
  </r>
  <r>
    <n v="1590"/>
    <s v="An Italian Adventure"/>
    <s v="Discover Italy through photography."/>
    <n v="60000"/>
    <n v="1020"/>
    <x v="2"/>
    <s v="IT"/>
    <s v="EUR"/>
    <n v="1443040464"/>
    <n v="1440448464"/>
    <b v="0"/>
    <n v="2"/>
    <b v="0"/>
    <s v="photography/places"/>
    <n v="1.700000000000000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e v="#DIV/0!"/>
    <x v="8"/>
    <s v="places"/>
    <x v="1592"/>
    <x v="1591"/>
  </r>
  <r>
    <n v="1593"/>
    <s v="Picturing Italy"/>
    <s v="A trip to fulfill a dream of capturing the wonders and history of ancient Italy in person."/>
    <n v="22000"/>
    <n v="3"/>
    <x v="2"/>
    <s v="US"/>
    <s v="USD"/>
    <n v="1425154655"/>
    <n v="1422562655"/>
    <b v="0"/>
    <n v="3"/>
    <b v="0"/>
    <s v="photography/places"/>
    <n v="1.3636363636363637E-2"/>
    <n v="1"/>
    <x v="8"/>
    <s v="places"/>
    <x v="1593"/>
    <x v="1592"/>
  </r>
  <r>
    <n v="1594"/>
    <s v="Scenes and Things from New Orleans"/>
    <s v="I photograph my love of New Orleans, create canvases and share those memories with you."/>
    <n v="1000"/>
    <n v="205"/>
    <x v="2"/>
    <s v="US"/>
    <s v="USD"/>
    <n v="1463329260"/>
    <n v="1458147982"/>
    <b v="0"/>
    <n v="10"/>
    <b v="0"/>
    <s v="photography/places"/>
    <n v="20.5"/>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e v="#DI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7"/>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x v="1682"/>
  </r>
  <r>
    <n v="1684"/>
    <s v="Goodness &amp; Mercy EP - Marty Mikles"/>
    <s v="New Music from Marty Mikles!  A new EP all about God's Goodness &amp; Mercy."/>
    <n v="8000"/>
    <n v="8730"/>
    <x v="3"/>
    <s v="US"/>
    <s v="USD"/>
    <n v="1489775641"/>
    <n v="1487360041"/>
    <b v="0"/>
    <n v="101"/>
    <b v="0"/>
    <s v="music/faith"/>
    <n v="109.125"/>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x v="1687"/>
  </r>
  <r>
    <n v="1689"/>
    <s v="Fly Away"/>
    <s v="Praising the Living God in the second half of life."/>
    <n v="2400"/>
    <n v="2400"/>
    <x v="3"/>
    <s v="US"/>
    <s v="USD"/>
    <n v="1489700230"/>
    <n v="1487111830"/>
    <b v="0"/>
    <n v="14"/>
    <b v="0"/>
    <s v="music/faith"/>
    <n v="100"/>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x v="1700"/>
  </r>
  <r>
    <n v="1702"/>
    <s v="lyndale lewis and new vision prosper cd release"/>
    <s v="I can do all things through christ jesus"/>
    <n v="16500"/>
    <n v="1"/>
    <x v="2"/>
    <s v="US"/>
    <s v="USD"/>
    <n v="1427745150"/>
    <n v="1425156750"/>
    <b v="0"/>
    <n v="1"/>
    <b v="0"/>
    <s v="music/faith"/>
    <n v="6.0606060606060606E-3"/>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x v="1702"/>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e v="#DI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x v="1707"/>
  </r>
  <r>
    <n v="1709"/>
    <s v="Psalms"/>
    <s v="A project to set psalms to music. The psalms are taken from the English Standard Version (ESV) of the Bible."/>
    <n v="1750"/>
    <n v="85"/>
    <x v="2"/>
    <s v="US"/>
    <s v="USD"/>
    <n v="1409513940"/>
    <n v="1405949514"/>
    <b v="0"/>
    <n v="4"/>
    <b v="0"/>
    <s v="music/faith"/>
    <n v="4.8571428571428568"/>
    <n v="21.25"/>
    <x v="4"/>
    <s v="faith"/>
    <x v="1709"/>
    <x v="1708"/>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x v="1715"/>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x v="1716"/>
  </r>
  <r>
    <n v="1718"/>
    <s v="The Prodigal Son"/>
    <s v="A melody for the galaxy."/>
    <n v="35000"/>
    <n v="75"/>
    <x v="2"/>
    <s v="US"/>
    <s v="USD"/>
    <n v="1463201940"/>
    <n v="1459435149"/>
    <b v="0"/>
    <n v="2"/>
    <b v="0"/>
    <s v="music/faith"/>
    <n v="0.214285714285714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x v="1729"/>
  </r>
  <r>
    <n v="1731"/>
    <s v="Sam Cox Band First Christian Tour"/>
    <s v="We are a Christin Worship band looking to midwest tour. God Bless!"/>
    <n v="1000"/>
    <n v="0"/>
    <x v="2"/>
    <s v="US"/>
    <s v="USD"/>
    <n v="1434034800"/>
    <n v="1432849552"/>
    <b v="0"/>
    <n v="0"/>
    <b v="0"/>
    <s v="music/faith"/>
    <n v="0"/>
    <e v="#DI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x v="1731"/>
  </r>
  <r>
    <n v="1733"/>
    <s v="What Faith Is EP/Album"/>
    <s v="I am trying to share the music I am blessed to have written. https://www.johncox4.com or https://reverbnation.com/johncox4"/>
    <n v="10000"/>
    <n v="0"/>
    <x v="2"/>
    <s v="US"/>
    <s v="USD"/>
    <n v="1473802200"/>
    <n v="1472746374"/>
    <b v="0"/>
    <n v="0"/>
    <b v="0"/>
    <s v="music/faith"/>
    <n v="0"/>
    <e v="#DI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x v="1734"/>
  </r>
  <r>
    <n v="1736"/>
    <s v="In His Presence"/>
    <s v="A unique meditative album reflecting on the life of Christ, inviting Him into your presence"/>
    <n v="3000"/>
    <n v="22"/>
    <x v="2"/>
    <s v="US"/>
    <s v="USD"/>
    <n v="1447018833"/>
    <n v="1444423233"/>
    <b v="0"/>
    <n v="1"/>
    <b v="0"/>
    <s v="music/faith"/>
    <n v="0.73333333333333328"/>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x v="1736"/>
  </r>
  <r>
    <n v="1738"/>
    <s v="The Flashing Lights"/>
    <s v="Music that inspires and gives hope for overcoming and change. And it is good music."/>
    <n v="5000"/>
    <n v="20"/>
    <x v="2"/>
    <s v="US"/>
    <s v="USD"/>
    <n v="1412283542"/>
    <n v="1409691542"/>
    <b v="0"/>
    <n v="1"/>
    <b v="0"/>
    <s v="music/faith"/>
    <n v="0.4"/>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e v="#DI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x v="1805"/>
  </r>
  <r>
    <n v="1807"/>
    <s v="Anywhere but Here"/>
    <s v="I want to explore alternative cultures and lifestyles in America."/>
    <n v="5000"/>
    <n v="553"/>
    <x v="2"/>
    <s v="US"/>
    <s v="USD"/>
    <n v="1411868313"/>
    <n v="1409276313"/>
    <b v="1"/>
    <n v="8"/>
    <b v="0"/>
    <s v="photography/photobooks"/>
    <n v="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5"/>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e v="#DI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e v="#DI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x v="1839"/>
  </r>
  <r>
    <n v="1841"/>
    <s v="Hydra Effect Debut EP"/>
    <s v="Hard Rock with a Positive Message. Help us fund, release and promote our debut EP!"/>
    <n v="2000"/>
    <n v="2035"/>
    <x v="0"/>
    <s v="US"/>
    <s v="USD"/>
    <n v="1400561940"/>
    <n v="1397679445"/>
    <b v="0"/>
    <n v="40"/>
    <b v="1"/>
    <s v="music/rock"/>
    <n v="101.75"/>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0.4"/>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x v="1873"/>
  </r>
  <r>
    <n v="1875"/>
    <s v="Claws &amp; Fins"/>
    <s v="Sea opposition of Crab's family and angry fishes. Who is going to win, and who is going to loose ?!"/>
    <n v="10000"/>
    <n v="51"/>
    <x v="2"/>
    <s v="US"/>
    <s v="USD"/>
    <n v="1470519308"/>
    <n v="1465335308"/>
    <b v="0"/>
    <n v="3"/>
    <b v="0"/>
    <s v="games/mobile games"/>
    <n v="0.51"/>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x v="1878"/>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x v="1914"/>
  </r>
  <r>
    <n v="1916"/>
    <s v="The Paint Can Holder by U.S. Green Products"/>
    <s v="The Paint Can Holder Makes Painting Easier and Safer on Extension Ladders."/>
    <n v="20000"/>
    <n v="102"/>
    <x v="2"/>
    <s v="US"/>
    <s v="USD"/>
    <n v="1478542375"/>
    <n v="1476378775"/>
    <b v="0"/>
    <n v="6"/>
    <b v="0"/>
    <s v="technology/gadgets"/>
    <n v="0.51"/>
    <n v="17"/>
    <x v="2"/>
    <s v="gadgets"/>
    <x v="1916"/>
    <x v="191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x v="1985"/>
  </r>
  <r>
    <n v="1987"/>
    <s v="Ethiopia: Beheld"/>
    <s v="A collection of images that depicts the beauty and diversity within Ethiopia"/>
    <n v="5500"/>
    <n v="2336"/>
    <x v="2"/>
    <s v="GB"/>
    <s v="GBP"/>
    <n v="1425223276"/>
    <n v="1422631276"/>
    <b v="0"/>
    <n v="28"/>
    <b v="0"/>
    <s v="photography/people"/>
    <n v="42.472727272727276"/>
    <n v="83.428571428571431"/>
    <x v="8"/>
    <s v="people"/>
    <x v="1987"/>
    <x v="1986"/>
  </r>
  <r>
    <n v="1988"/>
    <s v="Phillip Michael Photography"/>
    <s v="Expressing art in an image!"/>
    <n v="6000"/>
    <n v="25"/>
    <x v="2"/>
    <s v="US"/>
    <s v="USD"/>
    <n v="1440094742"/>
    <n v="1437502742"/>
    <b v="0"/>
    <n v="1"/>
    <b v="0"/>
    <s v="photography/people"/>
    <n v="0.41666666666666669"/>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x v="1990"/>
  </r>
  <r>
    <n v="1992"/>
    <s v="The Wonderful World of Princes &amp; Princesses"/>
    <s v="A complete revamp of all the Disney Princes &amp; Princesses!"/>
    <n v="1500"/>
    <n v="2"/>
    <x v="2"/>
    <s v="US"/>
    <s v="USD"/>
    <n v="1424229991"/>
    <n v="1421637991"/>
    <b v="0"/>
    <n v="2"/>
    <b v="0"/>
    <s v="photography/people"/>
    <n v="0.1333333333333333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7"/>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x v="2125"/>
  </r>
  <r>
    <n v="2127"/>
    <s v="Three Monkeys - Part 1: Into the Abyss"/>
    <s v="Three Monkeys is an audio adventure game for PC."/>
    <n v="28000"/>
    <n v="8076"/>
    <x v="2"/>
    <s v="GB"/>
    <s v="GBP"/>
    <n v="1426158463"/>
    <n v="1423570063"/>
    <b v="0"/>
    <n v="236"/>
    <b v="0"/>
    <s v="games/video games"/>
    <n v="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0.20238095238095236"/>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x v="2145"/>
  </r>
  <r>
    <n v="2147"/>
    <s v="Johnny Rocketfingers 3"/>
    <s v="A Point and Click Adventure on Steroids."/>
    <n v="390000"/>
    <n v="2716"/>
    <x v="2"/>
    <s v="US"/>
    <s v="USD"/>
    <n v="1416125148"/>
    <n v="1413356748"/>
    <b v="0"/>
    <n v="55"/>
    <b v="0"/>
    <s v="games/video games"/>
    <n v="0.69641025641025645"/>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x v="2148"/>
  </r>
  <r>
    <n v="2150"/>
    <s v="The Unknown Door"/>
    <s v="A pixel styled open world detective game."/>
    <n v="50000"/>
    <n v="405"/>
    <x v="2"/>
    <s v="NO"/>
    <s v="NOK"/>
    <n v="1468392599"/>
    <n v="1465800599"/>
    <b v="0"/>
    <n v="4"/>
    <b v="0"/>
    <s v="games/video games"/>
    <n v="0.80999999999999994"/>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x v="2152"/>
  </r>
  <r>
    <n v="2154"/>
    <s v="Demigods - Rise of the Children - Part 1 (Design)"/>
    <s v="A Real Time Strategy game based on Greek mythology in a fictional world."/>
    <n v="250"/>
    <n v="2"/>
    <x v="2"/>
    <s v="US"/>
    <s v="USD"/>
    <n v="1390921827"/>
    <n v="1389193827"/>
    <b v="0"/>
    <n v="2"/>
    <b v="0"/>
    <s v="games/video games"/>
    <n v="0.8"/>
    <n v="1"/>
    <x v="6"/>
    <s v="video games"/>
    <x v="2154"/>
    <x v="2153"/>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x v="2155"/>
  </r>
  <r>
    <n v="2157"/>
    <s v="Nin"/>
    <s v="Gamers and 90's fans unite in this small tale of epic proportions!"/>
    <n v="75000"/>
    <n v="21144"/>
    <x v="2"/>
    <s v="US"/>
    <s v="USD"/>
    <n v="1482479940"/>
    <n v="1479684783"/>
    <b v="0"/>
    <n v="57"/>
    <b v="0"/>
    <s v="games/video games"/>
    <n v="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0"/>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9"/>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x v="2321"/>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x v="2348"/>
  </r>
  <r>
    <n v="2351"/>
    <s v="NZ Auction site.  No listing or success fees. Only $2 p/m"/>
    <s v="Donate $30 or more and receive a free selfie stick."/>
    <n v="18900"/>
    <n v="108"/>
    <x v="1"/>
    <s v="NZ"/>
    <s v="NZD"/>
    <n v="1430360739"/>
    <n v="1427768739"/>
    <b v="0"/>
    <n v="7"/>
    <b v="0"/>
    <s v="technology/web"/>
    <n v="0.5714285714285714"/>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x v="2351"/>
  </r>
  <r>
    <n v="2354"/>
    <s v="Dissertation (Canceled)"/>
    <s v="Almost done with doctorate degree but need funding of $35,000 to complete research of project."/>
    <n v="35000"/>
    <n v="25"/>
    <x v="1"/>
    <s v="US"/>
    <s v="USD"/>
    <n v="1420910460"/>
    <n v="1415726460"/>
    <b v="0"/>
    <n v="1"/>
    <b v="0"/>
    <s v="technology/web"/>
    <n v="7.1428571428571425E-2"/>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x v="2353"/>
  </r>
  <r>
    <n v="2356"/>
    <s v="HardstyleUnited.com (Canceled)"/>
    <s v="HardstyleUnited.com The Global Hardstyle community. Your Hardstyle community."/>
    <n v="10000"/>
    <n v="0"/>
    <x v="1"/>
    <s v="NL"/>
    <s v="EUR"/>
    <n v="1433530104"/>
    <n v="1430938104"/>
    <b v="0"/>
    <n v="0"/>
    <b v="0"/>
    <s v="technology/web"/>
    <n v="0"/>
    <e v="#DI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x v="2359"/>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x v="2370"/>
  </r>
  <r>
    <n v="2373"/>
    <s v="Cykelauktion.com (Canceled)"/>
    <s v="We want to create a safe marketplace for buying and selling bicycles."/>
    <n v="850000"/>
    <n v="50"/>
    <x v="1"/>
    <s v="SE"/>
    <s v="SEK"/>
    <n v="1440863624"/>
    <n v="1438271624"/>
    <b v="0"/>
    <n v="1"/>
    <b v="0"/>
    <s v="technology/web"/>
    <n v="5.8823529411764705E-3"/>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x v="2375"/>
  </r>
  <r>
    <n v="2378"/>
    <s v="KEEPUP INC (Canceled)"/>
    <s v="KEEPUP allows you to extend your social circle by introducing you to new people via your friends."/>
    <n v="110000"/>
    <n v="0"/>
    <x v="1"/>
    <s v="US"/>
    <s v="USD"/>
    <n v="1440548330"/>
    <n v="1438042730"/>
    <b v="0"/>
    <n v="0"/>
    <b v="0"/>
    <s v="technology/web"/>
    <n v="0"/>
    <e v="#DIV/0!"/>
    <x v="2"/>
    <s v="web"/>
    <x v="2378"/>
    <x v="2376"/>
  </r>
  <r>
    <n v="2379"/>
    <s v="SelectCooks.com (Canceled)"/>
    <s v="Selectcooks.com is a community marketplace for people to list, find and hire chefs."/>
    <n v="30000"/>
    <n v="0"/>
    <x v="1"/>
    <s v="US"/>
    <s v="USD"/>
    <n v="1444004616"/>
    <n v="1440116616"/>
    <b v="0"/>
    <n v="0"/>
    <b v="0"/>
    <s v="technology/web"/>
    <n v="0"/>
    <e v="#DI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x v="2388"/>
  </r>
  <r>
    <n v="2391"/>
    <s v="oToBOTS.com - Freedom from high cost auto repairs (Canceled)"/>
    <s v="Using the power of internet to help people save hundreds in car repair."/>
    <n v="20000"/>
    <n v="25"/>
    <x v="1"/>
    <s v="US"/>
    <s v="USD"/>
    <n v="1427825044"/>
    <n v="1425236644"/>
    <b v="0"/>
    <n v="1"/>
    <b v="0"/>
    <s v="technology/web"/>
    <n v="0.125"/>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e v="#DI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x v="2399"/>
  </r>
  <r>
    <n v="2402"/>
    <s v="Cupcake Truck Unite"/>
    <s v="Small town, delicious treats, and a mobile truck"/>
    <n v="12000"/>
    <n v="52"/>
    <x v="2"/>
    <s v="US"/>
    <s v="USD"/>
    <n v="1431533931"/>
    <n v="1428941931"/>
    <b v="0"/>
    <n v="1"/>
    <b v="0"/>
    <s v="food/food trucks"/>
    <n v="0.43333333333333329"/>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x v="2402"/>
  </r>
  <r>
    <n v="2405"/>
    <s v="JoyShtick Food Truck"/>
    <s v="We are the first gaming-themed food truck, bringing gourmet pub fare to the Jacksonville area."/>
    <n v="5000"/>
    <n v="1126"/>
    <x v="2"/>
    <s v="US"/>
    <s v="USD"/>
    <n v="1472911375"/>
    <n v="1471096975"/>
    <b v="0"/>
    <n v="20"/>
    <b v="0"/>
    <s v="food/food trucks"/>
    <n v="22.52"/>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0.2"/>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x v="2415"/>
  </r>
  <r>
    <n v="2418"/>
    <s v="Mexican food truck"/>
    <s v="I want to start my food truck business."/>
    <n v="25000"/>
    <n v="5"/>
    <x v="2"/>
    <s v="US"/>
    <s v="USD"/>
    <n v="1427225644"/>
    <n v="1422045244"/>
    <b v="0"/>
    <n v="5"/>
    <b v="0"/>
    <s v="food/food trucks"/>
    <n v="0.02"/>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x v="2418"/>
  </r>
  <r>
    <n v="2421"/>
    <s v="hot dog cart"/>
    <s v="help me start Merrill's first hot dog cart in this empty lot"/>
    <n v="6000"/>
    <n v="1"/>
    <x v="2"/>
    <s v="US"/>
    <s v="USD"/>
    <n v="1424536196"/>
    <n v="1421944196"/>
    <b v="0"/>
    <n v="1"/>
    <b v="0"/>
    <s v="food/food trucks"/>
    <n v="1.6666666666666666E-2"/>
    <n v="1"/>
    <x v="7"/>
    <s v="food trucks"/>
    <x v="2421"/>
    <x v="2419"/>
  </r>
  <r>
    <n v="2422"/>
    <s v="Help starting a family owned food truck"/>
    <s v="Family owned business serving BBQ and seafood to the public"/>
    <n v="500"/>
    <n v="1"/>
    <x v="2"/>
    <s v="US"/>
    <s v="USD"/>
    <n v="1426091036"/>
    <n v="1423502636"/>
    <b v="0"/>
    <n v="1"/>
    <b v="0"/>
    <s v="food/food trucks"/>
    <n v="0.2"/>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x v="2421"/>
  </r>
  <r>
    <n v="2424"/>
    <s v="Lily and Memphs"/>
    <s v="Great and creative food from the heart in the form of a sweet food truck!"/>
    <n v="25000"/>
    <n v="310"/>
    <x v="2"/>
    <s v="US"/>
    <s v="USD"/>
    <n v="1414445108"/>
    <n v="1411853108"/>
    <b v="0"/>
    <n v="9"/>
    <b v="0"/>
    <s v="food/food trucks"/>
    <n v="1.24"/>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x v="2424"/>
  </r>
  <r>
    <n v="2427"/>
    <s v="Wraps in a snap. Fast lunch with a gourmet punch!"/>
    <s v="Fast and simple lunches for those on the go.  All (lunch) deals $10 or less."/>
    <n v="50000"/>
    <n v="1"/>
    <x v="2"/>
    <s v="US"/>
    <s v="USD"/>
    <n v="1458715133"/>
    <n v="1455262733"/>
    <b v="0"/>
    <n v="1"/>
    <b v="0"/>
    <s v="food/food trucks"/>
    <n v="2E-3"/>
    <n v="1"/>
    <x v="7"/>
    <s v="food trucks"/>
    <x v="2427"/>
    <x v="2425"/>
  </r>
  <r>
    <n v="2428"/>
    <s v="Premium Burgers"/>
    <s v="From Moo 2 You! We want to offer premium burgers to a taco flooded environment."/>
    <n v="35000"/>
    <n v="1"/>
    <x v="2"/>
    <s v="US"/>
    <s v="USD"/>
    <n v="1426182551"/>
    <n v="1423594151"/>
    <b v="0"/>
    <n v="1"/>
    <b v="0"/>
    <s v="food/food trucks"/>
    <n v="2.8571428571428571E-3"/>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x v="2428"/>
  </r>
  <r>
    <n v="2431"/>
    <s v="Murphy's good eatin'"/>
    <s v="Go to Colorado and run a food truck with homemade food of all kinds."/>
    <n v="100000"/>
    <n v="2"/>
    <x v="2"/>
    <s v="US"/>
    <s v="USD"/>
    <n v="1467080613"/>
    <n v="1461896613"/>
    <b v="0"/>
    <n v="2"/>
    <b v="0"/>
    <s v="food/food trucks"/>
    <n v="2E-3"/>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e v="#DI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x v="2437"/>
  </r>
  <r>
    <n v="2440"/>
    <s v="The first green Food Truck in Phnom Penh"/>
    <s v="Starting a entire clean energy food truck and set a new standard for Cambodia"/>
    <n v="5000"/>
    <n v="10"/>
    <x v="2"/>
    <s v="BE"/>
    <s v="EUR"/>
    <n v="1455399313"/>
    <n v="1452807313"/>
    <b v="0"/>
    <n v="2"/>
    <b v="0"/>
    <s v="food/food trucks"/>
    <n v="0.2"/>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x v="2500"/>
  </r>
  <r>
    <n v="2504"/>
    <s v="Halal Restaurant and Internet Cafe"/>
    <s v="Halal Restaurant and Internet Cafe 20 percent of profits will go to building masjids."/>
    <n v="35000"/>
    <n v="0"/>
    <x v="2"/>
    <s v="US"/>
    <s v="USD"/>
    <n v="1416014534"/>
    <n v="1413418934"/>
    <b v="0"/>
    <n v="0"/>
    <b v="0"/>
    <s v="food/restaurants"/>
    <n v="0"/>
    <e v="#DI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x v="2503"/>
  </r>
  <r>
    <n v="2507"/>
    <s v="Help Cafe Talavera get a New Kitchen!"/>
    <s v="Unique dishes for a unique city!."/>
    <n v="42850"/>
    <n v="0"/>
    <x v="2"/>
    <s v="US"/>
    <s v="USD"/>
    <n v="1431308704"/>
    <n v="1428716704"/>
    <b v="0"/>
    <n v="0"/>
    <b v="0"/>
    <s v="food/restaurants"/>
    <n v="0"/>
    <e v="#DI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x v="2515"/>
  </r>
  <r>
    <n v="2519"/>
    <s v="Kelli's Kitchen"/>
    <s v="Better than your mom's, better than Cracker Barrel, only at Kelli's Kitchen (all from scratch)."/>
    <n v="150000"/>
    <n v="65"/>
    <x v="2"/>
    <s v="US"/>
    <s v="USD"/>
    <n v="1405741404"/>
    <n v="1403149404"/>
    <b v="0"/>
    <n v="4"/>
    <b v="0"/>
    <s v="food/restaurants"/>
    <n v="4.3333333333333335E-2"/>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499999999999"/>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x v="2559"/>
  </r>
  <r>
    <n v="2563"/>
    <s v="Phoenix Pearl Boba Tea Truck (Canceled)"/>
    <s v="Michigan based bubble tea and specialty ice cream food truck"/>
    <n v="20000"/>
    <n v="0"/>
    <x v="1"/>
    <s v="US"/>
    <s v="USD"/>
    <n v="1438226451"/>
    <n v="1433042451"/>
    <b v="0"/>
    <n v="0"/>
    <b v="0"/>
    <s v="food/food trucks"/>
    <n v="0"/>
    <e v="#DI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x v="2572"/>
  </r>
  <r>
    <n v="2576"/>
    <s v="2 Go Fast Food (Canceled)"/>
    <s v="A New Twist with an American and Philippine fast food Mobile Trailer."/>
    <n v="10000"/>
    <n v="0"/>
    <x v="1"/>
    <s v="US"/>
    <s v="USD"/>
    <n v="1428707647"/>
    <n v="1424823247"/>
    <b v="0"/>
    <n v="0"/>
    <b v="0"/>
    <s v="food/food trucks"/>
    <n v="0"/>
    <e v="#DI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x v="2578"/>
  </r>
  <r>
    <n v="2582"/>
    <s v="Drunken Wings"/>
    <s v="The place where chicken meets liquor for the first time!"/>
    <n v="90000"/>
    <n v="1"/>
    <x v="2"/>
    <s v="US"/>
    <s v="USD"/>
    <n v="1477784634"/>
    <n v="1475192634"/>
    <b v="0"/>
    <n v="1"/>
    <b v="0"/>
    <s v="food/food trucks"/>
    <n v="1.1111111111111111E-3"/>
    <n v="1"/>
    <x v="7"/>
    <s v="food trucks"/>
    <x v="2582"/>
    <x v="2579"/>
  </r>
  <r>
    <n v="2583"/>
    <s v="Crazy Daisy Food Truck"/>
    <s v="Crazy Daisy will become the newest member of the food truck distributors in Kansas City, Missouri."/>
    <n v="1000"/>
    <n v="5"/>
    <x v="2"/>
    <s v="US"/>
    <s v="USD"/>
    <n v="1426526880"/>
    <n v="1421346480"/>
    <b v="0"/>
    <n v="5"/>
    <b v="0"/>
    <s v="food/food trucks"/>
    <n v="0.5"/>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x v="258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x v="2591"/>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x v="2650"/>
  </r>
  <r>
    <n v="2655"/>
    <s v="Balloons (Canceled)"/>
    <s v="Thank you for your support!"/>
    <n v="15000"/>
    <n v="3155"/>
    <x v="1"/>
    <s v="US"/>
    <s v="USD"/>
    <n v="1455048000"/>
    <n v="1452631647"/>
    <b v="0"/>
    <n v="43"/>
    <b v="0"/>
    <s v="technology/space exploration"/>
    <n v="21.033333333333335"/>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x v="2654"/>
  </r>
  <r>
    <n v="2659"/>
    <s v="test (Canceled)"/>
    <s v="test"/>
    <n v="49000"/>
    <n v="1333"/>
    <x v="1"/>
    <s v="US"/>
    <s v="USD"/>
    <n v="1429321210"/>
    <n v="1426729210"/>
    <b v="0"/>
    <n v="10"/>
    <b v="0"/>
    <s v="technology/space exploration"/>
    <n v="2.7204081632653061"/>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2"/>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x v="2675"/>
  </r>
  <r>
    <n v="2680"/>
    <s v="iHeart Pillow"/>
    <s v="iHeartPillow, Connecting loved ones"/>
    <n v="32000"/>
    <n v="276"/>
    <x v="2"/>
    <s v="ES"/>
    <s v="EUR"/>
    <n v="1459915491"/>
    <n v="1457327091"/>
    <b v="0"/>
    <n v="4"/>
    <b v="0"/>
    <s v="technology/makerspaces"/>
    <n v="0.86250000000000004"/>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x v="2682"/>
  </r>
  <r>
    <n v="2687"/>
    <s v="Munch Wagon"/>
    <s v="Your American Pizzas, Wings, Stuffed Gouda Burger, Sweet &amp; Russet Potato Fries served on a food Truck!!"/>
    <n v="15000"/>
    <n v="0"/>
    <x v="2"/>
    <s v="US"/>
    <s v="USD"/>
    <n v="1435591318"/>
    <n v="1432999318"/>
    <b v="0"/>
    <n v="0"/>
    <b v="0"/>
    <s v="food/food trucks"/>
    <n v="0"/>
    <e v="#DIV/0!"/>
    <x v="7"/>
    <s v="food trucks"/>
    <x v="2687"/>
    <x v="2683"/>
  </r>
  <r>
    <n v="2688"/>
    <s v="Mac N Cheez Food Truck"/>
    <s v="The amazing gourmet Mac N Cheez Food Truck Campaigne!"/>
    <n v="50000"/>
    <n v="74"/>
    <x v="2"/>
    <s v="US"/>
    <s v="USD"/>
    <n v="1424746800"/>
    <n v="1422067870"/>
    <b v="0"/>
    <n v="14"/>
    <b v="0"/>
    <s v="food/food trucks"/>
    <n v="0.14799999999999999"/>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x v="2686"/>
  </r>
  <r>
    <n v="2691"/>
    <s v="Cook"/>
    <s v="A Great New local Food Truck serving up ethnic fusion inspired eats in Ottawa."/>
    <n v="65000"/>
    <n v="35"/>
    <x v="2"/>
    <s v="CA"/>
    <s v="CAD"/>
    <n v="1431278557"/>
    <n v="1427390557"/>
    <b v="0"/>
    <n v="2"/>
    <b v="0"/>
    <s v="food/food trucks"/>
    <n v="5.3846153846153842E-2"/>
    <n v="17.5"/>
    <x v="7"/>
    <s v="food trucks"/>
    <x v="2691"/>
    <x v="268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x v="2690"/>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e v="#DI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x v="2700"/>
  </r>
  <r>
    <n v="2705"/>
    <s v="Fischer Theatre Marquee"/>
    <s v="Help light the lights at the historic Fischer Theatre in Danville, IL."/>
    <n v="16500"/>
    <n v="1739"/>
    <x v="3"/>
    <s v="US"/>
    <s v="USD"/>
    <n v="1490389158"/>
    <n v="1486504758"/>
    <b v="0"/>
    <n v="8"/>
    <b v="0"/>
    <s v="theater/spaces"/>
    <n v="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3"/>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0.43750000000000006"/>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x v="2752"/>
  </r>
  <r>
    <n v="2757"/>
    <s v="C is for Crooked"/>
    <s v="A children's letter book that Lampoons Hillary Clinton"/>
    <n v="1500"/>
    <n v="10"/>
    <x v="2"/>
    <s v="US"/>
    <s v="USD"/>
    <n v="1470498332"/>
    <n v="1469202332"/>
    <b v="0"/>
    <n v="2"/>
    <b v="0"/>
    <s v="publishing/children's books"/>
    <n v="0.66666666666666674"/>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x v="2758"/>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e v="#DI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x v="2825"/>
  </r>
  <r>
    <n v="2830"/>
    <s v="Nakhtik and Avalon"/>
    <s v="Avalon is a new South African Township play and Nakhtik is a  danced political lecture."/>
    <n v="3000"/>
    <n v="3000"/>
    <x v="0"/>
    <s v="US"/>
    <s v="USD"/>
    <n v="1399867140"/>
    <n v="1398802148"/>
    <b v="0"/>
    <n v="11"/>
    <b v="1"/>
    <s v="theater/plays"/>
    <n v="100"/>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5"/>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x v="2842"/>
  </r>
  <r>
    <n v="2847"/>
    <s v="COLOR ME"/>
    <s v="Dark secrets come to light when Mariah meets Stella. They find a way to face the south's largest elephant in the room: RACISM."/>
    <n v="2000"/>
    <n v="0"/>
    <x v="2"/>
    <s v="US"/>
    <s v="USD"/>
    <n v="1464031265"/>
    <n v="1458847265"/>
    <b v="0"/>
    <n v="0"/>
    <b v="0"/>
    <s v="theater/plays"/>
    <n v="0"/>
    <e v="#DI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x v="2847"/>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x v="2849"/>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x v="2854"/>
  </r>
  <r>
    <n v="2859"/>
    <s v="Grover Theatre Company (GTC)"/>
    <s v="A theatre company that will create works to inspire young people and get everyone involved."/>
    <n v="2000"/>
    <n v="35"/>
    <x v="2"/>
    <s v="AU"/>
    <s v="AUD"/>
    <n v="1444984904"/>
    <n v="1439800904"/>
    <b v="0"/>
    <n v="1"/>
    <b v="0"/>
    <s v="theater/plays"/>
    <n v="1.750000000000000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x v="2859"/>
  </r>
  <r>
    <n v="2864"/>
    <s v="'Haunting Julia' by Alan Ayckbourn"/>
    <s v="Accessible, original theatre for all!"/>
    <n v="2500"/>
    <n v="40"/>
    <x v="2"/>
    <s v="GB"/>
    <s v="GBP"/>
    <n v="1437139080"/>
    <n v="1434552207"/>
    <b v="0"/>
    <n v="3"/>
    <b v="0"/>
    <s v="theater/plays"/>
    <n v="1.6"/>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x v="2867"/>
  </r>
  <r>
    <n v="2872"/>
    <s v="Loud Arts"/>
    <s v="Local Theatre group in Loudoun County, Virginia. Looking for funds to start producing shows!"/>
    <n v="3000"/>
    <n v="0"/>
    <x v="2"/>
    <s v="US"/>
    <s v="USD"/>
    <n v="1434768438"/>
    <n v="1429584438"/>
    <b v="0"/>
    <n v="0"/>
    <b v="0"/>
    <s v="theater/plays"/>
    <n v="0"/>
    <e v="#DI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x v="2879"/>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x v="2880"/>
  </r>
  <r>
    <n v="2885"/>
    <s v="The Wedding"/>
    <s v="An historic and proud work of Polish nationalistic literature performed on stage."/>
    <n v="400"/>
    <n v="130"/>
    <x v="2"/>
    <s v="US"/>
    <s v="USD"/>
    <n v="1426294201"/>
    <n v="1423705801"/>
    <b v="0"/>
    <n v="5"/>
    <b v="0"/>
    <s v="theater/plays"/>
    <n v="32.5"/>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x v="2884"/>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x v="2888"/>
  </r>
  <r>
    <n v="2893"/>
    <s v="REDISCOVERING KIA THE PLAY"/>
    <s v="Fundraising for REDISCOVERING KIA THE PLAY"/>
    <n v="5000"/>
    <n v="25"/>
    <x v="2"/>
    <s v="US"/>
    <s v="USD"/>
    <n v="1420768800"/>
    <n v="1415644395"/>
    <b v="0"/>
    <n v="2"/>
    <b v="0"/>
    <s v="theater/plays"/>
    <n v="0.5"/>
    <n v="12.5"/>
    <x v="1"/>
    <s v="plays"/>
    <x v="2893"/>
    <x v="2889"/>
  </r>
  <r>
    <n v="2894"/>
    <s v="How Could You Do This To Me (The Stage Play)"/>
    <s v="This Is A Story About A Woman A Man And A Woman"/>
    <n v="50000"/>
    <n v="0"/>
    <x v="2"/>
    <s v="US"/>
    <s v="USD"/>
    <n v="1428100815"/>
    <n v="1422920415"/>
    <b v="0"/>
    <n v="0"/>
    <b v="0"/>
    <s v="theater/plays"/>
    <n v="0"/>
    <e v="#DI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x v="2909"/>
  </r>
  <r>
    <n v="2914"/>
    <s v="Hercules the Panto"/>
    <s v="Hercules must complete four challenges in order to meet the father he never knew"/>
    <n v="25000"/>
    <n v="1"/>
    <x v="2"/>
    <s v="GB"/>
    <s v="GBP"/>
    <n v="1426365994"/>
    <n v="1421185594"/>
    <b v="0"/>
    <n v="1"/>
    <b v="0"/>
    <s v="theater/plays"/>
    <n v="4.0000000000000001E-3"/>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1"/>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x v="2988"/>
  </r>
  <r>
    <n v="2993"/>
    <s v="TRUE WEST: Think, Dog! Productions"/>
    <s v="Help us build the Kitchen from Hell!"/>
    <n v="1000"/>
    <n v="1003"/>
    <x v="0"/>
    <s v="US"/>
    <s v="USD"/>
    <n v="1455998867"/>
    <n v="1453406867"/>
    <b v="0"/>
    <n v="22"/>
    <b v="1"/>
    <s v="theater/spaces"/>
    <n v="100.29999999999998"/>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0"/>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x v="3054"/>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x v="3055"/>
  </r>
  <r>
    <n v="3061"/>
    <s v="Help Save Parkway Cinemas!"/>
    <s v="Save a historic Local theater."/>
    <n v="1000000"/>
    <n v="0"/>
    <x v="2"/>
    <s v="US"/>
    <s v="USD"/>
    <n v="1407955748"/>
    <n v="1405363748"/>
    <b v="0"/>
    <n v="0"/>
    <b v="0"/>
    <s v="theater/spaces"/>
    <n v="0"/>
    <e v="#DI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x v="3057"/>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x v="3070"/>
  </r>
  <r>
    <n v="3076"/>
    <s v="10,000 Hours"/>
    <s v="Helping female comedians get in their 10,000 Hours of practice!"/>
    <n v="10000"/>
    <n v="1506"/>
    <x v="2"/>
    <s v="US"/>
    <s v="USD"/>
    <n v="1444405123"/>
    <n v="1439221123"/>
    <b v="0"/>
    <n v="50"/>
    <b v="0"/>
    <s v="theater/spaces"/>
    <n v="15.06"/>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x v="3101"/>
  </r>
  <r>
    <n v="3108"/>
    <s v="Funding a home for our Children's Theater"/>
    <s v="We need a permanent home for the theater!"/>
    <n v="50000"/>
    <n v="26"/>
    <x v="2"/>
    <s v="US"/>
    <s v="USD"/>
    <n v="1430234394"/>
    <n v="1425053994"/>
    <b v="0"/>
    <n v="2"/>
    <b v="0"/>
    <s v="theater/spaces"/>
    <n v="5.1999999999999998E-2"/>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0.0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x v="3109"/>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0.1"/>
    <n v="1"/>
    <x v="1"/>
    <s v="spaces"/>
    <x v="3117"/>
    <x v="3111"/>
  </r>
  <r>
    <n v="3118"/>
    <s v="Garden Eden, theatre, meeting, culture, music, art"/>
    <s v="a magical place for all kind of people, like a fairytaile in all colours"/>
    <n v="500000"/>
    <n v="1550"/>
    <x v="2"/>
    <s v="SE"/>
    <s v="SEK"/>
    <n v="1467473723"/>
    <n v="1465832123"/>
    <b v="0"/>
    <n v="2"/>
    <b v="0"/>
    <s v="theater/spaces"/>
    <n v="0.31"/>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x v="3115"/>
  </r>
  <r>
    <n v="3122"/>
    <s v="be back soon (Canceled)"/>
    <s v="cancelled until further notice"/>
    <n v="199"/>
    <n v="116"/>
    <x v="1"/>
    <s v="US"/>
    <s v="USD"/>
    <n v="1478733732"/>
    <n v="1478298132"/>
    <b v="0"/>
    <n v="2"/>
    <b v="0"/>
    <s v="theater/spaces"/>
    <n v="58.291457286432156"/>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x v="3118"/>
  </r>
  <r>
    <n v="3125"/>
    <s v="N/A (Canceled)"/>
    <s v="N/A"/>
    <n v="1500000"/>
    <n v="0"/>
    <x v="1"/>
    <s v="US"/>
    <s v="USD"/>
    <n v="1452142672"/>
    <n v="1449550672"/>
    <b v="0"/>
    <n v="0"/>
    <b v="0"/>
    <s v="theater/spaces"/>
    <n v="0"/>
    <e v="#DI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x v="3123"/>
  </r>
  <r>
    <n v="3130"/>
    <s v="MEDEA | A New Vision"/>
    <s v="A shockingly relevant modern take on a 2,000-year-old tragedy that confronts current gender politics."/>
    <n v="10000"/>
    <n v="375"/>
    <x v="3"/>
    <s v="US"/>
    <s v="USD"/>
    <n v="1492145940"/>
    <n v="1489504916"/>
    <b v="0"/>
    <n v="4"/>
    <b v="0"/>
    <s v="theater/plays"/>
    <n v="3.75"/>
    <n v="93.75"/>
    <x v="1"/>
    <s v="plays"/>
    <x v="3130"/>
    <x v="3124"/>
  </r>
  <r>
    <n v="3131"/>
    <s v="SNAKE EYES"/>
    <s v="A Staged Reading of &quot;Snake Eyes,&quot; a new play by Alex Rafala"/>
    <n v="4100"/>
    <n v="645"/>
    <x v="3"/>
    <s v="US"/>
    <s v="USD"/>
    <n v="1491656045"/>
    <n v="1489067645"/>
    <b v="0"/>
    <n v="12"/>
    <b v="0"/>
    <s v="theater/plays"/>
    <n v="15.731707317073171"/>
    <n v="53.75"/>
    <x v="1"/>
    <s v="plays"/>
    <x v="3131"/>
    <x v="3125"/>
  </r>
  <r>
    <n v="3132"/>
    <s v="A Bite of a Snake Play"/>
    <s v="Smells Like Money, Drips Like Honey, Taste Like Mocha, Better Run AWAY"/>
    <n v="30000"/>
    <n v="10"/>
    <x v="3"/>
    <s v="US"/>
    <s v="USD"/>
    <n v="1492759460"/>
    <n v="1487579060"/>
    <b v="0"/>
    <n v="1"/>
    <b v="0"/>
    <s v="theater/plays"/>
    <n v="3.3333333333333333E-2"/>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e v="#DIV/0!"/>
    <x v="1"/>
    <s v="plays"/>
    <x v="3145"/>
    <x v="3139"/>
  </r>
  <r>
    <n v="3146"/>
    <s v="SoÃ±Ã© una ciudad amurallada"/>
    <s v="Somos... Podemos... Amamos... Nuestra muralla, nuestra utopÃ­a. Que el amor sea el lÃ­mite"/>
    <n v="50000"/>
    <n v="5250"/>
    <x v="3"/>
    <s v="MX"/>
    <s v="MXN"/>
    <n v="1492356166"/>
    <n v="1488471766"/>
    <b v="0"/>
    <n v="12"/>
    <b v="0"/>
    <s v="theater/plays"/>
    <n v="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49999999999"/>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x v="3189"/>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0"/>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3"/>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00"/>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4"/>
    <n v="18"/>
    <x v="1"/>
    <s v="plays"/>
    <x v="3309"/>
    <x v="3301"/>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4"/>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0"/>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0"/>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00"/>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00"/>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x v="3571"/>
  </r>
  <r>
    <n v="3586"/>
    <s v="Actors &amp; Musicians who are Blind or Autistic"/>
    <s v="See Theatre In A New Light"/>
    <n v="7500"/>
    <n v="8207"/>
    <x v="0"/>
    <s v="US"/>
    <s v="USD"/>
    <n v="1474649070"/>
    <n v="1469465070"/>
    <b v="0"/>
    <n v="54"/>
    <b v="1"/>
    <s v="theater/plays"/>
    <n v="109.42666666666668"/>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0"/>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x v="3592"/>
  </r>
  <r>
    <n v="3607"/>
    <s v="E15 at The Pleasance and CPT"/>
    <s v="'E15' is a verbatim project that looks at the story of the Focus E15 Campaign"/>
    <n v="550"/>
    <n v="580"/>
    <x v="0"/>
    <s v="GB"/>
    <s v="GBP"/>
    <n v="1450137600"/>
    <n v="1448924882"/>
    <b v="0"/>
    <n v="20"/>
    <b v="1"/>
    <s v="theater/plays"/>
    <n v="105.45454545454544"/>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00"/>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0"/>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x v="3620"/>
  </r>
  <r>
    <n v="3635"/>
    <s v="Mary's Son"/>
    <s v="Mary's Son is a pop opera about Jesus and the hope he brings to all people."/>
    <n v="3500"/>
    <n v="1276"/>
    <x v="2"/>
    <s v="US"/>
    <s v="USD"/>
    <n v="1461186676"/>
    <n v="1458594676"/>
    <b v="0"/>
    <n v="10"/>
    <b v="0"/>
    <s v="theater/musical"/>
    <n v="36.457142857142856"/>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e v="#DI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x v="3633"/>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x v="3651"/>
  </r>
  <r>
    <n v="3666"/>
    <s v="Israel LÃ³pez @ Ojai Playwrights Conference"/>
    <s v="Artistic Internship @ Ojai Playwrights Conference"/>
    <n v="1200"/>
    <n v="1200"/>
    <x v="0"/>
    <s v="US"/>
    <s v="USD"/>
    <n v="1406185200"/>
    <n v="1404337382"/>
    <b v="0"/>
    <n v="38"/>
    <b v="1"/>
    <s v="theater/plays"/>
    <n v="100"/>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x v="3703"/>
  </r>
  <r>
    <n v="3719"/>
    <s v="Corium"/>
    <s v="A new piece of physical theatre about love, regret and longing."/>
    <n v="200"/>
    <n v="420"/>
    <x v="0"/>
    <s v="GB"/>
    <s v="GBP"/>
    <n v="1434994266"/>
    <n v="1432402266"/>
    <b v="0"/>
    <n v="4"/>
    <b v="1"/>
    <s v="theater/plays"/>
    <n v="210"/>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e v="#DI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x v="3719"/>
  </r>
  <r>
    <n v="3735"/>
    <s v="Women Beware Women"/>
    <s v="Young Actor's taking on a Jacobean tragedy. Family, betrayal, love, lust, sex and death."/>
    <n v="150"/>
    <n v="20"/>
    <x v="2"/>
    <s v="GB"/>
    <s v="GBP"/>
    <n v="1432831089"/>
    <n v="1430239089"/>
    <b v="0"/>
    <n v="2"/>
    <b v="0"/>
    <s v="theater/plays"/>
    <n v="13.333333333333334"/>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x v="3721"/>
  </r>
  <r>
    <n v="3737"/>
    <s v="Measure For Measure"/>
    <s v="The ASU Theatre and Shakespeare Club presents Measure For Measure directed by Jordyn Ochser."/>
    <n v="700"/>
    <n v="150"/>
    <x v="2"/>
    <s v="US"/>
    <s v="USD"/>
    <n v="1447311540"/>
    <n v="1445358903"/>
    <b v="0"/>
    <n v="4"/>
    <b v="0"/>
    <s v="theater/plays"/>
    <n v="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e v="#DI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x v="3727"/>
  </r>
  <r>
    <n v="3743"/>
    <s v="Down the Mississippi"/>
    <s v="I'm taking the Adventures of Huckleberry Finn puppet show down the Mississippi River!"/>
    <n v="2200"/>
    <n v="0"/>
    <x v="2"/>
    <s v="US"/>
    <s v="USD"/>
    <n v="1404406964"/>
    <n v="1401814964"/>
    <b v="0"/>
    <n v="0"/>
    <b v="0"/>
    <s v="theater/plays"/>
    <n v="0"/>
    <e v="#DI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x v="3729"/>
  </r>
  <r>
    <n v="3745"/>
    <s v="Tyke Theatre Web Show"/>
    <s v="Tyke wants to expand her puppet theater show to weekly online web shows and is looking for backers."/>
    <n v="100"/>
    <n v="10"/>
    <x v="2"/>
    <s v="US"/>
    <s v="USD"/>
    <n v="1407689102"/>
    <n v="1405097102"/>
    <b v="0"/>
    <n v="1"/>
    <b v="0"/>
    <s v="theater/plays"/>
    <n v="10"/>
    <n v="10"/>
    <x v="1"/>
    <s v="plays"/>
    <x v="3745"/>
    <x v="3730"/>
  </r>
  <r>
    <n v="3746"/>
    <s v="Stage Play Production - &quot;I Love You to Death&quot;"/>
    <s v="Generational curses CAN be broken...right?"/>
    <n v="8500"/>
    <n v="202"/>
    <x v="2"/>
    <s v="US"/>
    <s v="USD"/>
    <n v="1475918439"/>
    <n v="1473326439"/>
    <b v="0"/>
    <n v="1"/>
    <b v="0"/>
    <s v="theater/plays"/>
    <n v="2.3764705882352941"/>
    <n v="202"/>
    <x v="1"/>
    <s v="plays"/>
    <x v="3746"/>
    <x v="3731"/>
  </r>
  <r>
    <n v="3747"/>
    <s v="Counting Stars"/>
    <s v="The world premiere of an astonishing new play by acclaimed writer Atiha Sen Gupta."/>
    <n v="2500"/>
    <n v="25"/>
    <x v="2"/>
    <s v="GB"/>
    <s v="GBP"/>
    <n v="1436137140"/>
    <n v="1433833896"/>
    <b v="0"/>
    <n v="1"/>
    <b v="0"/>
    <s v="theater/plays"/>
    <n v="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x v="3756"/>
  </r>
  <r>
    <n v="3773"/>
    <s v="Dundee: A Hip-Hopera"/>
    <s v="A dramatic hip-hopera, inspired from monologues written by the performers."/>
    <n v="5000"/>
    <n v="5410"/>
    <x v="0"/>
    <s v="US"/>
    <s v="USD"/>
    <n v="1479175680"/>
    <n v="1476317247"/>
    <b v="0"/>
    <n v="57"/>
    <b v="1"/>
    <s v="theater/musical"/>
    <n v="108.2"/>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7"/>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x v="3773"/>
  </r>
  <r>
    <n v="3791"/>
    <s v="Spin! at The Cumming Playhouse"/>
    <s v="Spin! is an original musical comedy-drama presented by Blue Palm Productions."/>
    <n v="1500"/>
    <n v="0"/>
    <x v="2"/>
    <s v="US"/>
    <s v="USD"/>
    <n v="1404664592"/>
    <n v="1399480592"/>
    <b v="0"/>
    <n v="0"/>
    <b v="0"/>
    <s v="theater/musical"/>
    <n v="0"/>
    <e v="#DIV/0!"/>
    <x v="1"/>
    <s v="musical"/>
    <x v="3791"/>
    <x v="3774"/>
  </r>
  <r>
    <n v="3792"/>
    <s v="BorikÃ©n: The Show"/>
    <s v="A cultural and historic journey through Puerto Rico's music and dance!"/>
    <n v="12500"/>
    <n v="35"/>
    <x v="2"/>
    <s v="US"/>
    <s v="USD"/>
    <n v="1436957022"/>
    <n v="1434365022"/>
    <b v="0"/>
    <n v="2"/>
    <b v="0"/>
    <s v="theater/musical"/>
    <n v="0.27999999999999997"/>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x v="3781"/>
  </r>
  <r>
    <n v="3799"/>
    <s v="A Story Once Told"/>
    <s v="An original musical on it's way to the stage in Minneapolis, MN. Feel free to ask any questions."/>
    <n v="10000"/>
    <n v="402"/>
    <x v="2"/>
    <s v="US"/>
    <s v="USD"/>
    <n v="1457734843"/>
    <n v="1455142843"/>
    <b v="0"/>
    <n v="4"/>
    <b v="0"/>
    <s v="theater/musical"/>
    <n v="4.0199999999999996"/>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x v="3785"/>
  </r>
  <r>
    <n v="3803"/>
    <s v="Benjamin Button the Musical Concept Album"/>
    <s v="A fully orchestrated concept album of Benjamin Button the Musical!"/>
    <n v="12000"/>
    <n v="2358"/>
    <x v="2"/>
    <s v="US"/>
    <s v="USD"/>
    <n v="1457133568"/>
    <n v="1454541568"/>
    <b v="0"/>
    <n v="40"/>
    <b v="0"/>
    <s v="theater/musical"/>
    <n v="19.650000000000002"/>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1"/>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x v="3830"/>
  </r>
  <r>
    <n v="3850"/>
    <s v="The Vagina Monologues 2015"/>
    <s v="V-Day is a global activist movement to end violence against women and girls."/>
    <n v="1000"/>
    <n v="38"/>
    <x v="2"/>
    <s v="US"/>
    <s v="USD"/>
    <n v="1420081143"/>
    <n v="1417489143"/>
    <b v="1"/>
    <n v="4"/>
    <b v="0"/>
    <s v="theater/plays"/>
    <n v="3.8"/>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34.08"/>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x v="3834"/>
  </r>
  <r>
    <n v="3854"/>
    <s v="The Case Of Soghomon Tehlirian"/>
    <s v="A play dedicated to the 100th anniversary of the Armenian Genocide."/>
    <n v="11000"/>
    <n v="1788"/>
    <x v="2"/>
    <s v="US"/>
    <s v="USD"/>
    <n v="1431206058"/>
    <n v="1428614058"/>
    <b v="0"/>
    <n v="20"/>
    <b v="0"/>
    <s v="theater/plays"/>
    <n v="16.254545454545454"/>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x v="3841"/>
  </r>
  <r>
    <n v="3861"/>
    <s v="READY OR NOT HERE I COME"/>
    <s v="THE COMING OF THE LORD!"/>
    <n v="2000"/>
    <n v="100"/>
    <x v="2"/>
    <s v="US"/>
    <s v="USD"/>
    <n v="1415828820"/>
    <n v="1412258977"/>
    <b v="0"/>
    <n v="1"/>
    <b v="0"/>
    <s v="theater/plays"/>
    <n v="5"/>
    <n v="100"/>
    <x v="1"/>
    <s v="plays"/>
    <x v="3861"/>
    <x v="3842"/>
  </r>
  <r>
    <n v="3862"/>
    <s v="The Container Play"/>
    <s v="The hit immersive theatre experience of England comes to Corpus Christi!"/>
    <n v="7500"/>
    <n v="1"/>
    <x v="2"/>
    <s v="US"/>
    <s v="USD"/>
    <n v="1473699540"/>
    <n v="1472451356"/>
    <b v="0"/>
    <n v="1"/>
    <b v="0"/>
    <s v="theater/plays"/>
    <n v="1.3333333333333334E-2"/>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x v="3848"/>
  </r>
  <r>
    <n v="3868"/>
    <s v="1000 words (Canceled)"/>
    <s v="New collection of music by Scott Evan Davis!"/>
    <n v="5000"/>
    <n v="10"/>
    <x v="1"/>
    <s v="GB"/>
    <s v="GBP"/>
    <n v="1410191405"/>
    <n v="1408031405"/>
    <b v="0"/>
    <n v="1"/>
    <b v="0"/>
    <s v="theater/musical"/>
    <n v="0.2"/>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x v="3865"/>
  </r>
  <r>
    <n v="3886"/>
    <s v="a (Canceled)"/>
    <n v="1"/>
    <n v="10000"/>
    <n v="0"/>
    <x v="1"/>
    <s v="AU"/>
    <s v="AUD"/>
    <n v="1418275702"/>
    <n v="1415683702"/>
    <b v="0"/>
    <n v="0"/>
    <b v="0"/>
    <s v="theater/musical"/>
    <n v="0"/>
    <e v="#DI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x v="3870"/>
  </r>
  <r>
    <n v="3891"/>
    <s v="Out of the Box: A Mime Story"/>
    <s v="A comedy about a mime who dreams of becoming a stand up comedian."/>
    <n v="800"/>
    <n v="260"/>
    <x v="2"/>
    <s v="US"/>
    <s v="USD"/>
    <n v="1427086740"/>
    <n v="1424488244"/>
    <b v="0"/>
    <n v="7"/>
    <b v="0"/>
    <s v="theater/plays"/>
    <n v="32.5"/>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x v="3883"/>
  </r>
  <r>
    <n v="3904"/>
    <s v="Black America from Prophets to Pimps"/>
    <s v="A play that will cover 4000 years of black history."/>
    <n v="10000"/>
    <n v="3"/>
    <x v="2"/>
    <s v="US"/>
    <s v="USD"/>
    <n v="1429074240"/>
    <n v="1427866200"/>
    <b v="0"/>
    <n v="2"/>
    <b v="0"/>
    <s v="theater/plays"/>
    <n v="0.03"/>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e v="#DI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x v="3905"/>
  </r>
  <r>
    <n v="3926"/>
    <s v="Caryl Churchill's 'Top Girls' - NSW HSC Text"/>
    <s v="Producing syllabus-relevant theatre targeted to HSC students on the NSW Central Coast"/>
    <n v="5000"/>
    <n v="15"/>
    <x v="2"/>
    <s v="AU"/>
    <s v="AUD"/>
    <n v="1419645748"/>
    <n v="1417053748"/>
    <b v="0"/>
    <n v="1"/>
    <b v="0"/>
    <s v="theater/plays"/>
    <n v="0.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x v="3925"/>
  </r>
  <r>
    <n v="3946"/>
    <s v="DR. Mecurio's Mythical Marvels &amp; Beastiry"/>
    <s v="Dr. Mecurio's is an original work of fantasy designed and written for the stage."/>
    <n v="6000"/>
    <n v="195"/>
    <x v="2"/>
    <s v="US"/>
    <s v="USD"/>
    <n v="1425110400"/>
    <n v="1422388822"/>
    <b v="0"/>
    <n v="5"/>
    <b v="0"/>
    <s v="theater/plays"/>
    <n v="3.25"/>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x v="3951"/>
  </r>
  <r>
    <n v="3972"/>
    <s v="Valkyrie Theatre Company"/>
    <s v="We're a horror based theatre company in Oklahoma City beginning our first season of shows."/>
    <n v="1000"/>
    <n v="211"/>
    <x v="2"/>
    <s v="US"/>
    <s v="USD"/>
    <n v="1423186634"/>
    <n v="1418002634"/>
    <b v="0"/>
    <n v="8"/>
    <b v="0"/>
    <s v="theater/plays"/>
    <n v="21.099999999999998"/>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x v="3970"/>
  </r>
  <r>
    <n v="3991"/>
    <s v="NTACTheatre - North Texas Actor's Collaborative Theatre"/>
    <s v="North Texas first actor-driven theatre company needs your help"/>
    <n v="500"/>
    <n v="100"/>
    <x v="2"/>
    <s v="US"/>
    <s v="USD"/>
    <n v="1433086082"/>
    <n v="1430494082"/>
    <b v="0"/>
    <n v="1"/>
    <b v="0"/>
    <s v="theater/plays"/>
    <n v="20"/>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x v="3973"/>
  </r>
  <r>
    <n v="3994"/>
    <s v="Poles Apart - A Play in 2 Acts"/>
    <s v="Is Henson willing to dare risk a theatrical speaking tour of his North Pole adventures...and more?"/>
    <n v="2000"/>
    <n v="5"/>
    <x v="2"/>
    <s v="US"/>
    <s v="USD"/>
    <n v="1405761690"/>
    <n v="1403169690"/>
    <b v="0"/>
    <n v="1"/>
    <b v="0"/>
    <s v="theater/plays"/>
    <n v="0.25"/>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x v="3977"/>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x v="3979"/>
  </r>
  <r>
    <n v="4000"/>
    <s v="The Escorts"/>
    <s v="An Enticing Trip into the World of Assisted Dying"/>
    <n v="8000"/>
    <n v="10"/>
    <x v="2"/>
    <s v="US"/>
    <s v="USD"/>
    <n v="1462631358"/>
    <n v="1457450958"/>
    <b v="0"/>
    <n v="1"/>
    <b v="0"/>
    <s v="theater/plays"/>
    <n v="0.125"/>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x v="3982"/>
  </r>
  <r>
    <n v="4004"/>
    <s v="South Florida Tours"/>
    <s v="Help Launch The Queen Into South Florida!"/>
    <n v="500"/>
    <n v="1"/>
    <x v="2"/>
    <s v="US"/>
    <s v="USD"/>
    <n v="1412740457"/>
    <n v="1410148457"/>
    <b v="0"/>
    <n v="1"/>
    <b v="0"/>
    <s v="theater/plays"/>
    <n v="0.2"/>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x v="3996"/>
  </r>
  <r>
    <n v="4018"/>
    <s v="Time Please Fringe"/>
    <s v="Funding for a production of Time Please at the Brighton Fringe 2017... and beyond."/>
    <n v="1500"/>
    <n v="130"/>
    <x v="2"/>
    <s v="GB"/>
    <s v="GBP"/>
    <n v="1475877108"/>
    <n v="1473285108"/>
    <b v="0"/>
    <n v="4"/>
    <b v="0"/>
    <s v="theater/plays"/>
    <n v="8.6666666666666679"/>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e v="#DI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e v="#DI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x v="4013"/>
  </r>
  <r>
    <n v="4035"/>
    <s v="The Lost Boy"/>
    <s v="&quot;Stories are where you go to look for the truth of your own life.&quot; (Frank Delaney)"/>
    <n v="10000"/>
    <n v="3685"/>
    <x v="2"/>
    <s v="US"/>
    <s v="USD"/>
    <n v="1413925887"/>
    <n v="1411333887"/>
    <b v="0"/>
    <n v="25"/>
    <b v="0"/>
    <s v="theater/plays"/>
    <n v="36.85"/>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x v="4019"/>
  </r>
  <r>
    <n v="4041"/>
    <s v="In the Land of Gold"/>
    <s v="A bold, colouful, vibrant play centred around the last remaining monarchy of Africa."/>
    <n v="5000"/>
    <n v="21"/>
    <x v="2"/>
    <s v="GB"/>
    <s v="GBP"/>
    <n v="1473160954"/>
    <n v="1467976954"/>
    <b v="0"/>
    <n v="2"/>
    <b v="0"/>
    <s v="theater/plays"/>
    <n v="0.42"/>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0.21"/>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e v="#DI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e v="#DI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0.67500000000000004"/>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16.5"/>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e v="#DI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x v="4064"/>
  </r>
  <r>
    <n v="4087"/>
    <s v="Stage Production &quot;The Nail Shop&quot;"/>
    <s v="Comedy Stage Play"/>
    <n v="9600"/>
    <n v="0"/>
    <x v="2"/>
    <s v="US"/>
    <s v="USD"/>
    <n v="1468777786"/>
    <n v="1466185786"/>
    <b v="0"/>
    <n v="0"/>
    <b v="0"/>
    <s v="theater/plays"/>
    <n v="0"/>
    <e v="#DI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x v="4072"/>
  </r>
  <r>
    <n v="4095"/>
    <s v="LOPE ENAMORADO"/>
    <s v="Proyecto teatral dirigido por MartÃ­n Acosta que habla y reflexiona sobre el amor y su naturaleza."/>
    <n v="30000"/>
    <n v="800"/>
    <x v="2"/>
    <s v="MX"/>
    <s v="MXN"/>
    <n v="1482108350"/>
    <n v="1479516350"/>
    <b v="0"/>
    <n v="1"/>
    <b v="0"/>
    <s v="theater/plays"/>
    <n v="2.666666666666667"/>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x v="4075"/>
  </r>
  <r>
    <n v="4098"/>
    <s v="Life is simple"/>
    <s v="Community Youth play, written by and performed by the youth about finding joy in the simple things in life"/>
    <n v="75000"/>
    <n v="0"/>
    <x v="2"/>
    <s v="US"/>
    <s v="USD"/>
    <n v="1465060797"/>
    <n v="1462468797"/>
    <b v="0"/>
    <n v="0"/>
    <b v="0"/>
    <s v="theater/plays"/>
    <n v="0"/>
    <e v="#DI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x v="4079"/>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e v="#DI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BFE4B0-82FE-A847-A3BE-6AB874795C64}"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413705-6518-1C47-9639-F117D3F1BC3D}"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4879C8-3E22-8D4F-9CDC-DD56D3F9D49D}"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0">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sortType="ascending">
      <items count="15">
        <item x="1"/>
        <item x="2"/>
        <item x="3"/>
        <item x="4"/>
        <item x="5"/>
        <item x="6"/>
        <item x="7"/>
        <item x="8"/>
        <item x="9"/>
        <item x="10"/>
        <item x="11"/>
        <item x="12"/>
        <item x="0"/>
        <item x="13"/>
        <item t="default"/>
      </items>
    </pivotField>
    <pivotField name="Years" axis="axisPage" numFmtId="14" showAll="0">
      <items count="12">
        <item x="0"/>
        <item x="1"/>
        <item x="2"/>
        <item x="3"/>
        <item x="4"/>
        <item x="5"/>
        <item x="6"/>
        <item x="7"/>
        <item x="8"/>
        <item x="9"/>
        <item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4">
    <i>
      <x/>
    </i>
    <i>
      <x v="1"/>
    </i>
    <i>
      <x v="3"/>
    </i>
    <i t="grand">
      <x/>
    </i>
  </colItems>
  <pageFields count="2">
    <pageField fld="16" hier="-1"/>
    <pageField fld="19"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3AD06-6C18-584F-874E-183CB840A564}">
  <sheetPr codeName="Sheet2"/>
  <dimension ref="A1:F14"/>
  <sheetViews>
    <sheetView workbookViewId="0">
      <selection activeCell="C1" sqref="C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1" spans="1:6" x14ac:dyDescent="0.2">
      <c r="A1" s="7" t="s">
        <v>8223</v>
      </c>
      <c r="B1" t="s">
        <v>8323</v>
      </c>
    </row>
    <row r="3" spans="1:6" x14ac:dyDescent="0.2">
      <c r="A3" s="7" t="s">
        <v>8310</v>
      </c>
      <c r="B3" s="7" t="s">
        <v>8322</v>
      </c>
    </row>
    <row r="4" spans="1:6" x14ac:dyDescent="0.2">
      <c r="A4" s="7" t="s">
        <v>8311</v>
      </c>
      <c r="B4" t="s">
        <v>8220</v>
      </c>
      <c r="C4" t="s">
        <v>8221</v>
      </c>
      <c r="D4" t="s">
        <v>8222</v>
      </c>
      <c r="E4" t="s">
        <v>8219</v>
      </c>
      <c r="F4" t="s">
        <v>8312</v>
      </c>
    </row>
    <row r="5" spans="1:6" x14ac:dyDescent="0.2">
      <c r="A5" s="8" t="s">
        <v>8313</v>
      </c>
      <c r="B5" s="6">
        <v>40</v>
      </c>
      <c r="C5" s="6">
        <v>180</v>
      </c>
      <c r="D5" s="6"/>
      <c r="E5" s="6">
        <v>300</v>
      </c>
      <c r="F5" s="6">
        <v>520</v>
      </c>
    </row>
    <row r="6" spans="1:6" x14ac:dyDescent="0.2">
      <c r="A6" s="8" t="s">
        <v>8314</v>
      </c>
      <c r="B6" s="6">
        <v>20</v>
      </c>
      <c r="C6" s="6">
        <v>140</v>
      </c>
      <c r="D6" s="6">
        <v>6</v>
      </c>
      <c r="E6" s="6">
        <v>34</v>
      </c>
      <c r="F6" s="6">
        <v>200</v>
      </c>
    </row>
    <row r="7" spans="1:6" x14ac:dyDescent="0.2">
      <c r="A7" s="8" t="s">
        <v>8315</v>
      </c>
      <c r="B7" s="6"/>
      <c r="C7" s="6">
        <v>140</v>
      </c>
      <c r="D7" s="6"/>
      <c r="E7" s="6">
        <v>80</v>
      </c>
      <c r="F7" s="6">
        <v>220</v>
      </c>
    </row>
    <row r="8" spans="1:6" x14ac:dyDescent="0.2">
      <c r="A8" s="8" t="s">
        <v>8316</v>
      </c>
      <c r="B8" s="6">
        <v>24</v>
      </c>
      <c r="C8" s="6"/>
      <c r="D8" s="6"/>
      <c r="E8" s="6"/>
      <c r="F8" s="6">
        <v>24</v>
      </c>
    </row>
    <row r="9" spans="1:6" x14ac:dyDescent="0.2">
      <c r="A9" s="8" t="s">
        <v>8317</v>
      </c>
      <c r="B9" s="6">
        <v>20</v>
      </c>
      <c r="C9" s="6">
        <v>120</v>
      </c>
      <c r="D9" s="6">
        <v>20</v>
      </c>
      <c r="E9" s="6">
        <v>540</v>
      </c>
      <c r="F9" s="6">
        <v>700</v>
      </c>
    </row>
    <row r="10" spans="1:6" x14ac:dyDescent="0.2">
      <c r="A10" s="8" t="s">
        <v>8318</v>
      </c>
      <c r="B10" s="6"/>
      <c r="C10" s="6">
        <v>117</v>
      </c>
      <c r="D10" s="6"/>
      <c r="E10" s="6">
        <v>103</v>
      </c>
      <c r="F10" s="6">
        <v>220</v>
      </c>
    </row>
    <row r="11" spans="1:6" x14ac:dyDescent="0.2">
      <c r="A11" s="8" t="s">
        <v>8319</v>
      </c>
      <c r="B11" s="6">
        <v>30</v>
      </c>
      <c r="C11" s="6">
        <v>127</v>
      </c>
      <c r="D11" s="6"/>
      <c r="E11" s="6">
        <v>80</v>
      </c>
      <c r="F11" s="6">
        <v>237</v>
      </c>
    </row>
    <row r="12" spans="1:6" x14ac:dyDescent="0.2">
      <c r="A12" s="8" t="s">
        <v>8320</v>
      </c>
      <c r="B12" s="6">
        <v>178</v>
      </c>
      <c r="C12" s="6">
        <v>213</v>
      </c>
      <c r="D12" s="6"/>
      <c r="E12" s="6">
        <v>209</v>
      </c>
      <c r="F12" s="6">
        <v>600</v>
      </c>
    </row>
    <row r="13" spans="1:6" x14ac:dyDescent="0.2">
      <c r="A13" s="8" t="s">
        <v>8321</v>
      </c>
      <c r="B13" s="6">
        <v>37</v>
      </c>
      <c r="C13" s="6">
        <v>493</v>
      </c>
      <c r="D13" s="6">
        <v>24</v>
      </c>
      <c r="E13" s="6">
        <v>839</v>
      </c>
      <c r="F13" s="6">
        <v>1393</v>
      </c>
    </row>
    <row r="14" spans="1:6" x14ac:dyDescent="0.2">
      <c r="A14" s="8" t="s">
        <v>8312</v>
      </c>
      <c r="B14" s="6">
        <v>349</v>
      </c>
      <c r="C14" s="6">
        <v>1530</v>
      </c>
      <c r="D14" s="6">
        <v>50</v>
      </c>
      <c r="E14" s="6">
        <v>2185</v>
      </c>
      <c r="F14" s="6">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FFCB6-C66D-D940-A2C0-704A7F42D2B5}">
  <sheetPr codeName="Sheet3"/>
  <dimension ref="A1:F47"/>
  <sheetViews>
    <sheetView topLeftCell="A4" workbookViewId="0">
      <selection activeCell="E4" sqref="E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4.83203125" bestFit="1" customWidth="1"/>
    <col min="8" max="8" width="11.83203125" bestFit="1" customWidth="1"/>
    <col min="9" max="9" width="14.83203125" bestFit="1" customWidth="1"/>
    <col min="10" max="10" width="16" bestFit="1" customWidth="1"/>
    <col min="11" max="11" width="19.1640625" bestFit="1" customWidth="1"/>
  </cols>
  <sheetData>
    <row r="1" spans="1:6" x14ac:dyDescent="0.2">
      <c r="A1" s="7" t="s">
        <v>8223</v>
      </c>
      <c r="B1" t="s">
        <v>8323</v>
      </c>
    </row>
    <row r="2" spans="1:6" x14ac:dyDescent="0.2">
      <c r="A2" s="7" t="s">
        <v>8308</v>
      </c>
      <c r="B2" t="s">
        <v>8323</v>
      </c>
    </row>
    <row r="4" spans="1:6" x14ac:dyDescent="0.2">
      <c r="A4" s="7" t="s">
        <v>8310</v>
      </c>
      <c r="B4" s="7" t="s">
        <v>8322</v>
      </c>
    </row>
    <row r="5" spans="1:6" x14ac:dyDescent="0.2">
      <c r="A5" s="7" t="s">
        <v>8311</v>
      </c>
      <c r="B5" t="s">
        <v>8220</v>
      </c>
      <c r="C5" t="s">
        <v>8221</v>
      </c>
      <c r="D5" t="s">
        <v>8222</v>
      </c>
      <c r="E5" t="s">
        <v>8219</v>
      </c>
      <c r="F5" t="s">
        <v>8312</v>
      </c>
    </row>
    <row r="6" spans="1:6" x14ac:dyDescent="0.2">
      <c r="A6" s="8" t="s">
        <v>8324</v>
      </c>
      <c r="B6" s="6"/>
      <c r="C6" s="6">
        <v>100</v>
      </c>
      <c r="D6" s="6"/>
      <c r="E6" s="6"/>
      <c r="F6" s="6">
        <v>100</v>
      </c>
    </row>
    <row r="7" spans="1:6" x14ac:dyDescent="0.2">
      <c r="A7" s="8" t="s">
        <v>8325</v>
      </c>
      <c r="B7" s="6">
        <v>20</v>
      </c>
      <c r="C7" s="6"/>
      <c r="D7" s="6"/>
      <c r="E7" s="6"/>
      <c r="F7" s="6">
        <v>20</v>
      </c>
    </row>
    <row r="8" spans="1:6" x14ac:dyDescent="0.2">
      <c r="A8" s="8" t="s">
        <v>8326</v>
      </c>
      <c r="B8" s="6">
        <v>24</v>
      </c>
      <c r="C8" s="6"/>
      <c r="D8" s="6"/>
      <c r="E8" s="6"/>
      <c r="F8" s="6">
        <v>24</v>
      </c>
    </row>
    <row r="9" spans="1:6" x14ac:dyDescent="0.2">
      <c r="A9" s="8" t="s">
        <v>8327</v>
      </c>
      <c r="B9" s="6"/>
      <c r="C9" s="6">
        <v>40</v>
      </c>
      <c r="D9" s="6"/>
      <c r="E9" s="6"/>
      <c r="F9" s="6">
        <v>40</v>
      </c>
    </row>
    <row r="10" spans="1:6" x14ac:dyDescent="0.2">
      <c r="A10" s="8" t="s">
        <v>8328</v>
      </c>
      <c r="B10" s="6"/>
      <c r="C10" s="6"/>
      <c r="D10" s="6"/>
      <c r="E10" s="6">
        <v>40</v>
      </c>
      <c r="F10" s="6">
        <v>40</v>
      </c>
    </row>
    <row r="11" spans="1:6" x14ac:dyDescent="0.2">
      <c r="A11" s="8" t="s">
        <v>8329</v>
      </c>
      <c r="B11" s="6"/>
      <c r="C11" s="6"/>
      <c r="D11" s="6"/>
      <c r="E11" s="6">
        <v>180</v>
      </c>
      <c r="F11" s="6">
        <v>180</v>
      </c>
    </row>
    <row r="12" spans="1:6" x14ac:dyDescent="0.2">
      <c r="A12" s="8" t="s">
        <v>8330</v>
      </c>
      <c r="B12" s="6"/>
      <c r="C12" s="6">
        <v>80</v>
      </c>
      <c r="D12" s="6"/>
      <c r="E12" s="6"/>
      <c r="F12" s="6">
        <v>80</v>
      </c>
    </row>
    <row r="13" spans="1:6" x14ac:dyDescent="0.2">
      <c r="A13" s="8" t="s">
        <v>8331</v>
      </c>
      <c r="B13" s="6"/>
      <c r="C13" s="6"/>
      <c r="D13" s="6"/>
      <c r="E13" s="6">
        <v>40</v>
      </c>
      <c r="F13" s="6">
        <v>40</v>
      </c>
    </row>
    <row r="14" spans="1:6" x14ac:dyDescent="0.2">
      <c r="A14" s="8" t="s">
        <v>8332</v>
      </c>
      <c r="B14" s="6"/>
      <c r="C14" s="6">
        <v>40</v>
      </c>
      <c r="D14" s="6">
        <v>20</v>
      </c>
      <c r="E14" s="6"/>
      <c r="F14" s="6">
        <v>60</v>
      </c>
    </row>
    <row r="15" spans="1:6" x14ac:dyDescent="0.2">
      <c r="A15" s="8" t="s">
        <v>8333</v>
      </c>
      <c r="B15" s="6"/>
      <c r="C15" s="6">
        <v>40</v>
      </c>
      <c r="D15" s="6"/>
      <c r="E15" s="6"/>
      <c r="F15" s="6">
        <v>40</v>
      </c>
    </row>
    <row r="16" spans="1:6" x14ac:dyDescent="0.2">
      <c r="A16" s="8" t="s">
        <v>8334</v>
      </c>
      <c r="B16" s="6">
        <v>20</v>
      </c>
      <c r="C16" s="6">
        <v>120</v>
      </c>
      <c r="D16" s="6"/>
      <c r="E16" s="6"/>
      <c r="F16" s="6">
        <v>140</v>
      </c>
    </row>
    <row r="17" spans="1:6" x14ac:dyDescent="0.2">
      <c r="A17" s="8" t="s">
        <v>8335</v>
      </c>
      <c r="B17" s="6"/>
      <c r="C17" s="6">
        <v>20</v>
      </c>
      <c r="D17" s="6"/>
      <c r="E17" s="6"/>
      <c r="F17" s="6">
        <v>20</v>
      </c>
    </row>
    <row r="18" spans="1:6" x14ac:dyDescent="0.2">
      <c r="A18" s="8" t="s">
        <v>8336</v>
      </c>
      <c r="B18" s="6"/>
      <c r="C18" s="6"/>
      <c r="D18" s="6"/>
      <c r="E18" s="6">
        <v>140</v>
      </c>
      <c r="F18" s="6">
        <v>140</v>
      </c>
    </row>
    <row r="19" spans="1:6" x14ac:dyDescent="0.2">
      <c r="A19" s="8" t="s">
        <v>8337</v>
      </c>
      <c r="B19" s="6"/>
      <c r="C19" s="6">
        <v>20</v>
      </c>
      <c r="D19" s="6"/>
      <c r="E19" s="6">
        <v>140</v>
      </c>
      <c r="F19" s="6">
        <v>160</v>
      </c>
    </row>
    <row r="20" spans="1:6" x14ac:dyDescent="0.2">
      <c r="A20" s="8" t="s">
        <v>8338</v>
      </c>
      <c r="B20" s="6"/>
      <c r="C20" s="6">
        <v>60</v>
      </c>
      <c r="D20" s="6"/>
      <c r="E20" s="6"/>
      <c r="F20" s="6">
        <v>60</v>
      </c>
    </row>
    <row r="21" spans="1:6" x14ac:dyDescent="0.2">
      <c r="A21" s="8" t="s">
        <v>8339</v>
      </c>
      <c r="B21" s="6"/>
      <c r="C21" s="6">
        <v>11</v>
      </c>
      <c r="D21" s="6"/>
      <c r="E21" s="6">
        <v>9</v>
      </c>
      <c r="F21" s="6">
        <v>20</v>
      </c>
    </row>
    <row r="22" spans="1:6" x14ac:dyDescent="0.2">
      <c r="A22" s="8" t="s">
        <v>8340</v>
      </c>
      <c r="B22" s="6"/>
      <c r="C22" s="6"/>
      <c r="D22" s="6"/>
      <c r="E22" s="6">
        <v>20</v>
      </c>
      <c r="F22" s="6">
        <v>20</v>
      </c>
    </row>
    <row r="23" spans="1:6" x14ac:dyDescent="0.2">
      <c r="A23" s="8" t="s">
        <v>8341</v>
      </c>
      <c r="B23" s="6"/>
      <c r="C23" s="6">
        <v>40</v>
      </c>
      <c r="D23" s="6"/>
      <c r="E23" s="6"/>
      <c r="F23" s="6">
        <v>40</v>
      </c>
    </row>
    <row r="24" spans="1:6" x14ac:dyDescent="0.2">
      <c r="A24" s="8" t="s">
        <v>8342</v>
      </c>
      <c r="B24" s="6">
        <v>20</v>
      </c>
      <c r="C24" s="6">
        <v>60</v>
      </c>
      <c r="D24" s="6"/>
      <c r="E24" s="6">
        <v>60</v>
      </c>
      <c r="F24" s="6">
        <v>140</v>
      </c>
    </row>
    <row r="25" spans="1:6" x14ac:dyDescent="0.2">
      <c r="A25" s="8" t="s">
        <v>8343</v>
      </c>
      <c r="B25" s="6"/>
      <c r="C25" s="6">
        <v>20</v>
      </c>
      <c r="D25" s="6"/>
      <c r="E25" s="6"/>
      <c r="F25" s="6">
        <v>20</v>
      </c>
    </row>
    <row r="26" spans="1:6" x14ac:dyDescent="0.2">
      <c r="A26" s="8" t="s">
        <v>8344</v>
      </c>
      <c r="B26" s="6"/>
      <c r="C26" s="6"/>
      <c r="D26" s="6"/>
      <c r="E26" s="6">
        <v>60</v>
      </c>
      <c r="F26" s="6">
        <v>60</v>
      </c>
    </row>
    <row r="27" spans="1:6" x14ac:dyDescent="0.2">
      <c r="A27" s="8" t="s">
        <v>8345</v>
      </c>
      <c r="B27" s="6"/>
      <c r="C27" s="6">
        <v>20</v>
      </c>
      <c r="D27" s="6"/>
      <c r="E27" s="6"/>
      <c r="F27" s="6">
        <v>20</v>
      </c>
    </row>
    <row r="28" spans="1:6" x14ac:dyDescent="0.2">
      <c r="A28" s="8" t="s">
        <v>8346</v>
      </c>
      <c r="B28" s="6"/>
      <c r="C28" s="6">
        <v>57</v>
      </c>
      <c r="D28" s="6"/>
      <c r="E28" s="6">
        <v>103</v>
      </c>
      <c r="F28" s="6">
        <v>160</v>
      </c>
    </row>
    <row r="29" spans="1:6" x14ac:dyDescent="0.2">
      <c r="A29" s="8" t="s">
        <v>8347</v>
      </c>
      <c r="B29" s="6"/>
      <c r="C29" s="6">
        <v>20</v>
      </c>
      <c r="D29" s="6"/>
      <c r="E29" s="6"/>
      <c r="F29" s="6">
        <v>20</v>
      </c>
    </row>
    <row r="30" spans="1:6" x14ac:dyDescent="0.2">
      <c r="A30" s="8" t="s">
        <v>8348</v>
      </c>
      <c r="B30" s="6"/>
      <c r="C30" s="6">
        <v>353</v>
      </c>
      <c r="D30" s="6">
        <v>19</v>
      </c>
      <c r="E30" s="6">
        <v>694</v>
      </c>
      <c r="F30" s="6">
        <v>1066</v>
      </c>
    </row>
    <row r="31" spans="1:6" x14ac:dyDescent="0.2">
      <c r="A31" s="8" t="s">
        <v>8349</v>
      </c>
      <c r="B31" s="6"/>
      <c r="C31" s="6"/>
      <c r="D31" s="6"/>
      <c r="E31" s="6">
        <v>40</v>
      </c>
      <c r="F31" s="6">
        <v>40</v>
      </c>
    </row>
    <row r="32" spans="1:6" x14ac:dyDescent="0.2">
      <c r="A32" s="8" t="s">
        <v>8350</v>
      </c>
      <c r="B32" s="6"/>
      <c r="C32" s="6"/>
      <c r="D32" s="6"/>
      <c r="E32" s="6">
        <v>20</v>
      </c>
      <c r="F32" s="6">
        <v>20</v>
      </c>
    </row>
    <row r="33" spans="1:6" x14ac:dyDescent="0.2">
      <c r="A33" s="8" t="s">
        <v>8351</v>
      </c>
      <c r="B33" s="6"/>
      <c r="C33" s="6">
        <v>20</v>
      </c>
      <c r="D33" s="6"/>
      <c r="E33" s="6"/>
      <c r="F33" s="6">
        <v>20</v>
      </c>
    </row>
    <row r="34" spans="1:6" x14ac:dyDescent="0.2">
      <c r="A34" s="8" t="s">
        <v>8352</v>
      </c>
      <c r="B34" s="6"/>
      <c r="C34" s="6"/>
      <c r="D34" s="6"/>
      <c r="E34" s="6">
        <v>260</v>
      </c>
      <c r="F34" s="6">
        <v>260</v>
      </c>
    </row>
    <row r="35" spans="1:6" x14ac:dyDescent="0.2">
      <c r="A35" s="8" t="s">
        <v>8353</v>
      </c>
      <c r="B35" s="6">
        <v>40</v>
      </c>
      <c r="C35" s="6"/>
      <c r="D35" s="6"/>
      <c r="E35" s="6"/>
      <c r="F35" s="6">
        <v>40</v>
      </c>
    </row>
    <row r="36" spans="1:6" x14ac:dyDescent="0.2">
      <c r="A36" s="8" t="s">
        <v>8354</v>
      </c>
      <c r="B36" s="6"/>
      <c r="C36" s="6"/>
      <c r="D36" s="6"/>
      <c r="E36" s="6">
        <v>60</v>
      </c>
      <c r="F36" s="6">
        <v>60</v>
      </c>
    </row>
    <row r="37" spans="1:6" x14ac:dyDescent="0.2">
      <c r="A37" s="8" t="s">
        <v>8355</v>
      </c>
      <c r="B37" s="6"/>
      <c r="C37" s="6"/>
      <c r="D37" s="6">
        <v>6</v>
      </c>
      <c r="E37" s="6">
        <v>34</v>
      </c>
      <c r="F37" s="6">
        <v>40</v>
      </c>
    </row>
    <row r="38" spans="1:6" x14ac:dyDescent="0.2">
      <c r="A38" s="8" t="s">
        <v>8356</v>
      </c>
      <c r="B38" s="6">
        <v>18</v>
      </c>
      <c r="C38" s="6">
        <v>2</v>
      </c>
      <c r="D38" s="6"/>
      <c r="E38" s="6">
        <v>40</v>
      </c>
      <c r="F38" s="6">
        <v>60</v>
      </c>
    </row>
    <row r="39" spans="1:6" x14ac:dyDescent="0.2">
      <c r="A39" s="8" t="s">
        <v>8357</v>
      </c>
      <c r="B39" s="6">
        <v>17</v>
      </c>
      <c r="C39" s="6">
        <v>80</v>
      </c>
      <c r="D39" s="6">
        <v>5</v>
      </c>
      <c r="E39" s="6">
        <v>85</v>
      </c>
      <c r="F39" s="6">
        <v>187</v>
      </c>
    </row>
    <row r="40" spans="1:6" x14ac:dyDescent="0.2">
      <c r="A40" s="8" t="s">
        <v>8358</v>
      </c>
      <c r="B40" s="6"/>
      <c r="C40" s="6"/>
      <c r="D40" s="6"/>
      <c r="E40" s="6">
        <v>80</v>
      </c>
      <c r="F40" s="6">
        <v>80</v>
      </c>
    </row>
    <row r="41" spans="1:6" x14ac:dyDescent="0.2">
      <c r="A41" s="8" t="s">
        <v>8359</v>
      </c>
      <c r="B41" s="6"/>
      <c r="C41" s="6"/>
      <c r="D41" s="6"/>
      <c r="E41" s="6">
        <v>60</v>
      </c>
      <c r="F41" s="6">
        <v>60</v>
      </c>
    </row>
    <row r="42" spans="1:6" x14ac:dyDescent="0.2">
      <c r="A42" s="8" t="s">
        <v>8360</v>
      </c>
      <c r="B42" s="6">
        <v>10</v>
      </c>
      <c r="C42" s="6">
        <v>47</v>
      </c>
      <c r="D42" s="6"/>
      <c r="E42" s="6"/>
      <c r="F42" s="6">
        <v>57</v>
      </c>
    </row>
    <row r="43" spans="1:6" x14ac:dyDescent="0.2">
      <c r="A43" s="8" t="s">
        <v>8361</v>
      </c>
      <c r="B43" s="6"/>
      <c r="C43" s="6">
        <v>100</v>
      </c>
      <c r="D43" s="6"/>
      <c r="E43" s="6"/>
      <c r="F43" s="6">
        <v>100</v>
      </c>
    </row>
    <row r="44" spans="1:6" x14ac:dyDescent="0.2">
      <c r="A44" s="8" t="s">
        <v>8362</v>
      </c>
      <c r="B44" s="6">
        <v>60</v>
      </c>
      <c r="C44" s="6">
        <v>120</v>
      </c>
      <c r="D44" s="6"/>
      <c r="E44" s="6">
        <v>20</v>
      </c>
      <c r="F44" s="6">
        <v>200</v>
      </c>
    </row>
    <row r="45" spans="1:6" x14ac:dyDescent="0.2">
      <c r="A45" s="8" t="s">
        <v>8363</v>
      </c>
      <c r="B45" s="6">
        <v>100</v>
      </c>
      <c r="C45" s="6">
        <v>60</v>
      </c>
      <c r="D45" s="6"/>
      <c r="E45" s="6"/>
      <c r="F45" s="6">
        <v>160</v>
      </c>
    </row>
    <row r="46" spans="1:6" x14ac:dyDescent="0.2">
      <c r="A46" s="8" t="s">
        <v>8364</v>
      </c>
      <c r="B46" s="6">
        <v>20</v>
      </c>
      <c r="C46" s="6"/>
      <c r="D46" s="6"/>
      <c r="E46" s="6"/>
      <c r="F46" s="6">
        <v>20</v>
      </c>
    </row>
    <row r="47" spans="1:6" x14ac:dyDescent="0.2">
      <c r="A47" s="8" t="s">
        <v>8312</v>
      </c>
      <c r="B47" s="6">
        <v>349</v>
      </c>
      <c r="C47" s="6">
        <v>1530</v>
      </c>
      <c r="D47" s="6">
        <v>50</v>
      </c>
      <c r="E47" s="6">
        <v>2185</v>
      </c>
      <c r="F47"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4E8F-331F-1949-AC99-E419A3CF0ED2}">
  <sheetPr codeName="Sheet4"/>
  <dimension ref="A1:E18"/>
  <sheetViews>
    <sheetView workbookViewId="0">
      <selection activeCell="D10" sqref="D10"/>
    </sheetView>
  </sheetViews>
  <sheetFormatPr baseColWidth="10" defaultRowHeight="15" x14ac:dyDescent="0.2"/>
  <cols>
    <col min="1" max="1" width="18.5" bestFit="1" customWidth="1"/>
    <col min="2" max="2" width="14.83203125" bestFit="1" customWidth="1"/>
    <col min="3" max="3" width="5.5" bestFit="1" customWidth="1"/>
    <col min="4" max="4" width="8.83203125" bestFit="1" customWidth="1"/>
    <col min="5" max="5" width="10" bestFit="1" customWidth="1"/>
    <col min="6" max="6" width="11.83203125" bestFit="1" customWidth="1"/>
    <col min="7" max="7" width="26.1640625" bestFit="1" customWidth="1"/>
    <col min="8" max="8" width="16" bestFit="1" customWidth="1"/>
    <col min="9" max="9" width="30.5" bestFit="1" customWidth="1"/>
    <col min="10" max="10" width="16" bestFit="1" customWidth="1"/>
    <col min="11" max="11" width="19.1640625" bestFit="1" customWidth="1"/>
  </cols>
  <sheetData>
    <row r="1" spans="1:5" x14ac:dyDescent="0.2">
      <c r="A1" s="7" t="s">
        <v>8308</v>
      </c>
      <c r="B1" t="s">
        <v>8323</v>
      </c>
    </row>
    <row r="2" spans="1:5" x14ac:dyDescent="0.2">
      <c r="A2" s="7" t="s">
        <v>8379</v>
      </c>
      <c r="B2" t="s">
        <v>8323</v>
      </c>
    </row>
    <row r="4" spans="1:5" x14ac:dyDescent="0.2">
      <c r="A4" s="7" t="s">
        <v>8310</v>
      </c>
      <c r="B4" s="7" t="s">
        <v>8322</v>
      </c>
    </row>
    <row r="5" spans="1:5" x14ac:dyDescent="0.2">
      <c r="A5" s="7" t="s">
        <v>8311</v>
      </c>
      <c r="B5" t="s">
        <v>8220</v>
      </c>
      <c r="C5" t="s">
        <v>8221</v>
      </c>
      <c r="D5" t="s">
        <v>8219</v>
      </c>
      <c r="E5" t="s">
        <v>8312</v>
      </c>
    </row>
    <row r="6" spans="1:5" x14ac:dyDescent="0.2">
      <c r="A6" s="12" t="s">
        <v>8367</v>
      </c>
      <c r="B6" s="6">
        <v>34</v>
      </c>
      <c r="C6" s="6">
        <v>149</v>
      </c>
      <c r="D6" s="6">
        <v>182</v>
      </c>
      <c r="E6" s="6">
        <v>365</v>
      </c>
    </row>
    <row r="7" spans="1:5" x14ac:dyDescent="0.2">
      <c r="A7" s="12" t="s">
        <v>8368</v>
      </c>
      <c r="B7" s="6">
        <v>27</v>
      </c>
      <c r="C7" s="6">
        <v>106</v>
      </c>
      <c r="D7" s="6">
        <v>202</v>
      </c>
      <c r="E7" s="6">
        <v>335</v>
      </c>
    </row>
    <row r="8" spans="1:5" x14ac:dyDescent="0.2">
      <c r="A8" s="12" t="s">
        <v>8369</v>
      </c>
      <c r="B8" s="6">
        <v>28</v>
      </c>
      <c r="C8" s="6">
        <v>108</v>
      </c>
      <c r="D8" s="6">
        <v>180</v>
      </c>
      <c r="E8" s="6">
        <v>316</v>
      </c>
    </row>
    <row r="9" spans="1:5" x14ac:dyDescent="0.2">
      <c r="A9" s="12" t="s">
        <v>8370</v>
      </c>
      <c r="B9" s="6">
        <v>27</v>
      </c>
      <c r="C9" s="6">
        <v>102</v>
      </c>
      <c r="D9" s="6">
        <v>192</v>
      </c>
      <c r="E9" s="6">
        <v>321</v>
      </c>
    </row>
    <row r="10" spans="1:5" x14ac:dyDescent="0.2">
      <c r="A10" s="12" t="s">
        <v>8371</v>
      </c>
      <c r="B10" s="6">
        <v>26</v>
      </c>
      <c r="C10" s="6">
        <v>126</v>
      </c>
      <c r="D10" s="6">
        <v>234</v>
      </c>
      <c r="E10" s="6">
        <v>386</v>
      </c>
    </row>
    <row r="11" spans="1:5" x14ac:dyDescent="0.2">
      <c r="A11" s="12" t="s">
        <v>8372</v>
      </c>
      <c r="B11" s="6">
        <v>27</v>
      </c>
      <c r="C11" s="6">
        <v>147</v>
      </c>
      <c r="D11" s="6">
        <v>211</v>
      </c>
      <c r="E11" s="6">
        <v>385</v>
      </c>
    </row>
    <row r="12" spans="1:5" x14ac:dyDescent="0.2">
      <c r="A12" s="12" t="s">
        <v>8373</v>
      </c>
      <c r="B12" s="6">
        <v>43</v>
      </c>
      <c r="C12" s="6">
        <v>150</v>
      </c>
      <c r="D12" s="6">
        <v>194</v>
      </c>
      <c r="E12" s="6">
        <v>387</v>
      </c>
    </row>
    <row r="13" spans="1:5" x14ac:dyDescent="0.2">
      <c r="A13" s="12" t="s">
        <v>8374</v>
      </c>
      <c r="B13" s="6">
        <v>33</v>
      </c>
      <c r="C13" s="6">
        <v>134</v>
      </c>
      <c r="D13" s="6">
        <v>166</v>
      </c>
      <c r="E13" s="6">
        <v>333</v>
      </c>
    </row>
    <row r="14" spans="1:5" x14ac:dyDescent="0.2">
      <c r="A14" s="12" t="s">
        <v>8375</v>
      </c>
      <c r="B14" s="6">
        <v>24</v>
      </c>
      <c r="C14" s="6">
        <v>127</v>
      </c>
      <c r="D14" s="6">
        <v>147</v>
      </c>
      <c r="E14" s="6">
        <v>298</v>
      </c>
    </row>
    <row r="15" spans="1:5" x14ac:dyDescent="0.2">
      <c r="A15" s="12" t="s">
        <v>8376</v>
      </c>
      <c r="B15" s="6">
        <v>20</v>
      </c>
      <c r="C15" s="6">
        <v>149</v>
      </c>
      <c r="D15" s="6">
        <v>183</v>
      </c>
      <c r="E15" s="6">
        <v>352</v>
      </c>
    </row>
    <row r="16" spans="1:5" x14ac:dyDescent="0.2">
      <c r="A16" s="12" t="s">
        <v>8377</v>
      </c>
      <c r="B16" s="6">
        <v>37</v>
      </c>
      <c r="C16" s="6">
        <v>114</v>
      </c>
      <c r="D16" s="6">
        <v>183</v>
      </c>
      <c r="E16" s="6">
        <v>334</v>
      </c>
    </row>
    <row r="17" spans="1:5" x14ac:dyDescent="0.2">
      <c r="A17" s="12" t="s">
        <v>8378</v>
      </c>
      <c r="B17" s="6">
        <v>23</v>
      </c>
      <c r="C17" s="6">
        <v>118</v>
      </c>
      <c r="D17" s="6">
        <v>111</v>
      </c>
      <c r="E17" s="6">
        <v>252</v>
      </c>
    </row>
    <row r="18" spans="1:5" x14ac:dyDescent="0.2">
      <c r="A18" s="12" t="s">
        <v>8312</v>
      </c>
      <c r="B18" s="6">
        <v>349</v>
      </c>
      <c r="C18" s="6">
        <v>1530</v>
      </c>
      <c r="D18" s="6">
        <v>2185</v>
      </c>
      <c r="E18" s="6">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603FB-CF8E-BA43-9234-C6736CCC2093}">
  <sheetPr codeName="Sheet5"/>
  <dimension ref="A1:I13"/>
  <sheetViews>
    <sheetView workbookViewId="0">
      <selection activeCell="I18" sqref="I18"/>
    </sheetView>
  </sheetViews>
  <sheetFormatPr baseColWidth="10" defaultRowHeight="15" x14ac:dyDescent="0.2"/>
  <sheetData>
    <row r="1" spans="1:9" x14ac:dyDescent="0.2">
      <c r="A1" s="5" t="s">
        <v>8380</v>
      </c>
      <c r="B1" s="5" t="s">
        <v>8381</v>
      </c>
      <c r="C1" s="5" t="s">
        <v>8382</v>
      </c>
      <c r="D1" s="5" t="s">
        <v>8383</v>
      </c>
      <c r="E1" s="5" t="s">
        <v>8384</v>
      </c>
      <c r="F1" s="5" t="s">
        <v>8385</v>
      </c>
      <c r="G1" s="5" t="s">
        <v>8386</v>
      </c>
      <c r="H1" s="5" t="s">
        <v>8387</v>
      </c>
      <c r="I1" s="5"/>
    </row>
    <row r="2" spans="1:9" x14ac:dyDescent="0.2">
      <c r="A2" t="s">
        <v>8388</v>
      </c>
      <c r="B2">
        <f>COUNTIFS(Data!D:D, "&lt;1000", Data!F:F, "successful")</f>
        <v>322</v>
      </c>
      <c r="C2">
        <f>COUNTIFS(Data!D:D, "&lt;1000", Data!F:F, "failed")</f>
        <v>113</v>
      </c>
      <c r="D2">
        <f>COUNTIFS(Data!D:D, "&lt;1000", Data!F:F, "canceled")</f>
        <v>18</v>
      </c>
      <c r="E2">
        <f>SUM(B2:D2)</f>
        <v>453</v>
      </c>
      <c r="F2" s="13">
        <f>B2/E2</f>
        <v>0.71081677704194257</v>
      </c>
      <c r="G2" s="13">
        <f>C2/E2</f>
        <v>0.24944812362030905</v>
      </c>
      <c r="H2" s="13">
        <f>D2/E2</f>
        <v>3.9735099337748346E-2</v>
      </c>
    </row>
    <row r="3" spans="1:9" x14ac:dyDescent="0.2">
      <c r="A3" t="s">
        <v>8389</v>
      </c>
      <c r="B3">
        <f>COUNTIFS(Data!D:D, "&gt;=1000", Data!D:D, "&lt;5000", Data!F:F, "successful")</f>
        <v>932</v>
      </c>
      <c r="C3">
        <f>COUNTIFS(Data!D:D, "&gt;=1000", Data!D:D, "&lt;5000", Data!F:F, "failed")</f>
        <v>420</v>
      </c>
      <c r="D3">
        <f>COUNTIFS(Data!D:D, "&gt;=1000", Data!D:D, "&lt;5000", Data!F:F, "canceled")</f>
        <v>60</v>
      </c>
      <c r="E3">
        <f t="shared" ref="E3:E13" si="0">SUM(B3:D3)</f>
        <v>1412</v>
      </c>
      <c r="F3" s="13">
        <f t="shared" ref="F3:F13" si="1">B3/E3</f>
        <v>0.66005665722379603</v>
      </c>
      <c r="G3" s="13">
        <f t="shared" ref="G3:G13" si="2">C3/E3</f>
        <v>0.29745042492917845</v>
      </c>
      <c r="H3" s="13">
        <f t="shared" ref="H3:H13" si="3">D3/E3</f>
        <v>4.2492917847025496E-2</v>
      </c>
    </row>
    <row r="4" spans="1:9" x14ac:dyDescent="0.2">
      <c r="A4" t="s">
        <v>8390</v>
      </c>
      <c r="B4">
        <f>COUNTIFS(Data!D:D, "&gt;=5000", Data!D:D, "&lt;10000", Data!F:F, "successful")</f>
        <v>381</v>
      </c>
      <c r="C4">
        <f>COUNTIFS(Data!D:D, "&gt;=5000", Data!D:D, "&lt;10000", Data!F:F, "failed")</f>
        <v>283</v>
      </c>
      <c r="D4">
        <f>COUNTIFS(Data!D:D, "&gt;=5000", Data!D:D, "&lt;10000", Data!F:F, "canceled")</f>
        <v>52</v>
      </c>
      <c r="E4">
        <f t="shared" si="0"/>
        <v>716</v>
      </c>
      <c r="F4" s="13">
        <f t="shared" si="1"/>
        <v>0.53212290502793291</v>
      </c>
      <c r="G4" s="13">
        <f t="shared" si="2"/>
        <v>0.39525139664804471</v>
      </c>
      <c r="H4" s="13">
        <f t="shared" si="3"/>
        <v>7.2625698324022353E-2</v>
      </c>
    </row>
    <row r="5" spans="1:9" x14ac:dyDescent="0.2">
      <c r="A5" t="s">
        <v>8391</v>
      </c>
      <c r="B5">
        <f>COUNTIFS(Data!D:D, "&gt;=10000", Data!D:D, "&lt;15000", Data!F:F, "successful")</f>
        <v>168</v>
      </c>
      <c r="C5">
        <f>COUNTIFS(Data!D:D, "&gt;=10000", Data!D:D, "&lt;15000", Data!F:F, "failed")</f>
        <v>144</v>
      </c>
      <c r="D5">
        <f>COUNTIFS(Data!D:D, "&gt;=10000", Data!D:D, "&lt;15000", Data!F:F, "canceled")</f>
        <v>40</v>
      </c>
      <c r="E5">
        <f t="shared" si="0"/>
        <v>352</v>
      </c>
      <c r="F5" s="13">
        <f t="shared" si="1"/>
        <v>0.47727272727272729</v>
      </c>
      <c r="G5" s="13">
        <f t="shared" si="2"/>
        <v>0.40909090909090912</v>
      </c>
      <c r="H5" s="13">
        <f t="shared" si="3"/>
        <v>0.11363636363636363</v>
      </c>
    </row>
    <row r="6" spans="1:9" x14ac:dyDescent="0.2">
      <c r="A6" t="s">
        <v>8392</v>
      </c>
      <c r="B6">
        <f>COUNTIFS(Data!D:D, "&gt;=15000", Data!D:D, "&lt;20000", Data!F:F, "successful")</f>
        <v>94</v>
      </c>
      <c r="C6">
        <f>COUNTIFS(Data!D:D, "&gt;=15000", Data!D:D, "&lt;20000", Data!F:F, "failed")</f>
        <v>90</v>
      </c>
      <c r="D6">
        <f>COUNTIFS(Data!D:D, "&gt;=15000", Data!D:D, "&lt;20000", Data!F:F, "canceled")</f>
        <v>17</v>
      </c>
      <c r="E6">
        <f t="shared" si="0"/>
        <v>201</v>
      </c>
      <c r="F6" s="13">
        <f t="shared" si="1"/>
        <v>0.46766169154228854</v>
      </c>
      <c r="G6" s="13">
        <f t="shared" si="2"/>
        <v>0.44776119402985076</v>
      </c>
      <c r="H6" s="13">
        <f t="shared" si="3"/>
        <v>8.45771144278607E-2</v>
      </c>
    </row>
    <row r="7" spans="1:9" x14ac:dyDescent="0.2">
      <c r="A7" t="s">
        <v>8395</v>
      </c>
      <c r="B7">
        <f>COUNTIFS(Data!D:D, "&gt;=20000", Data!D:D, "&lt;25000", Data!F:F, "successful")</f>
        <v>62</v>
      </c>
      <c r="C7">
        <f>COUNTIFS(Data!D:D, "&gt;=20000", Data!D:D, "&lt;25000", Data!F:F, "failed")</f>
        <v>72</v>
      </c>
      <c r="D7">
        <f>COUNTIFS(Data!D:D, "&gt;=20000", Data!D:D, "&lt;25000", Data!F:F, "canceled")</f>
        <v>14</v>
      </c>
      <c r="E7">
        <f t="shared" si="0"/>
        <v>148</v>
      </c>
      <c r="F7" s="13">
        <f t="shared" si="1"/>
        <v>0.41891891891891891</v>
      </c>
      <c r="G7" s="13">
        <f t="shared" si="2"/>
        <v>0.48648648648648651</v>
      </c>
      <c r="H7" s="13">
        <f t="shared" si="3"/>
        <v>9.45945945945946E-2</v>
      </c>
    </row>
    <row r="8" spans="1:9" x14ac:dyDescent="0.2">
      <c r="A8" t="s">
        <v>8393</v>
      </c>
      <c r="B8">
        <f>COUNTIFS(Data!D:D, "&gt;=25000", Data!D:D, "&lt;30000", Data!F:F, "successful")</f>
        <v>55</v>
      </c>
      <c r="C8">
        <f>COUNTIFS(Data!D:D, "&gt;=25000", Data!D:D, "&lt;30000", Data!F:F, "failed")</f>
        <v>64</v>
      </c>
      <c r="D8">
        <f>COUNTIFS(Data!D:D, "&gt;=25000", Data!D:D, "&lt;30000", Data!F:F, "canceled")</f>
        <v>18</v>
      </c>
      <c r="E8">
        <f t="shared" si="0"/>
        <v>137</v>
      </c>
      <c r="F8" s="13">
        <f t="shared" si="1"/>
        <v>0.40145985401459855</v>
      </c>
      <c r="G8" s="13">
        <f t="shared" si="2"/>
        <v>0.46715328467153283</v>
      </c>
      <c r="H8" s="13">
        <f t="shared" si="3"/>
        <v>0.13138686131386862</v>
      </c>
    </row>
    <row r="9" spans="1:9" x14ac:dyDescent="0.2">
      <c r="A9" t="s">
        <v>8394</v>
      </c>
      <c r="B9">
        <f>COUNTIFS(Data!D:D, "&gt;=30000", Data!D:D, "&lt;35000", Data!F:F, "successful")</f>
        <v>32</v>
      </c>
      <c r="C9">
        <f>COUNTIFS(Data!D:D, "&gt;=30000", Data!D:D, "&lt;35000", Data!F:F, "failed")</f>
        <v>37</v>
      </c>
      <c r="D9">
        <f>COUNTIFS(Data!D:D, "&gt;=30000", Data!D:D, "&lt;35000", Data!F:F, "canceled")</f>
        <v>13</v>
      </c>
      <c r="E9">
        <f t="shared" si="0"/>
        <v>82</v>
      </c>
      <c r="F9" s="13">
        <f t="shared" si="1"/>
        <v>0.3902439024390244</v>
      </c>
      <c r="G9" s="13">
        <f t="shared" si="2"/>
        <v>0.45121951219512196</v>
      </c>
      <c r="H9" s="13">
        <f t="shared" si="3"/>
        <v>0.15853658536585366</v>
      </c>
    </row>
    <row r="10" spans="1:9" x14ac:dyDescent="0.2">
      <c r="A10" t="s">
        <v>8396</v>
      </c>
      <c r="B10">
        <f>COUNTIFS(Data!D:D, "&gt;=35000", Data!D:D, "&lt;40000", Data!F:F, "successful")</f>
        <v>26</v>
      </c>
      <c r="C10">
        <f>COUNTIFS(Data!D:D, "&gt;=35000", Data!D:D, "&lt;40000", Data!F:F, "failed")</f>
        <v>22</v>
      </c>
      <c r="D10">
        <f>COUNTIFS(Data!D:D, "&gt;=35000", Data!D:D, "&lt;40000", Data!F:F, "canceled")</f>
        <v>7</v>
      </c>
      <c r="E10">
        <f t="shared" si="0"/>
        <v>55</v>
      </c>
      <c r="F10" s="13">
        <f t="shared" si="1"/>
        <v>0.47272727272727272</v>
      </c>
      <c r="G10" s="13">
        <f t="shared" si="2"/>
        <v>0.4</v>
      </c>
      <c r="H10" s="13">
        <f t="shared" si="3"/>
        <v>0.12727272727272726</v>
      </c>
    </row>
    <row r="11" spans="1:9" x14ac:dyDescent="0.2">
      <c r="A11" t="s">
        <v>8397</v>
      </c>
      <c r="B11">
        <f>COUNTIFS(Data!D:D, "&gt;=40000", Data!D:D, "&lt;45000", Data!F:F, "successful")</f>
        <v>21</v>
      </c>
      <c r="C11">
        <f>COUNTIFS(Data!D:D, "&gt;=40000", Data!D:D, "&lt;45000", Data!F:F, "failed")</f>
        <v>16</v>
      </c>
      <c r="D11">
        <f>COUNTIFS(Data!D:D, "&gt;=40000", Data!D:D, "&lt;45000", Data!F:F, "canceled")</f>
        <v>6</v>
      </c>
      <c r="E11">
        <f t="shared" si="0"/>
        <v>43</v>
      </c>
      <c r="F11" s="13">
        <f t="shared" si="1"/>
        <v>0.48837209302325579</v>
      </c>
      <c r="G11" s="13">
        <f t="shared" si="2"/>
        <v>0.37209302325581395</v>
      </c>
      <c r="H11" s="13">
        <f t="shared" si="3"/>
        <v>0.13953488372093023</v>
      </c>
    </row>
    <row r="12" spans="1:9" x14ac:dyDescent="0.2">
      <c r="A12" t="s">
        <v>8398</v>
      </c>
      <c r="B12">
        <f>COUNTIFS(Data!D:D, "&gt;=45000", Data!D:D, "&lt;50000", Data!F:F, "successful")</f>
        <v>6</v>
      </c>
      <c r="C12">
        <f>COUNTIFS(Data!D:D, "&gt;=45000", Data!D:D, "&lt;50000", Data!F:F, "failed")</f>
        <v>11</v>
      </c>
      <c r="D12">
        <f>COUNTIFS(Data!D:D, "&gt;=45000", Data!D:D, "&lt;50000", Data!F:F, "canceled")</f>
        <v>4</v>
      </c>
      <c r="E12">
        <f t="shared" si="0"/>
        <v>21</v>
      </c>
      <c r="F12" s="13">
        <f t="shared" si="1"/>
        <v>0.2857142857142857</v>
      </c>
      <c r="G12" s="13">
        <f t="shared" si="2"/>
        <v>0.52380952380952384</v>
      </c>
      <c r="H12" s="13">
        <f t="shared" si="3"/>
        <v>0.19047619047619047</v>
      </c>
    </row>
    <row r="13" spans="1:9" x14ac:dyDescent="0.2">
      <c r="A13" t="s">
        <v>8399</v>
      </c>
      <c r="B13">
        <f>COUNTIFS(Data!D:D, "&gt;=50000", Data!F:F, "successful")</f>
        <v>86</v>
      </c>
      <c r="C13">
        <f>COUNTIFS(Data!D:D, "&gt;=50000", Data!F:F, "failed")</f>
        <v>258</v>
      </c>
      <c r="D13">
        <f>COUNTIFS(Data!D:D, "&gt;=50000", Data!F:F, "canceled")</f>
        <v>100</v>
      </c>
      <c r="E13">
        <f t="shared" si="0"/>
        <v>444</v>
      </c>
      <c r="F13" s="13">
        <f t="shared" si="1"/>
        <v>0.19369369369369369</v>
      </c>
      <c r="G13" s="13">
        <f t="shared" si="2"/>
        <v>0.58108108108108103</v>
      </c>
      <c r="H13" s="13">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2B4E0-2728-7643-B25C-37E926B6870B}">
  <sheetPr codeName="Sheet6"/>
  <dimension ref="A1:N4115"/>
  <sheetViews>
    <sheetView tabSelected="1" zoomScale="89" zoomScaleNormal="89" workbookViewId="0">
      <selection activeCell="M13" sqref="M13"/>
    </sheetView>
  </sheetViews>
  <sheetFormatPr baseColWidth="10" defaultRowHeight="15" x14ac:dyDescent="0.2"/>
  <cols>
    <col min="13" max="13" width="21.33203125" style="15" customWidth="1"/>
    <col min="14" max="14" width="24.5" style="17" customWidth="1"/>
  </cols>
  <sheetData>
    <row r="1" spans="1:14" s="5" customFormat="1" x14ac:dyDescent="0.2">
      <c r="A1" s="5" t="s">
        <v>8402</v>
      </c>
      <c r="B1" s="5" t="s">
        <v>8401</v>
      </c>
      <c r="D1" s="5" t="s">
        <v>8400</v>
      </c>
      <c r="E1" s="5" t="s">
        <v>8401</v>
      </c>
      <c r="M1" s="14" t="s">
        <v>8218</v>
      </c>
      <c r="N1" s="14" t="s">
        <v>8262</v>
      </c>
    </row>
    <row r="2" spans="1:14" x14ac:dyDescent="0.2">
      <c r="A2" t="str" cm="1">
        <f t="array" ref="A2:B2185">_xlfn._xlws.FILTER(M:N, M:M="successful", "")</f>
        <v>successful</v>
      </c>
      <c r="B2">
        <v>182</v>
      </c>
      <c r="D2" t="str" cm="1">
        <f t="array" ref="D2:E1531">_xlfn._xlws.FILTER(M:N, M:M="failed", "")</f>
        <v>failed</v>
      </c>
      <c r="E2">
        <v>0</v>
      </c>
      <c r="G2" t="s">
        <v>8403</v>
      </c>
      <c r="M2" s="15" t="s">
        <v>8219</v>
      </c>
      <c r="N2" s="17">
        <v>182</v>
      </c>
    </row>
    <row r="3" spans="1:14" x14ac:dyDescent="0.2">
      <c r="A3" t="str">
        <v>successful</v>
      </c>
      <c r="B3">
        <v>79</v>
      </c>
      <c r="D3" t="str">
        <v>failed</v>
      </c>
      <c r="E3">
        <v>1</v>
      </c>
      <c r="G3" t="s">
        <v>8404</v>
      </c>
      <c r="H3">
        <f>AVERAGE(B:B)</f>
        <v>194.47985347985349</v>
      </c>
      <c r="M3" s="15" t="s">
        <v>8219</v>
      </c>
      <c r="N3" s="17">
        <v>79</v>
      </c>
    </row>
    <row r="4" spans="1:14" x14ac:dyDescent="0.2">
      <c r="A4" t="str">
        <v>successful</v>
      </c>
      <c r="B4">
        <v>35</v>
      </c>
      <c r="D4" t="str">
        <v>failed</v>
      </c>
      <c r="E4">
        <v>10</v>
      </c>
      <c r="G4" t="s">
        <v>8405</v>
      </c>
      <c r="H4">
        <f>MEDIAN(B:B)</f>
        <v>62</v>
      </c>
      <c r="M4" s="15" t="s">
        <v>8219</v>
      </c>
      <c r="N4" s="17">
        <v>35</v>
      </c>
    </row>
    <row r="5" spans="1:14" x14ac:dyDescent="0.2">
      <c r="A5" t="str">
        <v>successful</v>
      </c>
      <c r="B5">
        <v>150</v>
      </c>
      <c r="D5" t="str">
        <v>failed</v>
      </c>
      <c r="E5">
        <v>0</v>
      </c>
      <c r="G5" t="s">
        <v>8406</v>
      </c>
      <c r="H5">
        <f>MIN(B:B)</f>
        <v>1</v>
      </c>
      <c r="M5" s="15" t="s">
        <v>8219</v>
      </c>
      <c r="N5" s="17">
        <v>150</v>
      </c>
    </row>
    <row r="6" spans="1:14" x14ac:dyDescent="0.2">
      <c r="A6" t="str">
        <v>successful</v>
      </c>
      <c r="B6">
        <v>284</v>
      </c>
      <c r="D6" t="str">
        <v>failed</v>
      </c>
      <c r="E6">
        <v>7</v>
      </c>
      <c r="G6" t="s">
        <v>8407</v>
      </c>
      <c r="H6">
        <f>MAX(B:B)</f>
        <v>26457</v>
      </c>
      <c r="M6" s="15" t="s">
        <v>8219</v>
      </c>
      <c r="N6" s="17">
        <v>284</v>
      </c>
    </row>
    <row r="7" spans="1:14" x14ac:dyDescent="0.2">
      <c r="A7" t="str">
        <v>successful</v>
      </c>
      <c r="B7">
        <v>47</v>
      </c>
      <c r="D7" t="str">
        <v>failed</v>
      </c>
      <c r="E7">
        <v>0</v>
      </c>
      <c r="G7" t="s">
        <v>8408</v>
      </c>
      <c r="H7">
        <f>_xlfn.VAR.P(B:B)</f>
        <v>713160.84574796387</v>
      </c>
      <c r="M7" s="15" t="s">
        <v>8219</v>
      </c>
      <c r="N7" s="17">
        <v>47</v>
      </c>
    </row>
    <row r="8" spans="1:14" x14ac:dyDescent="0.2">
      <c r="A8" t="str">
        <v>successful</v>
      </c>
      <c r="B8">
        <v>58</v>
      </c>
      <c r="D8" t="str">
        <v>failed</v>
      </c>
      <c r="E8">
        <v>1</v>
      </c>
      <c r="G8" t="s">
        <v>8409</v>
      </c>
      <c r="H8">
        <f>_xlfn.STDEV.P(B:B)</f>
        <v>844.48851131792424</v>
      </c>
      <c r="M8" s="15" t="s">
        <v>8219</v>
      </c>
      <c r="N8" s="17">
        <v>58</v>
      </c>
    </row>
    <row r="9" spans="1:14" x14ac:dyDescent="0.2">
      <c r="A9" t="str">
        <v>successful</v>
      </c>
      <c r="B9">
        <v>57</v>
      </c>
      <c r="D9" t="str">
        <v>failed</v>
      </c>
      <c r="E9">
        <v>2</v>
      </c>
      <c r="M9" s="15" t="s">
        <v>8219</v>
      </c>
      <c r="N9" s="17">
        <v>57</v>
      </c>
    </row>
    <row r="10" spans="1:14" x14ac:dyDescent="0.2">
      <c r="A10" t="str">
        <v>successful</v>
      </c>
      <c r="B10">
        <v>12</v>
      </c>
      <c r="D10" t="str">
        <v>failed</v>
      </c>
      <c r="E10">
        <v>3</v>
      </c>
      <c r="M10" s="15" t="s">
        <v>8219</v>
      </c>
      <c r="N10" s="17">
        <v>12</v>
      </c>
    </row>
    <row r="11" spans="1:14" x14ac:dyDescent="0.2">
      <c r="A11" t="str">
        <v>successful</v>
      </c>
      <c r="B11">
        <v>20</v>
      </c>
      <c r="D11" t="str">
        <v>failed</v>
      </c>
      <c r="E11">
        <v>10</v>
      </c>
      <c r="M11" s="15" t="s">
        <v>8219</v>
      </c>
      <c r="N11" s="17">
        <v>20</v>
      </c>
    </row>
    <row r="12" spans="1:14" x14ac:dyDescent="0.2">
      <c r="A12" t="str">
        <v>successful</v>
      </c>
      <c r="B12">
        <v>19</v>
      </c>
      <c r="D12" t="str">
        <v>failed</v>
      </c>
      <c r="E12">
        <v>10</v>
      </c>
      <c r="M12" s="15" t="s">
        <v>8219</v>
      </c>
      <c r="N12" s="17">
        <v>19</v>
      </c>
    </row>
    <row r="13" spans="1:14" x14ac:dyDescent="0.2">
      <c r="A13" t="str">
        <v>successful</v>
      </c>
      <c r="B13">
        <v>827</v>
      </c>
      <c r="D13" t="str">
        <v>failed</v>
      </c>
      <c r="E13">
        <v>1</v>
      </c>
      <c r="G13" t="s">
        <v>8410</v>
      </c>
      <c r="M13" s="15" t="s">
        <v>8411</v>
      </c>
      <c r="N13" s="17">
        <v>75</v>
      </c>
    </row>
    <row r="14" spans="1:14" x14ac:dyDescent="0.2">
      <c r="A14" t="str">
        <v>successful</v>
      </c>
      <c r="B14">
        <v>51</v>
      </c>
      <c r="D14" t="str">
        <v>failed</v>
      </c>
      <c r="E14">
        <v>0</v>
      </c>
      <c r="G14" t="s">
        <v>8404</v>
      </c>
      <c r="H14">
        <f>AVERAGE(E:E)</f>
        <v>17.709803921568628</v>
      </c>
      <c r="M14" s="15" t="s">
        <v>8219</v>
      </c>
      <c r="N14" s="17">
        <v>827</v>
      </c>
    </row>
    <row r="15" spans="1:14" x14ac:dyDescent="0.2">
      <c r="A15" t="str">
        <v>successful</v>
      </c>
      <c r="B15">
        <v>41</v>
      </c>
      <c r="D15" t="str">
        <v>failed</v>
      </c>
      <c r="E15">
        <v>0</v>
      </c>
      <c r="G15" t="s">
        <v>8405</v>
      </c>
      <c r="H15">
        <f>MEDIAN(E:E)</f>
        <v>4</v>
      </c>
      <c r="M15" s="15" t="s">
        <v>8219</v>
      </c>
      <c r="N15" s="17">
        <v>51</v>
      </c>
    </row>
    <row r="16" spans="1:14" x14ac:dyDescent="0.2">
      <c r="A16" t="str">
        <v>successful</v>
      </c>
      <c r="B16">
        <v>98</v>
      </c>
      <c r="D16" t="str">
        <v>failed</v>
      </c>
      <c r="E16">
        <v>0</v>
      </c>
      <c r="G16" t="s">
        <v>8406</v>
      </c>
      <c r="H16">
        <f>MIN(E:E)</f>
        <v>0</v>
      </c>
      <c r="M16" s="15" t="s">
        <v>8219</v>
      </c>
      <c r="N16" s="17">
        <v>41</v>
      </c>
    </row>
    <row r="17" spans="1:14" x14ac:dyDescent="0.2">
      <c r="A17" t="str">
        <v>successful</v>
      </c>
      <c r="B17">
        <v>70</v>
      </c>
      <c r="D17" t="str">
        <v>failed</v>
      </c>
      <c r="E17">
        <v>26</v>
      </c>
      <c r="G17" t="s">
        <v>8407</v>
      </c>
      <c r="H17">
        <f>MAX(E:E)</f>
        <v>1293</v>
      </c>
      <c r="M17" s="15" t="s">
        <v>8219</v>
      </c>
      <c r="N17" s="17">
        <v>98</v>
      </c>
    </row>
    <row r="18" spans="1:14" x14ac:dyDescent="0.2">
      <c r="A18" t="str">
        <v>successful</v>
      </c>
      <c r="B18">
        <v>36</v>
      </c>
      <c r="D18" t="str">
        <v>failed</v>
      </c>
      <c r="E18">
        <v>0</v>
      </c>
      <c r="G18" t="s">
        <v>8408</v>
      </c>
      <c r="H18">
        <f>_xlfn.VAR.P(E:E)</f>
        <v>3773.2216685890044</v>
      </c>
      <c r="M18" s="15" t="s">
        <v>8219</v>
      </c>
      <c r="N18" s="17">
        <v>70</v>
      </c>
    </row>
    <row r="19" spans="1:14" x14ac:dyDescent="0.2">
      <c r="A19" t="str">
        <v>successful</v>
      </c>
      <c r="B19">
        <v>342</v>
      </c>
      <c r="D19" t="str">
        <v>failed</v>
      </c>
      <c r="E19">
        <v>7</v>
      </c>
      <c r="G19" t="s">
        <v>8409</v>
      </c>
      <c r="H19">
        <f>_xlfn.STDEV.P(E:E)</f>
        <v>61.426555076684906</v>
      </c>
      <c r="M19" s="15" t="s">
        <v>8219</v>
      </c>
      <c r="N19" s="17">
        <v>36</v>
      </c>
    </row>
    <row r="20" spans="1:14" x14ac:dyDescent="0.2">
      <c r="A20" t="str">
        <v>successful</v>
      </c>
      <c r="B20">
        <v>22</v>
      </c>
      <c r="D20" t="str">
        <v>failed</v>
      </c>
      <c r="E20">
        <v>0</v>
      </c>
      <c r="M20" s="15" t="s">
        <v>8219</v>
      </c>
      <c r="N20" s="17">
        <v>342</v>
      </c>
    </row>
    <row r="21" spans="1:14" x14ac:dyDescent="0.2">
      <c r="A21" t="str">
        <v>successful</v>
      </c>
      <c r="B21">
        <v>25</v>
      </c>
      <c r="D21" t="str">
        <v>failed</v>
      </c>
      <c r="E21">
        <v>2</v>
      </c>
      <c r="M21" s="15" t="s">
        <v>8219</v>
      </c>
      <c r="N21" s="17">
        <v>22</v>
      </c>
    </row>
    <row r="22" spans="1:14" x14ac:dyDescent="0.2">
      <c r="A22" t="str">
        <v>successful</v>
      </c>
      <c r="B22">
        <v>101</v>
      </c>
      <c r="D22" t="str">
        <v>failed</v>
      </c>
      <c r="E22">
        <v>13</v>
      </c>
      <c r="M22" s="15" t="s">
        <v>8219</v>
      </c>
      <c r="N22" s="17">
        <v>25</v>
      </c>
    </row>
    <row r="23" spans="1:14" x14ac:dyDescent="0.2">
      <c r="A23" t="str">
        <v>successful</v>
      </c>
      <c r="B23">
        <v>8</v>
      </c>
      <c r="D23" t="str">
        <v>failed</v>
      </c>
      <c r="E23">
        <v>4</v>
      </c>
      <c r="G23" s="16"/>
      <c r="H23" s="16"/>
      <c r="I23" s="16"/>
      <c r="J23" s="16"/>
      <c r="K23" s="16"/>
      <c r="M23" s="15" t="s">
        <v>8219</v>
      </c>
      <c r="N23" s="17">
        <v>101</v>
      </c>
    </row>
    <row r="24" spans="1:14" x14ac:dyDescent="0.2">
      <c r="A24" t="str">
        <v>successful</v>
      </c>
      <c r="B24">
        <v>23</v>
      </c>
      <c r="D24" t="str">
        <v>failed</v>
      </c>
      <c r="E24">
        <v>0</v>
      </c>
      <c r="G24" s="16"/>
      <c r="H24" s="16"/>
      <c r="I24" s="16"/>
      <c r="J24" s="16"/>
      <c r="K24" s="16"/>
      <c r="M24" s="15" t="s">
        <v>8219</v>
      </c>
      <c r="N24" s="17">
        <v>8</v>
      </c>
    </row>
    <row r="25" spans="1:14" x14ac:dyDescent="0.2">
      <c r="A25" t="str">
        <v>successful</v>
      </c>
      <c r="B25">
        <v>574</v>
      </c>
      <c r="D25" t="str">
        <v>failed</v>
      </c>
      <c r="E25">
        <v>12</v>
      </c>
      <c r="G25" s="16"/>
      <c r="H25" s="16"/>
      <c r="I25" s="16"/>
      <c r="J25" s="16"/>
      <c r="K25" s="16"/>
      <c r="M25" s="15" t="s">
        <v>8219</v>
      </c>
      <c r="N25" s="17">
        <v>23</v>
      </c>
    </row>
    <row r="26" spans="1:14" x14ac:dyDescent="0.2">
      <c r="A26" t="str">
        <v>successful</v>
      </c>
      <c r="B26">
        <v>14</v>
      </c>
      <c r="D26" t="str">
        <v>failed</v>
      </c>
      <c r="E26">
        <v>2</v>
      </c>
      <c r="G26" s="16"/>
      <c r="H26" s="16"/>
      <c r="I26" s="16"/>
      <c r="J26" s="16"/>
      <c r="K26" s="16"/>
      <c r="M26" s="15" t="s">
        <v>8219</v>
      </c>
      <c r="N26" s="17">
        <v>574</v>
      </c>
    </row>
    <row r="27" spans="1:14" x14ac:dyDescent="0.2">
      <c r="A27" t="str">
        <v>successful</v>
      </c>
      <c r="B27">
        <v>19</v>
      </c>
      <c r="D27" t="str">
        <v>failed</v>
      </c>
      <c r="E27">
        <v>10</v>
      </c>
      <c r="G27" s="16"/>
      <c r="H27" s="16"/>
      <c r="I27" s="16"/>
      <c r="J27" s="16"/>
      <c r="K27" s="16"/>
      <c r="M27" s="15" t="s">
        <v>8219</v>
      </c>
      <c r="N27" s="17">
        <v>14</v>
      </c>
    </row>
    <row r="28" spans="1:14" x14ac:dyDescent="0.2">
      <c r="A28" t="str">
        <v>successful</v>
      </c>
      <c r="B28">
        <v>150</v>
      </c>
      <c r="D28" t="str">
        <v>failed</v>
      </c>
      <c r="E28">
        <v>0</v>
      </c>
      <c r="M28" s="15" t="s">
        <v>8219</v>
      </c>
      <c r="N28" s="17">
        <v>19</v>
      </c>
    </row>
    <row r="29" spans="1:14" x14ac:dyDescent="0.2">
      <c r="A29" t="str">
        <v>successful</v>
      </c>
      <c r="B29">
        <v>71</v>
      </c>
      <c r="D29" t="str">
        <v>failed</v>
      </c>
      <c r="E29">
        <v>5</v>
      </c>
      <c r="M29" s="15" t="s">
        <v>8219</v>
      </c>
      <c r="N29" s="17">
        <v>150</v>
      </c>
    </row>
    <row r="30" spans="1:14" x14ac:dyDescent="0.2">
      <c r="A30" t="str">
        <v>successful</v>
      </c>
      <c r="B30">
        <v>117</v>
      </c>
      <c r="D30" t="str">
        <v>failed</v>
      </c>
      <c r="E30">
        <v>0</v>
      </c>
      <c r="M30" s="15" t="s">
        <v>8219</v>
      </c>
      <c r="N30" s="17">
        <v>71</v>
      </c>
    </row>
    <row r="31" spans="1:14" x14ac:dyDescent="0.2">
      <c r="A31" t="str">
        <v>successful</v>
      </c>
      <c r="B31">
        <v>53</v>
      </c>
      <c r="D31" t="str">
        <v>failed</v>
      </c>
      <c r="E31">
        <v>5</v>
      </c>
      <c r="M31" s="15" t="s">
        <v>8219</v>
      </c>
      <c r="N31" s="17">
        <v>117</v>
      </c>
    </row>
    <row r="32" spans="1:14" x14ac:dyDescent="0.2">
      <c r="A32" t="str">
        <v>successful</v>
      </c>
      <c r="B32">
        <v>1</v>
      </c>
      <c r="D32" t="str">
        <v>failed</v>
      </c>
      <c r="E32">
        <v>1</v>
      </c>
      <c r="M32" s="15" t="s">
        <v>8219</v>
      </c>
      <c r="N32" s="17">
        <v>53</v>
      </c>
    </row>
    <row r="33" spans="1:14" x14ac:dyDescent="0.2">
      <c r="A33" t="str">
        <v>successful</v>
      </c>
      <c r="B33">
        <v>89</v>
      </c>
      <c r="D33" t="str">
        <v>failed</v>
      </c>
      <c r="E33">
        <v>3</v>
      </c>
      <c r="M33" s="15" t="s">
        <v>8219</v>
      </c>
      <c r="N33" s="17">
        <v>1</v>
      </c>
    </row>
    <row r="34" spans="1:14" x14ac:dyDescent="0.2">
      <c r="A34" t="str">
        <v>successful</v>
      </c>
      <c r="B34">
        <v>64</v>
      </c>
      <c r="D34" t="str">
        <v>failed</v>
      </c>
      <c r="E34">
        <v>3</v>
      </c>
      <c r="M34" s="15" t="s">
        <v>8219</v>
      </c>
      <c r="N34" s="17">
        <v>89</v>
      </c>
    </row>
    <row r="35" spans="1:14" x14ac:dyDescent="0.2">
      <c r="A35" t="str">
        <v>successful</v>
      </c>
      <c r="B35">
        <v>68</v>
      </c>
      <c r="D35" t="str">
        <v>failed</v>
      </c>
      <c r="E35">
        <v>0</v>
      </c>
      <c r="M35" s="15" t="s">
        <v>8219</v>
      </c>
      <c r="N35" s="17">
        <v>64</v>
      </c>
    </row>
    <row r="36" spans="1:14" x14ac:dyDescent="0.2">
      <c r="A36" t="str">
        <v>successful</v>
      </c>
      <c r="B36">
        <v>28</v>
      </c>
      <c r="D36" t="str">
        <v>failed</v>
      </c>
      <c r="E36">
        <v>3</v>
      </c>
      <c r="M36" s="15" t="s">
        <v>8219</v>
      </c>
      <c r="N36" s="17">
        <v>68</v>
      </c>
    </row>
    <row r="37" spans="1:14" x14ac:dyDescent="0.2">
      <c r="A37" t="str">
        <v>successful</v>
      </c>
      <c r="B37">
        <v>44</v>
      </c>
      <c r="D37" t="str">
        <v>failed</v>
      </c>
      <c r="E37">
        <v>0</v>
      </c>
      <c r="M37" s="15" t="s">
        <v>8219</v>
      </c>
      <c r="N37" s="17">
        <v>28</v>
      </c>
    </row>
    <row r="38" spans="1:14" x14ac:dyDescent="0.2">
      <c r="A38" t="str">
        <v>successful</v>
      </c>
      <c r="B38">
        <v>253</v>
      </c>
      <c r="D38" t="str">
        <v>failed</v>
      </c>
      <c r="E38">
        <v>19</v>
      </c>
      <c r="M38" s="15" t="s">
        <v>8219</v>
      </c>
      <c r="N38" s="17">
        <v>44</v>
      </c>
    </row>
    <row r="39" spans="1:14" x14ac:dyDescent="0.2">
      <c r="A39" t="str">
        <v>successful</v>
      </c>
      <c r="B39">
        <v>66</v>
      </c>
      <c r="D39" t="str">
        <v>failed</v>
      </c>
      <c r="E39">
        <v>8</v>
      </c>
      <c r="M39" s="15" t="s">
        <v>8219</v>
      </c>
      <c r="N39" s="17">
        <v>253</v>
      </c>
    </row>
    <row r="40" spans="1:14" x14ac:dyDescent="0.2">
      <c r="A40" t="str">
        <v>successful</v>
      </c>
      <c r="B40">
        <v>217</v>
      </c>
      <c r="D40" t="str">
        <v>failed</v>
      </c>
      <c r="E40">
        <v>6</v>
      </c>
      <c r="M40" s="15" t="s">
        <v>8219</v>
      </c>
      <c r="N40" s="17">
        <v>66</v>
      </c>
    </row>
    <row r="41" spans="1:14" x14ac:dyDescent="0.2">
      <c r="A41" t="str">
        <v>successful</v>
      </c>
      <c r="B41">
        <v>16</v>
      </c>
      <c r="D41" t="str">
        <v>failed</v>
      </c>
      <c r="E41">
        <v>0</v>
      </c>
      <c r="M41" s="15" t="s">
        <v>8219</v>
      </c>
      <c r="N41" s="17">
        <v>217</v>
      </c>
    </row>
    <row r="42" spans="1:14" x14ac:dyDescent="0.2">
      <c r="A42" t="str">
        <v>successful</v>
      </c>
      <c r="B42">
        <v>19</v>
      </c>
      <c r="D42" t="str">
        <v>failed</v>
      </c>
      <c r="E42">
        <v>18</v>
      </c>
      <c r="M42" s="15" t="s">
        <v>8219</v>
      </c>
      <c r="N42" s="17">
        <v>16</v>
      </c>
    </row>
    <row r="43" spans="1:14" x14ac:dyDescent="0.2">
      <c r="A43" t="str">
        <v>successful</v>
      </c>
      <c r="B43">
        <v>169</v>
      </c>
      <c r="D43" t="str">
        <v>failed</v>
      </c>
      <c r="E43">
        <v>7</v>
      </c>
      <c r="M43" s="15" t="s">
        <v>8219</v>
      </c>
      <c r="N43" s="17">
        <v>19</v>
      </c>
    </row>
    <row r="44" spans="1:14" x14ac:dyDescent="0.2">
      <c r="A44" t="str">
        <v>successful</v>
      </c>
      <c r="B44">
        <v>263</v>
      </c>
      <c r="D44" t="str">
        <v>failed</v>
      </c>
      <c r="E44">
        <v>0</v>
      </c>
      <c r="M44" s="15" t="s">
        <v>8219</v>
      </c>
      <c r="N44" s="17">
        <v>169</v>
      </c>
    </row>
    <row r="45" spans="1:14" x14ac:dyDescent="0.2">
      <c r="A45" t="str">
        <v>successful</v>
      </c>
      <c r="B45">
        <v>15</v>
      </c>
      <c r="D45" t="str">
        <v>failed</v>
      </c>
      <c r="E45">
        <v>8</v>
      </c>
      <c r="M45" s="15" t="s">
        <v>8219</v>
      </c>
      <c r="N45" s="17">
        <v>263</v>
      </c>
    </row>
    <row r="46" spans="1:14" x14ac:dyDescent="0.2">
      <c r="A46" t="str">
        <v>successful</v>
      </c>
      <c r="B46">
        <v>61</v>
      </c>
      <c r="D46" t="str">
        <v>failed</v>
      </c>
      <c r="E46">
        <v>1293</v>
      </c>
      <c r="M46" s="15" t="s">
        <v>8219</v>
      </c>
      <c r="N46" s="17">
        <v>15</v>
      </c>
    </row>
    <row r="47" spans="1:14" x14ac:dyDescent="0.2">
      <c r="A47" t="str">
        <v>successful</v>
      </c>
      <c r="B47">
        <v>45</v>
      </c>
      <c r="D47" t="str">
        <v>failed</v>
      </c>
      <c r="E47">
        <v>17</v>
      </c>
      <c r="M47" s="15" t="s">
        <v>8219</v>
      </c>
      <c r="N47" s="17">
        <v>61</v>
      </c>
    </row>
    <row r="48" spans="1:14" x14ac:dyDescent="0.2">
      <c r="A48" t="str">
        <v>successful</v>
      </c>
      <c r="B48">
        <v>70</v>
      </c>
      <c r="D48" t="str">
        <v>failed</v>
      </c>
      <c r="E48">
        <v>0</v>
      </c>
      <c r="M48" s="15" t="s">
        <v>8219</v>
      </c>
      <c r="N48" s="17">
        <v>45</v>
      </c>
    </row>
    <row r="49" spans="1:14" x14ac:dyDescent="0.2">
      <c r="A49" t="str">
        <v>successful</v>
      </c>
      <c r="B49">
        <v>38</v>
      </c>
      <c r="D49" t="str">
        <v>failed</v>
      </c>
      <c r="E49">
        <v>13</v>
      </c>
      <c r="M49" s="15" t="s">
        <v>8219</v>
      </c>
      <c r="N49" s="17">
        <v>70</v>
      </c>
    </row>
    <row r="50" spans="1:14" x14ac:dyDescent="0.2">
      <c r="A50" t="str">
        <v>successful</v>
      </c>
      <c r="B50">
        <v>87</v>
      </c>
      <c r="D50" t="str">
        <v>failed</v>
      </c>
      <c r="E50">
        <v>0</v>
      </c>
      <c r="M50" s="15" t="s">
        <v>8219</v>
      </c>
      <c r="N50" s="17">
        <v>38</v>
      </c>
    </row>
    <row r="51" spans="1:14" x14ac:dyDescent="0.2">
      <c r="A51" t="str">
        <v>successful</v>
      </c>
      <c r="B51">
        <v>22</v>
      </c>
      <c r="D51" t="str">
        <v>failed</v>
      </c>
      <c r="E51">
        <v>0</v>
      </c>
      <c r="M51" s="15" t="s">
        <v>8219</v>
      </c>
      <c r="N51" s="17">
        <v>87</v>
      </c>
    </row>
    <row r="52" spans="1:14" x14ac:dyDescent="0.2">
      <c r="A52" t="str">
        <v>successful</v>
      </c>
      <c r="B52">
        <v>119</v>
      </c>
      <c r="D52" t="str">
        <v>failed</v>
      </c>
      <c r="E52">
        <v>33</v>
      </c>
      <c r="M52" s="15" t="s">
        <v>8219</v>
      </c>
      <c r="N52" s="17">
        <v>22</v>
      </c>
    </row>
    <row r="53" spans="1:14" x14ac:dyDescent="0.2">
      <c r="A53" t="str">
        <v>successful</v>
      </c>
      <c r="B53">
        <v>52</v>
      </c>
      <c r="D53" t="str">
        <v>failed</v>
      </c>
      <c r="E53">
        <v>12</v>
      </c>
      <c r="M53" s="15" t="s">
        <v>8219</v>
      </c>
      <c r="N53" s="17">
        <v>119</v>
      </c>
    </row>
    <row r="54" spans="1:14" x14ac:dyDescent="0.2">
      <c r="A54" t="str">
        <v>successful</v>
      </c>
      <c r="B54">
        <v>117</v>
      </c>
      <c r="D54" t="str">
        <v>failed</v>
      </c>
      <c r="E54">
        <v>1</v>
      </c>
      <c r="M54" s="15" t="s">
        <v>8219</v>
      </c>
      <c r="N54" s="17">
        <v>52</v>
      </c>
    </row>
    <row r="55" spans="1:14" x14ac:dyDescent="0.2">
      <c r="A55" t="str">
        <v>successful</v>
      </c>
      <c r="B55">
        <v>52</v>
      </c>
      <c r="D55" t="str">
        <v>failed</v>
      </c>
      <c r="E55">
        <v>1</v>
      </c>
      <c r="M55" s="15" t="s">
        <v>8219</v>
      </c>
      <c r="N55" s="17">
        <v>117</v>
      </c>
    </row>
    <row r="56" spans="1:14" x14ac:dyDescent="0.2">
      <c r="A56" t="str">
        <v>successful</v>
      </c>
      <c r="B56">
        <v>86</v>
      </c>
      <c r="D56" t="str">
        <v>failed</v>
      </c>
      <c r="E56">
        <v>1</v>
      </c>
      <c r="M56" s="15" t="s">
        <v>8219</v>
      </c>
      <c r="N56" s="17">
        <v>52</v>
      </c>
    </row>
    <row r="57" spans="1:14" x14ac:dyDescent="0.2">
      <c r="A57" t="str">
        <v>successful</v>
      </c>
      <c r="B57">
        <v>174</v>
      </c>
      <c r="D57" t="str">
        <v>failed</v>
      </c>
      <c r="E57">
        <v>1</v>
      </c>
      <c r="M57" s="15" t="s">
        <v>8219</v>
      </c>
      <c r="N57" s="17">
        <v>86</v>
      </c>
    </row>
    <row r="58" spans="1:14" x14ac:dyDescent="0.2">
      <c r="A58" t="str">
        <v>successful</v>
      </c>
      <c r="B58">
        <v>69</v>
      </c>
      <c r="D58" t="str">
        <v>failed</v>
      </c>
      <c r="E58">
        <v>84</v>
      </c>
      <c r="M58" s="15" t="s">
        <v>8219</v>
      </c>
      <c r="N58" s="17">
        <v>174</v>
      </c>
    </row>
    <row r="59" spans="1:14" x14ac:dyDescent="0.2">
      <c r="A59" t="str">
        <v>successful</v>
      </c>
      <c r="B59">
        <v>75</v>
      </c>
      <c r="D59" t="str">
        <v>failed</v>
      </c>
      <c r="E59">
        <v>38</v>
      </c>
      <c r="M59" s="15" t="s">
        <v>8219</v>
      </c>
      <c r="N59" s="17">
        <v>69</v>
      </c>
    </row>
    <row r="60" spans="1:14" x14ac:dyDescent="0.2">
      <c r="A60" t="str">
        <v>successful</v>
      </c>
      <c r="B60">
        <v>33</v>
      </c>
      <c r="D60" t="str">
        <v>failed</v>
      </c>
      <c r="E60">
        <v>1</v>
      </c>
      <c r="M60" s="15" t="s">
        <v>8219</v>
      </c>
      <c r="N60" s="17">
        <v>75</v>
      </c>
    </row>
    <row r="61" spans="1:14" x14ac:dyDescent="0.2">
      <c r="A61" t="str">
        <v>successful</v>
      </c>
      <c r="B61">
        <v>108</v>
      </c>
      <c r="D61" t="str">
        <v>failed</v>
      </c>
      <c r="E61">
        <v>76</v>
      </c>
      <c r="M61" s="15" t="s">
        <v>8219</v>
      </c>
      <c r="N61" s="17">
        <v>33</v>
      </c>
    </row>
    <row r="62" spans="1:14" x14ac:dyDescent="0.2">
      <c r="A62" t="str">
        <v>successful</v>
      </c>
      <c r="B62">
        <v>23</v>
      </c>
      <c r="D62" t="str">
        <v>failed</v>
      </c>
      <c r="E62">
        <v>3</v>
      </c>
      <c r="M62" s="15" t="s">
        <v>8219</v>
      </c>
      <c r="N62" s="17">
        <v>108</v>
      </c>
    </row>
    <row r="63" spans="1:14" x14ac:dyDescent="0.2">
      <c r="A63" t="str">
        <v>successful</v>
      </c>
      <c r="B63">
        <v>48</v>
      </c>
      <c r="D63" t="str">
        <v>failed</v>
      </c>
      <c r="E63">
        <v>0</v>
      </c>
      <c r="M63" s="15" t="s">
        <v>8219</v>
      </c>
      <c r="N63" s="17">
        <v>23</v>
      </c>
    </row>
    <row r="64" spans="1:14" x14ac:dyDescent="0.2">
      <c r="A64" t="str">
        <v>successful</v>
      </c>
      <c r="B64">
        <v>64</v>
      </c>
      <c r="D64" t="str">
        <v>failed</v>
      </c>
      <c r="E64">
        <v>2</v>
      </c>
      <c r="M64" s="15" t="s">
        <v>8219</v>
      </c>
      <c r="N64" s="17">
        <v>48</v>
      </c>
    </row>
    <row r="65" spans="1:14" x14ac:dyDescent="0.2">
      <c r="A65" t="str">
        <v>successful</v>
      </c>
      <c r="B65">
        <v>24</v>
      </c>
      <c r="D65" t="str">
        <v>failed</v>
      </c>
      <c r="E65">
        <v>0</v>
      </c>
      <c r="M65" s="15" t="s">
        <v>8219</v>
      </c>
      <c r="N65" s="17">
        <v>64</v>
      </c>
    </row>
    <row r="66" spans="1:14" x14ac:dyDescent="0.2">
      <c r="A66" t="str">
        <v>successful</v>
      </c>
      <c r="B66">
        <v>57</v>
      </c>
      <c r="D66" t="str">
        <v>failed</v>
      </c>
      <c r="E66">
        <v>0</v>
      </c>
      <c r="M66" s="15" t="s">
        <v>8219</v>
      </c>
      <c r="N66" s="17">
        <v>24</v>
      </c>
    </row>
    <row r="67" spans="1:14" x14ac:dyDescent="0.2">
      <c r="A67" t="str">
        <v>successful</v>
      </c>
      <c r="B67">
        <v>26</v>
      </c>
      <c r="D67" t="str">
        <v>failed</v>
      </c>
      <c r="E67">
        <v>0</v>
      </c>
      <c r="M67" s="15" t="s">
        <v>8219</v>
      </c>
      <c r="N67" s="17">
        <v>57</v>
      </c>
    </row>
    <row r="68" spans="1:14" x14ac:dyDescent="0.2">
      <c r="A68" t="str">
        <v>successful</v>
      </c>
      <c r="B68">
        <v>20</v>
      </c>
      <c r="D68" t="str">
        <v>failed</v>
      </c>
      <c r="E68">
        <v>2</v>
      </c>
      <c r="M68" s="15" t="s">
        <v>8219</v>
      </c>
      <c r="N68" s="17">
        <v>26</v>
      </c>
    </row>
    <row r="69" spans="1:14" x14ac:dyDescent="0.2">
      <c r="A69" t="str">
        <v>successful</v>
      </c>
      <c r="B69">
        <v>36</v>
      </c>
      <c r="D69" t="str">
        <v>failed</v>
      </c>
      <c r="E69">
        <v>0</v>
      </c>
      <c r="M69" s="15" t="s">
        <v>8219</v>
      </c>
      <c r="N69" s="17">
        <v>20</v>
      </c>
    </row>
    <row r="70" spans="1:14" x14ac:dyDescent="0.2">
      <c r="A70" t="str">
        <v>successful</v>
      </c>
      <c r="B70">
        <v>178</v>
      </c>
      <c r="D70" t="str">
        <v>failed</v>
      </c>
      <c r="E70">
        <v>0</v>
      </c>
      <c r="M70" s="15" t="s">
        <v>8219</v>
      </c>
      <c r="N70" s="17">
        <v>36</v>
      </c>
    </row>
    <row r="71" spans="1:14" x14ac:dyDescent="0.2">
      <c r="A71" t="str">
        <v>successful</v>
      </c>
      <c r="B71">
        <v>17</v>
      </c>
      <c r="D71" t="str">
        <v>failed</v>
      </c>
      <c r="E71">
        <v>0</v>
      </c>
      <c r="M71" s="15" t="s">
        <v>8219</v>
      </c>
      <c r="N71" s="17">
        <v>178</v>
      </c>
    </row>
    <row r="72" spans="1:14" x14ac:dyDescent="0.2">
      <c r="A72" t="str">
        <v>successful</v>
      </c>
      <c r="B72">
        <v>32</v>
      </c>
      <c r="D72" t="str">
        <v>failed</v>
      </c>
      <c r="E72">
        <v>2</v>
      </c>
      <c r="M72" s="15" t="s">
        <v>8219</v>
      </c>
      <c r="N72" s="17">
        <v>17</v>
      </c>
    </row>
    <row r="73" spans="1:14" x14ac:dyDescent="0.2">
      <c r="A73" t="str">
        <v>successful</v>
      </c>
      <c r="B73">
        <v>41</v>
      </c>
      <c r="D73" t="str">
        <v>failed</v>
      </c>
      <c r="E73">
        <v>0</v>
      </c>
      <c r="M73" s="15" t="s">
        <v>8219</v>
      </c>
      <c r="N73" s="17">
        <v>32</v>
      </c>
    </row>
    <row r="74" spans="1:14" x14ac:dyDescent="0.2">
      <c r="A74" t="str">
        <v>successful</v>
      </c>
      <c r="B74">
        <v>18</v>
      </c>
      <c r="D74" t="str">
        <v>failed</v>
      </c>
      <c r="E74">
        <v>7</v>
      </c>
      <c r="M74" s="15" t="s">
        <v>8219</v>
      </c>
      <c r="N74" s="17">
        <v>41</v>
      </c>
    </row>
    <row r="75" spans="1:14" x14ac:dyDescent="0.2">
      <c r="A75" t="str">
        <v>successful</v>
      </c>
      <c r="B75">
        <v>29</v>
      </c>
      <c r="D75" t="str">
        <v>failed</v>
      </c>
      <c r="E75">
        <v>0</v>
      </c>
      <c r="M75" s="15" t="s">
        <v>8219</v>
      </c>
      <c r="N75" s="17">
        <v>18</v>
      </c>
    </row>
    <row r="76" spans="1:14" x14ac:dyDescent="0.2">
      <c r="A76" t="str">
        <v>successful</v>
      </c>
      <c r="B76">
        <v>47</v>
      </c>
      <c r="D76" t="str">
        <v>failed</v>
      </c>
      <c r="E76">
        <v>5</v>
      </c>
      <c r="M76" s="15" t="s">
        <v>8219</v>
      </c>
      <c r="N76" s="17">
        <v>29</v>
      </c>
    </row>
    <row r="77" spans="1:14" x14ac:dyDescent="0.2">
      <c r="A77" t="str">
        <v>successful</v>
      </c>
      <c r="B77">
        <v>15</v>
      </c>
      <c r="D77" t="str">
        <v>failed</v>
      </c>
      <c r="E77">
        <v>0</v>
      </c>
      <c r="M77" s="15" t="s">
        <v>8219</v>
      </c>
      <c r="N77" s="17">
        <v>47</v>
      </c>
    </row>
    <row r="78" spans="1:14" x14ac:dyDescent="0.2">
      <c r="A78" t="str">
        <v>successful</v>
      </c>
      <c r="B78">
        <v>26</v>
      </c>
      <c r="D78" t="str">
        <v>failed</v>
      </c>
      <c r="E78">
        <v>0</v>
      </c>
      <c r="M78" s="15" t="s">
        <v>8219</v>
      </c>
      <c r="N78" s="17">
        <v>15</v>
      </c>
    </row>
    <row r="79" spans="1:14" x14ac:dyDescent="0.2">
      <c r="A79" t="str">
        <v>successful</v>
      </c>
      <c r="B79">
        <v>35</v>
      </c>
      <c r="D79" t="str">
        <v>failed</v>
      </c>
      <c r="E79">
        <v>1</v>
      </c>
      <c r="M79" s="15" t="s">
        <v>8219</v>
      </c>
      <c r="N79" s="17">
        <v>26</v>
      </c>
    </row>
    <row r="80" spans="1:14" x14ac:dyDescent="0.2">
      <c r="A80" t="str">
        <v>successful</v>
      </c>
      <c r="B80">
        <v>41</v>
      </c>
      <c r="D80" t="str">
        <v>failed</v>
      </c>
      <c r="E80">
        <v>0</v>
      </c>
      <c r="M80" s="15" t="s">
        <v>8219</v>
      </c>
      <c r="N80" s="17">
        <v>35</v>
      </c>
    </row>
    <row r="81" spans="1:14" x14ac:dyDescent="0.2">
      <c r="A81" t="str">
        <v>successful</v>
      </c>
      <c r="B81">
        <v>47</v>
      </c>
      <c r="D81" t="str">
        <v>failed</v>
      </c>
      <c r="E81">
        <v>5</v>
      </c>
      <c r="M81" s="15" t="s">
        <v>8219</v>
      </c>
      <c r="N81" s="17">
        <v>41</v>
      </c>
    </row>
    <row r="82" spans="1:14" x14ac:dyDescent="0.2">
      <c r="A82" t="str">
        <v>successful</v>
      </c>
      <c r="B82">
        <v>28</v>
      </c>
      <c r="D82" t="str">
        <v>failed</v>
      </c>
      <c r="E82">
        <v>3</v>
      </c>
      <c r="M82" s="15" t="s">
        <v>8219</v>
      </c>
      <c r="N82" s="17">
        <v>47</v>
      </c>
    </row>
    <row r="83" spans="1:14" x14ac:dyDescent="0.2">
      <c r="A83" t="str">
        <v>successful</v>
      </c>
      <c r="B83">
        <v>100</v>
      </c>
      <c r="D83" t="str">
        <v>failed</v>
      </c>
      <c r="E83">
        <v>6</v>
      </c>
      <c r="M83" s="15" t="s">
        <v>8219</v>
      </c>
      <c r="N83" s="17">
        <v>28</v>
      </c>
    </row>
    <row r="84" spans="1:14" x14ac:dyDescent="0.2">
      <c r="A84" t="str">
        <v>successful</v>
      </c>
      <c r="B84">
        <v>13</v>
      </c>
      <c r="D84" t="str">
        <v>failed</v>
      </c>
      <c r="E84">
        <v>12</v>
      </c>
      <c r="M84" s="15" t="s">
        <v>8219</v>
      </c>
      <c r="N84" s="17">
        <v>100</v>
      </c>
    </row>
    <row r="85" spans="1:14" x14ac:dyDescent="0.2">
      <c r="A85" t="str">
        <v>successful</v>
      </c>
      <c r="B85">
        <v>7</v>
      </c>
      <c r="D85" t="str">
        <v>failed</v>
      </c>
      <c r="E85">
        <v>13</v>
      </c>
      <c r="M85" s="15" t="s">
        <v>8219</v>
      </c>
      <c r="N85" s="17">
        <v>13</v>
      </c>
    </row>
    <row r="86" spans="1:14" x14ac:dyDescent="0.2">
      <c r="A86" t="str">
        <v>successful</v>
      </c>
      <c r="B86">
        <v>21</v>
      </c>
      <c r="D86" t="str">
        <v>failed</v>
      </c>
      <c r="E86">
        <v>5</v>
      </c>
      <c r="M86" s="15" t="s">
        <v>8219</v>
      </c>
      <c r="N86" s="17">
        <v>7</v>
      </c>
    </row>
    <row r="87" spans="1:14" x14ac:dyDescent="0.2">
      <c r="A87" t="str">
        <v>successful</v>
      </c>
      <c r="B87">
        <v>17</v>
      </c>
      <c r="D87" t="str">
        <v>failed</v>
      </c>
      <c r="E87">
        <v>2</v>
      </c>
      <c r="M87" s="15" t="s">
        <v>8219</v>
      </c>
      <c r="N87" s="17">
        <v>21</v>
      </c>
    </row>
    <row r="88" spans="1:14" x14ac:dyDescent="0.2">
      <c r="A88" t="str">
        <v>successful</v>
      </c>
      <c r="B88">
        <v>25</v>
      </c>
      <c r="D88" t="str">
        <v>failed</v>
      </c>
      <c r="E88">
        <v>8</v>
      </c>
      <c r="M88" s="15" t="s">
        <v>8219</v>
      </c>
      <c r="N88" s="17">
        <v>17</v>
      </c>
    </row>
    <row r="89" spans="1:14" x14ac:dyDescent="0.2">
      <c r="A89" t="str">
        <v>successful</v>
      </c>
      <c r="B89">
        <v>60</v>
      </c>
      <c r="D89" t="str">
        <v>failed</v>
      </c>
      <c r="E89">
        <v>0</v>
      </c>
      <c r="M89" s="15" t="s">
        <v>8219</v>
      </c>
      <c r="N89" s="17">
        <v>25</v>
      </c>
    </row>
    <row r="90" spans="1:14" x14ac:dyDescent="0.2">
      <c r="A90" t="str">
        <v>successful</v>
      </c>
      <c r="B90">
        <v>56</v>
      </c>
      <c r="D90" t="str">
        <v>failed</v>
      </c>
      <c r="E90">
        <v>13</v>
      </c>
      <c r="M90" s="15" t="s">
        <v>8219</v>
      </c>
      <c r="N90" s="17">
        <v>60</v>
      </c>
    </row>
    <row r="91" spans="1:14" x14ac:dyDescent="0.2">
      <c r="A91" t="str">
        <v>successful</v>
      </c>
      <c r="B91">
        <v>16</v>
      </c>
      <c r="D91" t="str">
        <v>failed</v>
      </c>
      <c r="E91">
        <v>0</v>
      </c>
      <c r="M91" s="15" t="s">
        <v>8219</v>
      </c>
      <c r="N91" s="17">
        <v>56</v>
      </c>
    </row>
    <row r="92" spans="1:14" x14ac:dyDescent="0.2">
      <c r="A92" t="str">
        <v>successful</v>
      </c>
      <c r="B92">
        <v>46</v>
      </c>
      <c r="D92" t="str">
        <v>failed</v>
      </c>
      <c r="E92">
        <v>5</v>
      </c>
      <c r="M92" s="15" t="s">
        <v>8219</v>
      </c>
      <c r="N92" s="17">
        <v>16</v>
      </c>
    </row>
    <row r="93" spans="1:14" x14ac:dyDescent="0.2">
      <c r="A93" t="str">
        <v>successful</v>
      </c>
      <c r="B93">
        <v>43</v>
      </c>
      <c r="D93" t="str">
        <v>failed</v>
      </c>
      <c r="E93">
        <v>8</v>
      </c>
      <c r="M93" s="15" t="s">
        <v>8219</v>
      </c>
      <c r="N93" s="17">
        <v>46</v>
      </c>
    </row>
    <row r="94" spans="1:14" x14ac:dyDescent="0.2">
      <c r="A94" t="str">
        <v>successful</v>
      </c>
      <c r="B94">
        <v>15</v>
      </c>
      <c r="D94" t="str">
        <v>failed</v>
      </c>
      <c r="E94">
        <v>8</v>
      </c>
      <c r="M94" s="15" t="s">
        <v>8219</v>
      </c>
      <c r="N94" s="17">
        <v>43</v>
      </c>
    </row>
    <row r="95" spans="1:14" x14ac:dyDescent="0.2">
      <c r="A95" t="str">
        <v>successful</v>
      </c>
      <c r="B95">
        <v>12</v>
      </c>
      <c r="D95" t="str">
        <v>failed</v>
      </c>
      <c r="E95">
        <v>0</v>
      </c>
      <c r="M95" s="15" t="s">
        <v>8219</v>
      </c>
      <c r="N95" s="17">
        <v>15</v>
      </c>
    </row>
    <row r="96" spans="1:14" x14ac:dyDescent="0.2">
      <c r="A96" t="str">
        <v>successful</v>
      </c>
      <c r="B96">
        <v>21</v>
      </c>
      <c r="D96" t="str">
        <v>failed</v>
      </c>
      <c r="E96">
        <v>2</v>
      </c>
      <c r="M96" s="15" t="s">
        <v>8219</v>
      </c>
      <c r="N96" s="17">
        <v>12</v>
      </c>
    </row>
    <row r="97" spans="1:14" x14ac:dyDescent="0.2">
      <c r="A97" t="str">
        <v>successful</v>
      </c>
      <c r="B97">
        <v>34</v>
      </c>
      <c r="D97" t="str">
        <v>failed</v>
      </c>
      <c r="E97">
        <v>3</v>
      </c>
      <c r="M97" s="15" t="s">
        <v>8219</v>
      </c>
      <c r="N97" s="17">
        <v>21</v>
      </c>
    </row>
    <row r="98" spans="1:14" x14ac:dyDescent="0.2">
      <c r="A98" t="str">
        <v>successful</v>
      </c>
      <c r="B98">
        <v>8</v>
      </c>
      <c r="D98" t="str">
        <v>failed</v>
      </c>
      <c r="E98">
        <v>0</v>
      </c>
      <c r="M98" s="15" t="s">
        <v>8219</v>
      </c>
      <c r="N98" s="17">
        <v>34</v>
      </c>
    </row>
    <row r="99" spans="1:14" x14ac:dyDescent="0.2">
      <c r="A99" t="str">
        <v>successful</v>
      </c>
      <c r="B99">
        <v>60</v>
      </c>
      <c r="D99" t="str">
        <v>failed</v>
      </c>
      <c r="E99">
        <v>0</v>
      </c>
      <c r="M99" s="15" t="s">
        <v>8219</v>
      </c>
      <c r="N99" s="17">
        <v>8</v>
      </c>
    </row>
    <row r="100" spans="1:14" x14ac:dyDescent="0.2">
      <c r="A100" t="str">
        <v>successful</v>
      </c>
      <c r="B100">
        <v>39</v>
      </c>
      <c r="D100" t="str">
        <v>failed</v>
      </c>
      <c r="E100">
        <v>11</v>
      </c>
      <c r="M100" s="15" t="s">
        <v>8219</v>
      </c>
      <c r="N100" s="17">
        <v>60</v>
      </c>
    </row>
    <row r="101" spans="1:14" x14ac:dyDescent="0.2">
      <c r="A101" t="str">
        <v>successful</v>
      </c>
      <c r="B101">
        <v>26</v>
      </c>
      <c r="D101" t="str">
        <v>failed</v>
      </c>
      <c r="E101">
        <v>0</v>
      </c>
      <c r="M101" s="15" t="s">
        <v>8219</v>
      </c>
      <c r="N101" s="17">
        <v>39</v>
      </c>
    </row>
    <row r="102" spans="1:14" x14ac:dyDescent="0.2">
      <c r="A102" t="str">
        <v>successful</v>
      </c>
      <c r="B102">
        <v>35</v>
      </c>
      <c r="D102" t="str">
        <v>failed</v>
      </c>
      <c r="E102">
        <v>1</v>
      </c>
      <c r="M102" s="15" t="s">
        <v>8219</v>
      </c>
      <c r="N102" s="17">
        <v>26</v>
      </c>
    </row>
    <row r="103" spans="1:14" x14ac:dyDescent="0.2">
      <c r="A103" t="str">
        <v>successful</v>
      </c>
      <c r="B103">
        <v>65</v>
      </c>
      <c r="D103" t="str">
        <v>failed</v>
      </c>
      <c r="E103">
        <v>0</v>
      </c>
      <c r="M103" s="15" t="s">
        <v>8219</v>
      </c>
      <c r="N103" s="17">
        <v>35</v>
      </c>
    </row>
    <row r="104" spans="1:14" x14ac:dyDescent="0.2">
      <c r="A104" t="str">
        <v>successful</v>
      </c>
      <c r="B104">
        <v>49</v>
      </c>
      <c r="D104" t="str">
        <v>failed</v>
      </c>
      <c r="E104">
        <v>17</v>
      </c>
      <c r="M104" s="15" t="s">
        <v>8219</v>
      </c>
      <c r="N104" s="17">
        <v>65</v>
      </c>
    </row>
    <row r="105" spans="1:14" x14ac:dyDescent="0.2">
      <c r="A105" t="str">
        <v>successful</v>
      </c>
      <c r="B105">
        <v>10</v>
      </c>
      <c r="D105" t="str">
        <v>failed</v>
      </c>
      <c r="E105">
        <v>2</v>
      </c>
      <c r="M105" s="15" t="s">
        <v>8219</v>
      </c>
      <c r="N105" s="17">
        <v>49</v>
      </c>
    </row>
    <row r="106" spans="1:14" x14ac:dyDescent="0.2">
      <c r="A106" t="str">
        <v>successful</v>
      </c>
      <c r="B106">
        <v>60</v>
      </c>
      <c r="D106" t="str">
        <v>failed</v>
      </c>
      <c r="E106">
        <v>1</v>
      </c>
      <c r="M106" s="15" t="s">
        <v>8219</v>
      </c>
      <c r="N106" s="17">
        <v>10</v>
      </c>
    </row>
    <row r="107" spans="1:14" x14ac:dyDescent="0.2">
      <c r="A107" t="str">
        <v>successful</v>
      </c>
      <c r="B107">
        <v>27</v>
      </c>
      <c r="D107" t="str">
        <v>failed</v>
      </c>
      <c r="E107">
        <v>2</v>
      </c>
      <c r="M107" s="15" t="s">
        <v>8219</v>
      </c>
      <c r="N107" s="17">
        <v>60</v>
      </c>
    </row>
    <row r="108" spans="1:14" x14ac:dyDescent="0.2">
      <c r="A108" t="str">
        <v>successful</v>
      </c>
      <c r="B108">
        <v>69</v>
      </c>
      <c r="D108" t="str">
        <v>failed</v>
      </c>
      <c r="E108">
        <v>16</v>
      </c>
      <c r="M108" s="15" t="s">
        <v>8219</v>
      </c>
      <c r="N108" s="17">
        <v>27</v>
      </c>
    </row>
    <row r="109" spans="1:14" x14ac:dyDescent="0.2">
      <c r="A109" t="str">
        <v>successful</v>
      </c>
      <c r="B109">
        <v>47</v>
      </c>
      <c r="D109" t="str">
        <v>failed</v>
      </c>
      <c r="E109">
        <v>1</v>
      </c>
      <c r="M109" s="15" t="s">
        <v>8219</v>
      </c>
      <c r="N109" s="17">
        <v>69</v>
      </c>
    </row>
    <row r="110" spans="1:14" x14ac:dyDescent="0.2">
      <c r="A110" t="str">
        <v>successful</v>
      </c>
      <c r="B110">
        <v>47</v>
      </c>
      <c r="D110" t="str">
        <v>failed</v>
      </c>
      <c r="E110">
        <v>4</v>
      </c>
      <c r="M110" s="15" t="s">
        <v>8219</v>
      </c>
      <c r="N110" s="17">
        <v>47</v>
      </c>
    </row>
    <row r="111" spans="1:14" x14ac:dyDescent="0.2">
      <c r="A111" t="str">
        <v>successful</v>
      </c>
      <c r="B111">
        <v>26</v>
      </c>
      <c r="D111" t="str">
        <v>failed</v>
      </c>
      <c r="E111">
        <v>5</v>
      </c>
      <c r="M111" s="15" t="s">
        <v>8219</v>
      </c>
      <c r="N111" s="17">
        <v>47</v>
      </c>
    </row>
    <row r="112" spans="1:14" x14ac:dyDescent="0.2">
      <c r="A112" t="str">
        <v>successful</v>
      </c>
      <c r="B112">
        <v>53</v>
      </c>
      <c r="D112" t="str">
        <v>failed</v>
      </c>
      <c r="E112">
        <v>7</v>
      </c>
      <c r="M112" s="15" t="s">
        <v>8219</v>
      </c>
      <c r="N112" s="17">
        <v>26</v>
      </c>
    </row>
    <row r="113" spans="1:14" x14ac:dyDescent="0.2">
      <c r="A113" t="str">
        <v>successful</v>
      </c>
      <c r="B113">
        <v>81</v>
      </c>
      <c r="D113" t="str">
        <v>failed</v>
      </c>
      <c r="E113">
        <v>0</v>
      </c>
      <c r="M113" s="15" t="s">
        <v>8219</v>
      </c>
      <c r="N113" s="17">
        <v>53</v>
      </c>
    </row>
    <row r="114" spans="1:14" x14ac:dyDescent="0.2">
      <c r="A114" t="str">
        <v>successful</v>
      </c>
      <c r="B114">
        <v>78</v>
      </c>
      <c r="D114" t="str">
        <v>failed</v>
      </c>
      <c r="E114">
        <v>12</v>
      </c>
      <c r="M114" s="15" t="s">
        <v>8219</v>
      </c>
      <c r="N114" s="17">
        <v>81</v>
      </c>
    </row>
    <row r="115" spans="1:14" x14ac:dyDescent="0.2">
      <c r="A115" t="str">
        <v>successful</v>
      </c>
      <c r="B115">
        <v>35</v>
      </c>
      <c r="D115" t="str">
        <v>failed</v>
      </c>
      <c r="E115">
        <v>2</v>
      </c>
      <c r="M115" s="15" t="s">
        <v>8219</v>
      </c>
      <c r="N115" s="17">
        <v>78</v>
      </c>
    </row>
    <row r="116" spans="1:14" x14ac:dyDescent="0.2">
      <c r="A116" t="str">
        <v>successful</v>
      </c>
      <c r="B116">
        <v>22</v>
      </c>
      <c r="D116" t="str">
        <v>failed</v>
      </c>
      <c r="E116">
        <v>5</v>
      </c>
      <c r="M116" s="15" t="s">
        <v>8219</v>
      </c>
      <c r="N116" s="17">
        <v>35</v>
      </c>
    </row>
    <row r="117" spans="1:14" x14ac:dyDescent="0.2">
      <c r="A117" t="str">
        <v>successful</v>
      </c>
      <c r="B117">
        <v>57</v>
      </c>
      <c r="D117" t="str">
        <v>failed</v>
      </c>
      <c r="E117">
        <v>2</v>
      </c>
      <c r="M117" s="15" t="s">
        <v>8219</v>
      </c>
      <c r="N117" s="17">
        <v>22</v>
      </c>
    </row>
    <row r="118" spans="1:14" x14ac:dyDescent="0.2">
      <c r="A118" t="str">
        <v>successful</v>
      </c>
      <c r="B118">
        <v>27</v>
      </c>
      <c r="D118" t="str">
        <v>failed</v>
      </c>
      <c r="E118">
        <v>3</v>
      </c>
      <c r="M118" s="15" t="s">
        <v>8219</v>
      </c>
      <c r="N118" s="17">
        <v>57</v>
      </c>
    </row>
    <row r="119" spans="1:14" x14ac:dyDescent="0.2">
      <c r="A119" t="str">
        <v>successful</v>
      </c>
      <c r="B119">
        <v>39</v>
      </c>
      <c r="D119" t="str">
        <v>failed</v>
      </c>
      <c r="E119">
        <v>0</v>
      </c>
      <c r="M119" s="15" t="s">
        <v>8219</v>
      </c>
      <c r="N119" s="17">
        <v>27</v>
      </c>
    </row>
    <row r="120" spans="1:14" x14ac:dyDescent="0.2">
      <c r="A120" t="str">
        <v>successful</v>
      </c>
      <c r="B120">
        <v>37</v>
      </c>
      <c r="D120" t="str">
        <v>failed</v>
      </c>
      <c r="E120">
        <v>49</v>
      </c>
      <c r="M120" s="15" t="s">
        <v>8219</v>
      </c>
      <c r="N120" s="17">
        <v>39</v>
      </c>
    </row>
    <row r="121" spans="1:14" x14ac:dyDescent="0.2">
      <c r="A121" t="str">
        <v>successful</v>
      </c>
      <c r="B121">
        <v>137</v>
      </c>
      <c r="D121" t="str">
        <v>failed</v>
      </c>
      <c r="E121">
        <v>1</v>
      </c>
      <c r="M121" s="15" t="s">
        <v>8219</v>
      </c>
      <c r="N121" s="17">
        <v>37</v>
      </c>
    </row>
    <row r="122" spans="1:14" x14ac:dyDescent="0.2">
      <c r="A122" t="str">
        <v>successful</v>
      </c>
      <c r="B122">
        <v>376</v>
      </c>
      <c r="D122" t="str">
        <v>failed</v>
      </c>
      <c r="E122">
        <v>2</v>
      </c>
      <c r="M122" s="15" t="s">
        <v>8220</v>
      </c>
      <c r="N122" s="17">
        <v>1</v>
      </c>
    </row>
    <row r="123" spans="1:14" x14ac:dyDescent="0.2">
      <c r="A123" t="str">
        <v>successful</v>
      </c>
      <c r="B123">
        <v>202</v>
      </c>
      <c r="D123" t="str">
        <v>failed</v>
      </c>
      <c r="E123">
        <v>0</v>
      </c>
      <c r="M123" s="15" t="s">
        <v>8220</v>
      </c>
      <c r="N123" s="17">
        <v>1</v>
      </c>
    </row>
    <row r="124" spans="1:14" x14ac:dyDescent="0.2">
      <c r="A124" t="str">
        <v>successful</v>
      </c>
      <c r="B124">
        <v>328</v>
      </c>
      <c r="D124" t="str">
        <v>failed</v>
      </c>
      <c r="E124">
        <v>0</v>
      </c>
      <c r="M124" s="15" t="s">
        <v>8220</v>
      </c>
      <c r="N124" s="17">
        <v>0</v>
      </c>
    </row>
    <row r="125" spans="1:14" x14ac:dyDescent="0.2">
      <c r="A125" t="str">
        <v>successful</v>
      </c>
      <c r="B125">
        <v>84</v>
      </c>
      <c r="D125" t="str">
        <v>failed</v>
      </c>
      <c r="E125">
        <v>11</v>
      </c>
      <c r="M125" s="15" t="s">
        <v>8220</v>
      </c>
      <c r="N125" s="17">
        <v>6</v>
      </c>
    </row>
    <row r="126" spans="1:14" x14ac:dyDescent="0.2">
      <c r="A126" t="str">
        <v>successful</v>
      </c>
      <c r="B126">
        <v>96</v>
      </c>
      <c r="D126" t="str">
        <v>failed</v>
      </c>
      <c r="E126">
        <v>1</v>
      </c>
      <c r="M126" s="15" t="s">
        <v>8220</v>
      </c>
      <c r="N126" s="17">
        <v>0</v>
      </c>
    </row>
    <row r="127" spans="1:14" x14ac:dyDescent="0.2">
      <c r="A127" t="str">
        <v>successful</v>
      </c>
      <c r="B127">
        <v>223</v>
      </c>
      <c r="D127" t="str">
        <v>failed</v>
      </c>
      <c r="E127">
        <v>8</v>
      </c>
      <c r="M127" s="15" t="s">
        <v>8220</v>
      </c>
      <c r="N127" s="17">
        <v>6</v>
      </c>
    </row>
    <row r="128" spans="1:14" x14ac:dyDescent="0.2">
      <c r="A128" t="str">
        <v>successful</v>
      </c>
      <c r="B128">
        <v>62</v>
      </c>
      <c r="D128" t="str">
        <v>failed</v>
      </c>
      <c r="E128">
        <v>5</v>
      </c>
      <c r="M128" s="15" t="s">
        <v>8220</v>
      </c>
      <c r="N128" s="17">
        <v>13</v>
      </c>
    </row>
    <row r="129" spans="1:14" x14ac:dyDescent="0.2">
      <c r="A129" t="str">
        <v>successful</v>
      </c>
      <c r="B129">
        <v>146</v>
      </c>
      <c r="D129" t="str">
        <v>failed</v>
      </c>
      <c r="E129">
        <v>39</v>
      </c>
      <c r="M129" s="15" t="s">
        <v>8220</v>
      </c>
      <c r="N129" s="17">
        <v>4</v>
      </c>
    </row>
    <row r="130" spans="1:14" x14ac:dyDescent="0.2">
      <c r="A130" t="str">
        <v>successful</v>
      </c>
      <c r="B130">
        <v>235</v>
      </c>
      <c r="D130" t="str">
        <v>failed</v>
      </c>
      <c r="E130">
        <v>0</v>
      </c>
      <c r="M130" s="15" t="s">
        <v>8220</v>
      </c>
      <c r="N130" s="17">
        <v>6</v>
      </c>
    </row>
    <row r="131" spans="1:14" x14ac:dyDescent="0.2">
      <c r="A131" t="str">
        <v>successful</v>
      </c>
      <c r="B131">
        <v>437</v>
      </c>
      <c r="D131" t="str">
        <v>failed</v>
      </c>
      <c r="E131">
        <v>0</v>
      </c>
      <c r="M131" s="15" t="s">
        <v>8220</v>
      </c>
      <c r="N131" s="17">
        <v>0</v>
      </c>
    </row>
    <row r="132" spans="1:14" x14ac:dyDescent="0.2">
      <c r="A132" t="str">
        <v>successful</v>
      </c>
      <c r="B132">
        <v>77</v>
      </c>
      <c r="D132" t="str">
        <v>failed</v>
      </c>
      <c r="E132">
        <v>2</v>
      </c>
      <c r="M132" s="15" t="s">
        <v>8220</v>
      </c>
      <c r="N132" s="17">
        <v>0</v>
      </c>
    </row>
    <row r="133" spans="1:14" x14ac:dyDescent="0.2">
      <c r="A133" t="str">
        <v>successful</v>
      </c>
      <c r="B133">
        <v>108</v>
      </c>
      <c r="D133" t="str">
        <v>failed</v>
      </c>
      <c r="E133">
        <v>170</v>
      </c>
      <c r="M133" s="15" t="s">
        <v>8220</v>
      </c>
      <c r="N133" s="17">
        <v>0</v>
      </c>
    </row>
    <row r="134" spans="1:14" x14ac:dyDescent="0.2">
      <c r="A134" t="str">
        <v>successful</v>
      </c>
      <c r="B134">
        <v>7</v>
      </c>
      <c r="D134" t="str">
        <v>failed</v>
      </c>
      <c r="E134">
        <v>5</v>
      </c>
      <c r="M134" s="15" t="s">
        <v>8220</v>
      </c>
      <c r="N134" s="17">
        <v>81</v>
      </c>
    </row>
    <row r="135" spans="1:14" x14ac:dyDescent="0.2">
      <c r="A135" t="str">
        <v>successful</v>
      </c>
      <c r="B135">
        <v>314</v>
      </c>
      <c r="D135" t="str">
        <v>failed</v>
      </c>
      <c r="E135">
        <v>14</v>
      </c>
      <c r="M135" s="15" t="s">
        <v>8220</v>
      </c>
      <c r="N135" s="17">
        <v>0</v>
      </c>
    </row>
    <row r="136" spans="1:14" x14ac:dyDescent="0.2">
      <c r="A136" t="str">
        <v>successful</v>
      </c>
      <c r="B136">
        <v>188</v>
      </c>
      <c r="D136" t="str">
        <v>failed</v>
      </c>
      <c r="E136">
        <v>1</v>
      </c>
      <c r="M136" s="15" t="s">
        <v>8220</v>
      </c>
      <c r="N136" s="17">
        <v>0</v>
      </c>
    </row>
    <row r="137" spans="1:14" x14ac:dyDescent="0.2">
      <c r="A137" t="str">
        <v>successful</v>
      </c>
      <c r="B137">
        <v>275</v>
      </c>
      <c r="D137" t="str">
        <v>failed</v>
      </c>
      <c r="E137">
        <v>0</v>
      </c>
      <c r="M137" s="15" t="s">
        <v>8220</v>
      </c>
      <c r="N137" s="17">
        <v>5</v>
      </c>
    </row>
    <row r="138" spans="1:14" x14ac:dyDescent="0.2">
      <c r="A138" t="str">
        <v>successful</v>
      </c>
      <c r="B138">
        <v>560</v>
      </c>
      <c r="D138" t="str">
        <v>failed</v>
      </c>
      <c r="E138">
        <v>124</v>
      </c>
      <c r="M138" s="15" t="s">
        <v>8220</v>
      </c>
      <c r="N138" s="17">
        <v>0</v>
      </c>
    </row>
    <row r="139" spans="1:14" x14ac:dyDescent="0.2">
      <c r="A139" t="str">
        <v>successful</v>
      </c>
      <c r="B139">
        <v>688</v>
      </c>
      <c r="D139" t="str">
        <v>failed</v>
      </c>
      <c r="E139">
        <v>0</v>
      </c>
      <c r="M139" s="15" t="s">
        <v>8220</v>
      </c>
      <c r="N139" s="17">
        <v>0</v>
      </c>
    </row>
    <row r="140" spans="1:14" x14ac:dyDescent="0.2">
      <c r="A140" t="str">
        <v>successful</v>
      </c>
      <c r="B140">
        <v>942</v>
      </c>
      <c r="D140" t="str">
        <v>failed</v>
      </c>
      <c r="E140">
        <v>0</v>
      </c>
      <c r="M140" s="15" t="s">
        <v>8220</v>
      </c>
      <c r="N140" s="17">
        <v>58</v>
      </c>
    </row>
    <row r="141" spans="1:14" x14ac:dyDescent="0.2">
      <c r="A141" t="str">
        <v>successful</v>
      </c>
      <c r="B141">
        <v>88</v>
      </c>
      <c r="D141" t="str">
        <v>failed</v>
      </c>
      <c r="E141">
        <v>55</v>
      </c>
      <c r="M141" s="15" t="s">
        <v>8220</v>
      </c>
      <c r="N141" s="17">
        <v>1</v>
      </c>
    </row>
    <row r="142" spans="1:14" x14ac:dyDescent="0.2">
      <c r="A142" t="str">
        <v>successful</v>
      </c>
      <c r="B142">
        <v>220</v>
      </c>
      <c r="D142" t="str">
        <v>failed</v>
      </c>
      <c r="E142">
        <v>140</v>
      </c>
      <c r="M142" s="15" t="s">
        <v>8220</v>
      </c>
      <c r="N142" s="17">
        <v>0</v>
      </c>
    </row>
    <row r="143" spans="1:14" x14ac:dyDescent="0.2">
      <c r="A143" t="str">
        <v>successful</v>
      </c>
      <c r="B143">
        <v>145</v>
      </c>
      <c r="D143" t="str">
        <v>failed</v>
      </c>
      <c r="E143">
        <v>21</v>
      </c>
      <c r="M143" s="15" t="s">
        <v>8220</v>
      </c>
      <c r="N143" s="17">
        <v>28</v>
      </c>
    </row>
    <row r="144" spans="1:14" x14ac:dyDescent="0.2">
      <c r="A144" t="str">
        <v>successful</v>
      </c>
      <c r="B144">
        <v>963</v>
      </c>
      <c r="D144" t="str">
        <v>failed</v>
      </c>
      <c r="E144">
        <v>1</v>
      </c>
      <c r="M144" s="15" t="s">
        <v>8220</v>
      </c>
      <c r="N144" s="17">
        <v>1</v>
      </c>
    </row>
    <row r="145" spans="1:14" x14ac:dyDescent="0.2">
      <c r="A145" t="str">
        <v>successful</v>
      </c>
      <c r="B145">
        <v>91</v>
      </c>
      <c r="D145" t="str">
        <v>failed</v>
      </c>
      <c r="E145">
        <v>147</v>
      </c>
      <c r="M145" s="15" t="s">
        <v>8220</v>
      </c>
      <c r="N145" s="17">
        <v>0</v>
      </c>
    </row>
    <row r="146" spans="1:14" x14ac:dyDescent="0.2">
      <c r="A146" t="str">
        <v>successful</v>
      </c>
      <c r="B146">
        <v>58</v>
      </c>
      <c r="D146" t="str">
        <v>failed</v>
      </c>
      <c r="E146">
        <v>11</v>
      </c>
      <c r="M146" s="15" t="s">
        <v>8220</v>
      </c>
      <c r="N146" s="17">
        <v>37</v>
      </c>
    </row>
    <row r="147" spans="1:14" x14ac:dyDescent="0.2">
      <c r="A147" t="str">
        <v>successful</v>
      </c>
      <c r="B147">
        <v>36</v>
      </c>
      <c r="D147" t="str">
        <v>failed</v>
      </c>
      <c r="E147">
        <v>125</v>
      </c>
      <c r="M147" s="15" t="s">
        <v>8220</v>
      </c>
      <c r="N147" s="17">
        <v>9</v>
      </c>
    </row>
    <row r="148" spans="1:14" x14ac:dyDescent="0.2">
      <c r="A148" t="str">
        <v>successful</v>
      </c>
      <c r="B148">
        <v>165</v>
      </c>
      <c r="D148" t="str">
        <v>failed</v>
      </c>
      <c r="E148">
        <v>1</v>
      </c>
      <c r="M148" s="15" t="s">
        <v>8220</v>
      </c>
      <c r="N148" s="17">
        <v>3</v>
      </c>
    </row>
    <row r="149" spans="1:14" x14ac:dyDescent="0.2">
      <c r="A149" t="str">
        <v>successful</v>
      </c>
      <c r="B149">
        <v>111</v>
      </c>
      <c r="D149" t="str">
        <v>failed</v>
      </c>
      <c r="E149">
        <v>0</v>
      </c>
      <c r="M149" s="15" t="s">
        <v>8220</v>
      </c>
      <c r="N149" s="17">
        <v>0</v>
      </c>
    </row>
    <row r="150" spans="1:14" x14ac:dyDescent="0.2">
      <c r="A150" t="str">
        <v>successful</v>
      </c>
      <c r="B150">
        <v>1596</v>
      </c>
      <c r="D150" t="str">
        <v>failed</v>
      </c>
      <c r="E150">
        <v>0</v>
      </c>
      <c r="M150" s="15" t="s">
        <v>8220</v>
      </c>
      <c r="N150" s="17">
        <v>2</v>
      </c>
    </row>
    <row r="151" spans="1:14" x14ac:dyDescent="0.2">
      <c r="A151" t="str">
        <v>successful</v>
      </c>
      <c r="B151">
        <v>61</v>
      </c>
      <c r="D151" t="str">
        <v>failed</v>
      </c>
      <c r="E151">
        <v>3</v>
      </c>
      <c r="M151" s="15" t="s">
        <v>8220</v>
      </c>
      <c r="N151" s="17">
        <v>6</v>
      </c>
    </row>
    <row r="152" spans="1:14" x14ac:dyDescent="0.2">
      <c r="A152" t="str">
        <v>successful</v>
      </c>
      <c r="B152">
        <v>287</v>
      </c>
      <c r="D152" t="str">
        <v>failed</v>
      </c>
      <c r="E152">
        <v>0</v>
      </c>
      <c r="M152" s="15" t="s">
        <v>8220</v>
      </c>
      <c r="N152" s="17">
        <v>67</v>
      </c>
    </row>
    <row r="153" spans="1:14" x14ac:dyDescent="0.2">
      <c r="A153" t="str">
        <v>successful</v>
      </c>
      <c r="B153">
        <v>65</v>
      </c>
      <c r="D153" t="str">
        <v>failed</v>
      </c>
      <c r="E153">
        <v>0</v>
      </c>
      <c r="M153" s="15" t="s">
        <v>8220</v>
      </c>
      <c r="N153" s="17">
        <v>5</v>
      </c>
    </row>
    <row r="154" spans="1:14" x14ac:dyDescent="0.2">
      <c r="A154" t="str">
        <v>successful</v>
      </c>
      <c r="B154">
        <v>118</v>
      </c>
      <c r="D154" t="str">
        <v>failed</v>
      </c>
      <c r="E154">
        <v>0</v>
      </c>
      <c r="M154" s="15" t="s">
        <v>8220</v>
      </c>
      <c r="N154" s="17">
        <v>2</v>
      </c>
    </row>
    <row r="155" spans="1:14" x14ac:dyDescent="0.2">
      <c r="A155" t="str">
        <v>successful</v>
      </c>
      <c r="B155">
        <v>113</v>
      </c>
      <c r="D155" t="str">
        <v>failed</v>
      </c>
      <c r="E155">
        <v>0</v>
      </c>
      <c r="M155" s="15" t="s">
        <v>8220</v>
      </c>
      <c r="N155" s="17">
        <v>10</v>
      </c>
    </row>
    <row r="156" spans="1:14" x14ac:dyDescent="0.2">
      <c r="A156" t="str">
        <v>successful</v>
      </c>
      <c r="B156">
        <v>332</v>
      </c>
      <c r="D156" t="str">
        <v>failed</v>
      </c>
      <c r="E156">
        <v>3</v>
      </c>
      <c r="M156" s="15" t="s">
        <v>8220</v>
      </c>
      <c r="N156" s="17">
        <v>3</v>
      </c>
    </row>
    <row r="157" spans="1:14" x14ac:dyDescent="0.2">
      <c r="A157" t="str">
        <v>successful</v>
      </c>
      <c r="B157">
        <v>62</v>
      </c>
      <c r="D157" t="str">
        <v>failed</v>
      </c>
      <c r="E157">
        <v>0</v>
      </c>
      <c r="M157" s="15" t="s">
        <v>8220</v>
      </c>
      <c r="N157" s="17">
        <v>4</v>
      </c>
    </row>
    <row r="158" spans="1:14" x14ac:dyDescent="0.2">
      <c r="A158" t="str">
        <v>successful</v>
      </c>
      <c r="B158">
        <v>951</v>
      </c>
      <c r="D158" t="str">
        <v>failed</v>
      </c>
      <c r="E158">
        <v>1</v>
      </c>
      <c r="M158" s="15" t="s">
        <v>8220</v>
      </c>
      <c r="N158" s="17">
        <v>15</v>
      </c>
    </row>
    <row r="159" spans="1:14" x14ac:dyDescent="0.2">
      <c r="A159" t="str">
        <v>successful</v>
      </c>
      <c r="B159">
        <v>415</v>
      </c>
      <c r="D159" t="str">
        <v>failed</v>
      </c>
      <c r="E159">
        <v>3</v>
      </c>
      <c r="M159" s="15" t="s">
        <v>8220</v>
      </c>
      <c r="N159" s="17">
        <v>2</v>
      </c>
    </row>
    <row r="160" spans="1:14" x14ac:dyDescent="0.2">
      <c r="A160" t="str">
        <v>successful</v>
      </c>
      <c r="B160">
        <v>305</v>
      </c>
      <c r="D160" t="str">
        <v>failed</v>
      </c>
      <c r="E160">
        <v>22</v>
      </c>
      <c r="M160" s="15" t="s">
        <v>8220</v>
      </c>
      <c r="N160" s="17">
        <v>0</v>
      </c>
    </row>
    <row r="161" spans="1:14" x14ac:dyDescent="0.2">
      <c r="A161" t="str">
        <v>successful</v>
      </c>
      <c r="B161">
        <v>2139</v>
      </c>
      <c r="D161" t="str">
        <v>failed</v>
      </c>
      <c r="E161">
        <v>26</v>
      </c>
      <c r="M161" s="15" t="s">
        <v>8220</v>
      </c>
      <c r="N161" s="17">
        <v>1</v>
      </c>
    </row>
    <row r="162" spans="1:14" x14ac:dyDescent="0.2">
      <c r="A162" t="str">
        <v>successful</v>
      </c>
      <c r="B162">
        <v>79</v>
      </c>
      <c r="D162" t="str">
        <v>failed</v>
      </c>
      <c r="E162">
        <v>4</v>
      </c>
      <c r="M162" s="15" t="s">
        <v>8221</v>
      </c>
      <c r="N162" s="17">
        <v>0</v>
      </c>
    </row>
    <row r="163" spans="1:14" x14ac:dyDescent="0.2">
      <c r="A163" t="str">
        <v>successful</v>
      </c>
      <c r="B163">
        <v>179</v>
      </c>
      <c r="D163" t="str">
        <v>failed</v>
      </c>
      <c r="E163">
        <v>0</v>
      </c>
      <c r="M163" s="15" t="s">
        <v>8221</v>
      </c>
      <c r="N163" s="17">
        <v>1</v>
      </c>
    </row>
    <row r="164" spans="1:14" x14ac:dyDescent="0.2">
      <c r="A164" t="str">
        <v>successful</v>
      </c>
      <c r="B164">
        <v>202</v>
      </c>
      <c r="D164" t="str">
        <v>failed</v>
      </c>
      <c r="E164">
        <v>4</v>
      </c>
      <c r="M164" s="15" t="s">
        <v>8221</v>
      </c>
      <c r="N164" s="17">
        <v>10</v>
      </c>
    </row>
    <row r="165" spans="1:14" x14ac:dyDescent="0.2">
      <c r="A165" t="str">
        <v>successful</v>
      </c>
      <c r="B165">
        <v>760</v>
      </c>
      <c r="D165" t="str">
        <v>failed</v>
      </c>
      <c r="E165">
        <v>9</v>
      </c>
      <c r="M165" s="15" t="s">
        <v>8221</v>
      </c>
      <c r="N165" s="17">
        <v>0</v>
      </c>
    </row>
    <row r="166" spans="1:14" x14ac:dyDescent="0.2">
      <c r="A166" t="str">
        <v>successful</v>
      </c>
      <c r="B166">
        <v>563</v>
      </c>
      <c r="D166" t="str">
        <v>failed</v>
      </c>
      <c r="E166">
        <v>5</v>
      </c>
      <c r="M166" s="15" t="s">
        <v>8221</v>
      </c>
      <c r="N166" s="17">
        <v>7</v>
      </c>
    </row>
    <row r="167" spans="1:14" x14ac:dyDescent="0.2">
      <c r="A167" t="str">
        <v>successful</v>
      </c>
      <c r="B167">
        <v>135</v>
      </c>
      <c r="D167" t="str">
        <v>failed</v>
      </c>
      <c r="E167">
        <v>14</v>
      </c>
      <c r="M167" s="15" t="s">
        <v>8221</v>
      </c>
      <c r="N167" s="17">
        <v>0</v>
      </c>
    </row>
    <row r="168" spans="1:14" x14ac:dyDescent="0.2">
      <c r="A168" t="str">
        <v>successful</v>
      </c>
      <c r="B168">
        <v>290</v>
      </c>
      <c r="D168" t="str">
        <v>failed</v>
      </c>
      <c r="E168">
        <v>1</v>
      </c>
      <c r="M168" s="15" t="s">
        <v>8221</v>
      </c>
      <c r="N168" s="17">
        <v>1</v>
      </c>
    </row>
    <row r="169" spans="1:14" x14ac:dyDescent="0.2">
      <c r="A169" t="str">
        <v>successful</v>
      </c>
      <c r="B169">
        <v>447</v>
      </c>
      <c r="D169" t="str">
        <v>failed</v>
      </c>
      <c r="E169">
        <v>10</v>
      </c>
      <c r="M169" s="15" t="s">
        <v>8221</v>
      </c>
      <c r="N169" s="17">
        <v>2</v>
      </c>
    </row>
    <row r="170" spans="1:14" x14ac:dyDescent="0.2">
      <c r="A170" t="str">
        <v>successful</v>
      </c>
      <c r="B170">
        <v>232</v>
      </c>
      <c r="D170" t="str">
        <v>failed</v>
      </c>
      <c r="E170">
        <v>3</v>
      </c>
      <c r="M170" s="15" t="s">
        <v>8221</v>
      </c>
      <c r="N170" s="17">
        <v>3</v>
      </c>
    </row>
    <row r="171" spans="1:14" x14ac:dyDescent="0.2">
      <c r="A171" t="str">
        <v>successful</v>
      </c>
      <c r="B171">
        <v>168</v>
      </c>
      <c r="D171" t="str">
        <v>failed</v>
      </c>
      <c r="E171">
        <v>1</v>
      </c>
      <c r="M171" s="15" t="s">
        <v>8221</v>
      </c>
      <c r="N171" s="17">
        <v>10</v>
      </c>
    </row>
    <row r="172" spans="1:14" x14ac:dyDescent="0.2">
      <c r="A172" t="str">
        <v>successful</v>
      </c>
      <c r="B172">
        <v>128</v>
      </c>
      <c r="D172" t="str">
        <v>failed</v>
      </c>
      <c r="E172">
        <v>0</v>
      </c>
      <c r="M172" s="15" t="s">
        <v>8221</v>
      </c>
      <c r="N172" s="17">
        <v>10</v>
      </c>
    </row>
    <row r="173" spans="1:14" x14ac:dyDescent="0.2">
      <c r="A173" t="str">
        <v>successful</v>
      </c>
      <c r="B173">
        <v>493</v>
      </c>
      <c r="D173" t="str">
        <v>failed</v>
      </c>
      <c r="E173">
        <v>5</v>
      </c>
      <c r="M173" s="15" t="s">
        <v>8221</v>
      </c>
      <c r="N173" s="17">
        <v>1</v>
      </c>
    </row>
    <row r="174" spans="1:14" x14ac:dyDescent="0.2">
      <c r="A174" t="str">
        <v>successful</v>
      </c>
      <c r="B174">
        <v>131</v>
      </c>
      <c r="D174" t="str">
        <v>failed</v>
      </c>
      <c r="E174">
        <v>2</v>
      </c>
      <c r="M174" s="15" t="s">
        <v>8221</v>
      </c>
      <c r="N174" s="17">
        <v>0</v>
      </c>
    </row>
    <row r="175" spans="1:14" x14ac:dyDescent="0.2">
      <c r="A175" t="str">
        <v>successful</v>
      </c>
      <c r="B175">
        <v>50</v>
      </c>
      <c r="D175" t="str">
        <v>failed</v>
      </c>
      <c r="E175">
        <v>68</v>
      </c>
      <c r="M175" s="15" t="s">
        <v>8221</v>
      </c>
      <c r="N175" s="17">
        <v>0</v>
      </c>
    </row>
    <row r="176" spans="1:14" x14ac:dyDescent="0.2">
      <c r="A176" t="str">
        <v>successful</v>
      </c>
      <c r="B176">
        <v>665</v>
      </c>
      <c r="D176" t="str">
        <v>failed</v>
      </c>
      <c r="E176">
        <v>3</v>
      </c>
      <c r="M176" s="15" t="s">
        <v>8221</v>
      </c>
      <c r="N176" s="17">
        <v>0</v>
      </c>
    </row>
    <row r="177" spans="1:14" x14ac:dyDescent="0.2">
      <c r="A177" t="str">
        <v>successful</v>
      </c>
      <c r="B177">
        <v>129</v>
      </c>
      <c r="D177" t="str">
        <v>failed</v>
      </c>
      <c r="E177">
        <v>34</v>
      </c>
      <c r="M177" s="15" t="s">
        <v>8221</v>
      </c>
      <c r="N177" s="17">
        <v>26</v>
      </c>
    </row>
    <row r="178" spans="1:14" x14ac:dyDescent="0.2">
      <c r="A178" t="str">
        <v>successful</v>
      </c>
      <c r="B178">
        <v>142</v>
      </c>
      <c r="D178" t="str">
        <v>failed</v>
      </c>
      <c r="E178">
        <v>0</v>
      </c>
      <c r="M178" s="15" t="s">
        <v>8221</v>
      </c>
      <c r="N178" s="17">
        <v>0</v>
      </c>
    </row>
    <row r="179" spans="1:14" x14ac:dyDescent="0.2">
      <c r="A179" t="str">
        <v>successful</v>
      </c>
      <c r="B179">
        <v>2436</v>
      </c>
      <c r="D179" t="str">
        <v>failed</v>
      </c>
      <c r="E179">
        <v>3</v>
      </c>
      <c r="M179" s="15" t="s">
        <v>8221</v>
      </c>
      <c r="N179" s="17">
        <v>7</v>
      </c>
    </row>
    <row r="180" spans="1:14" x14ac:dyDescent="0.2">
      <c r="A180" t="str">
        <v>successful</v>
      </c>
      <c r="B180">
        <v>244</v>
      </c>
      <c r="D180" t="str">
        <v>failed</v>
      </c>
      <c r="E180">
        <v>0</v>
      </c>
      <c r="M180" s="15" t="s">
        <v>8221</v>
      </c>
      <c r="N180" s="17">
        <v>0</v>
      </c>
    </row>
    <row r="181" spans="1:14" x14ac:dyDescent="0.2">
      <c r="A181" t="str">
        <v>successful</v>
      </c>
      <c r="B181">
        <v>298</v>
      </c>
      <c r="D181" t="str">
        <v>failed</v>
      </c>
      <c r="E181">
        <v>70</v>
      </c>
      <c r="M181" s="15" t="s">
        <v>8221</v>
      </c>
      <c r="N181" s="17">
        <v>2</v>
      </c>
    </row>
    <row r="182" spans="1:14" x14ac:dyDescent="0.2">
      <c r="A182" t="str">
        <v>successful</v>
      </c>
      <c r="B182">
        <v>251</v>
      </c>
      <c r="D182" t="str">
        <v>failed</v>
      </c>
      <c r="E182">
        <v>1</v>
      </c>
      <c r="M182" s="15" t="s">
        <v>8221</v>
      </c>
      <c r="N182" s="17">
        <v>13</v>
      </c>
    </row>
    <row r="183" spans="1:14" x14ac:dyDescent="0.2">
      <c r="A183" t="str">
        <v>successful</v>
      </c>
      <c r="B183">
        <v>108</v>
      </c>
      <c r="D183" t="str">
        <v>failed</v>
      </c>
      <c r="E183">
        <v>1</v>
      </c>
      <c r="M183" s="15" t="s">
        <v>8221</v>
      </c>
      <c r="N183" s="17">
        <v>4</v>
      </c>
    </row>
    <row r="184" spans="1:14" x14ac:dyDescent="0.2">
      <c r="A184" t="str">
        <v>successful</v>
      </c>
      <c r="B184">
        <v>82</v>
      </c>
      <c r="D184" t="str">
        <v>failed</v>
      </c>
      <c r="E184">
        <v>1</v>
      </c>
      <c r="M184" s="15" t="s">
        <v>8221</v>
      </c>
      <c r="N184" s="17">
        <v>0</v>
      </c>
    </row>
    <row r="185" spans="1:14" x14ac:dyDescent="0.2">
      <c r="A185" t="str">
        <v>successful</v>
      </c>
      <c r="B185">
        <v>74</v>
      </c>
      <c r="D185" t="str">
        <v>failed</v>
      </c>
      <c r="E185">
        <v>2</v>
      </c>
      <c r="M185" s="15" t="s">
        <v>8221</v>
      </c>
      <c r="N185" s="17">
        <v>12</v>
      </c>
    </row>
    <row r="186" spans="1:14" x14ac:dyDescent="0.2">
      <c r="A186" t="str">
        <v>successful</v>
      </c>
      <c r="B186">
        <v>189</v>
      </c>
      <c r="D186" t="str">
        <v>failed</v>
      </c>
      <c r="E186">
        <v>2</v>
      </c>
      <c r="M186" s="15" t="s">
        <v>8221</v>
      </c>
      <c r="N186" s="17">
        <v>2</v>
      </c>
    </row>
    <row r="187" spans="1:14" x14ac:dyDescent="0.2">
      <c r="A187" t="str">
        <v>successful</v>
      </c>
      <c r="B187">
        <v>80</v>
      </c>
      <c r="D187" t="str">
        <v>failed</v>
      </c>
      <c r="E187">
        <v>34</v>
      </c>
      <c r="M187" s="15" t="s">
        <v>8221</v>
      </c>
      <c r="N187" s="17">
        <v>10</v>
      </c>
    </row>
    <row r="188" spans="1:14" x14ac:dyDescent="0.2">
      <c r="A188" t="str">
        <v>successful</v>
      </c>
      <c r="B188">
        <v>576</v>
      </c>
      <c r="D188" t="str">
        <v>failed</v>
      </c>
      <c r="E188">
        <v>2</v>
      </c>
      <c r="M188" s="15" t="s">
        <v>8221</v>
      </c>
      <c r="N188" s="17">
        <v>0</v>
      </c>
    </row>
    <row r="189" spans="1:14" x14ac:dyDescent="0.2">
      <c r="A189" t="str">
        <v>successful</v>
      </c>
      <c r="B189">
        <v>202</v>
      </c>
      <c r="D189" t="str">
        <v>failed</v>
      </c>
      <c r="E189">
        <v>0</v>
      </c>
      <c r="M189" s="15" t="s">
        <v>8221</v>
      </c>
      <c r="N189" s="17">
        <v>5</v>
      </c>
    </row>
    <row r="190" spans="1:14" x14ac:dyDescent="0.2">
      <c r="A190" t="str">
        <v>successful</v>
      </c>
      <c r="B190">
        <v>238</v>
      </c>
      <c r="D190" t="str">
        <v>failed</v>
      </c>
      <c r="E190">
        <v>1</v>
      </c>
      <c r="M190" s="15" t="s">
        <v>8221</v>
      </c>
      <c r="N190" s="17">
        <v>0</v>
      </c>
    </row>
    <row r="191" spans="1:14" x14ac:dyDescent="0.2">
      <c r="A191" t="str">
        <v>successful</v>
      </c>
      <c r="B191">
        <v>36</v>
      </c>
      <c r="D191" t="str">
        <v>failed</v>
      </c>
      <c r="E191">
        <v>8</v>
      </c>
      <c r="M191" s="15" t="s">
        <v>8221</v>
      </c>
      <c r="N191" s="17">
        <v>5</v>
      </c>
    </row>
    <row r="192" spans="1:14" x14ac:dyDescent="0.2">
      <c r="A192" t="str">
        <v>successful</v>
      </c>
      <c r="B192">
        <v>150</v>
      </c>
      <c r="D192" t="str">
        <v>failed</v>
      </c>
      <c r="E192">
        <v>4</v>
      </c>
      <c r="M192" s="15" t="s">
        <v>8221</v>
      </c>
      <c r="N192" s="17">
        <v>1</v>
      </c>
    </row>
    <row r="193" spans="1:14" x14ac:dyDescent="0.2">
      <c r="A193" t="str">
        <v>successful</v>
      </c>
      <c r="B193">
        <v>146</v>
      </c>
      <c r="D193" t="str">
        <v>failed</v>
      </c>
      <c r="E193">
        <v>28</v>
      </c>
      <c r="M193" s="15" t="s">
        <v>8221</v>
      </c>
      <c r="N193" s="17">
        <v>3</v>
      </c>
    </row>
    <row r="194" spans="1:14" x14ac:dyDescent="0.2">
      <c r="A194" t="str">
        <v>successful</v>
      </c>
      <c r="B194">
        <v>222</v>
      </c>
      <c r="D194" t="str">
        <v>failed</v>
      </c>
      <c r="E194">
        <v>0</v>
      </c>
      <c r="M194" s="15" t="s">
        <v>8221</v>
      </c>
      <c r="N194" s="17">
        <v>3</v>
      </c>
    </row>
    <row r="195" spans="1:14" x14ac:dyDescent="0.2">
      <c r="A195" t="str">
        <v>successful</v>
      </c>
      <c r="B195">
        <v>120</v>
      </c>
      <c r="D195" t="str">
        <v>failed</v>
      </c>
      <c r="E195">
        <v>6</v>
      </c>
      <c r="M195" s="15" t="s">
        <v>8221</v>
      </c>
      <c r="N195" s="17">
        <v>0</v>
      </c>
    </row>
    <row r="196" spans="1:14" x14ac:dyDescent="0.2">
      <c r="A196" t="str">
        <v>successful</v>
      </c>
      <c r="B196">
        <v>126</v>
      </c>
      <c r="D196" t="str">
        <v>failed</v>
      </c>
      <c r="E196">
        <v>22</v>
      </c>
      <c r="M196" s="15" t="s">
        <v>8221</v>
      </c>
      <c r="N196" s="17">
        <v>3</v>
      </c>
    </row>
    <row r="197" spans="1:14" x14ac:dyDescent="0.2">
      <c r="A197" t="str">
        <v>successful</v>
      </c>
      <c r="B197">
        <v>158</v>
      </c>
      <c r="D197" t="str">
        <v>failed</v>
      </c>
      <c r="E197">
        <v>0</v>
      </c>
      <c r="M197" s="15" t="s">
        <v>8221</v>
      </c>
      <c r="N197" s="17">
        <v>0</v>
      </c>
    </row>
    <row r="198" spans="1:14" x14ac:dyDescent="0.2">
      <c r="A198" t="str">
        <v>successful</v>
      </c>
      <c r="B198">
        <v>316</v>
      </c>
      <c r="D198" t="str">
        <v>failed</v>
      </c>
      <c r="E198">
        <v>1</v>
      </c>
      <c r="M198" s="15" t="s">
        <v>8221</v>
      </c>
      <c r="N198" s="17">
        <v>19</v>
      </c>
    </row>
    <row r="199" spans="1:14" x14ac:dyDescent="0.2">
      <c r="A199" t="str">
        <v>successful</v>
      </c>
      <c r="B199">
        <v>284</v>
      </c>
      <c r="D199" t="str">
        <v>failed</v>
      </c>
      <c r="E199">
        <v>20</v>
      </c>
      <c r="M199" s="15" t="s">
        <v>8221</v>
      </c>
      <c r="N199" s="17">
        <v>8</v>
      </c>
    </row>
    <row r="200" spans="1:14" x14ac:dyDescent="0.2">
      <c r="A200" t="str">
        <v>successful</v>
      </c>
      <c r="B200">
        <v>51</v>
      </c>
      <c r="D200" t="str">
        <v>failed</v>
      </c>
      <c r="E200">
        <v>0</v>
      </c>
      <c r="M200" s="15" t="s">
        <v>8221</v>
      </c>
      <c r="N200" s="17">
        <v>6</v>
      </c>
    </row>
    <row r="201" spans="1:14" x14ac:dyDescent="0.2">
      <c r="A201" t="str">
        <v>successful</v>
      </c>
      <c r="B201">
        <v>158</v>
      </c>
      <c r="D201" t="str">
        <v>failed</v>
      </c>
      <c r="E201">
        <v>1</v>
      </c>
      <c r="M201" s="15" t="s">
        <v>8221</v>
      </c>
      <c r="N201" s="17">
        <v>0</v>
      </c>
    </row>
    <row r="202" spans="1:14" x14ac:dyDescent="0.2">
      <c r="A202" t="str">
        <v>successful</v>
      </c>
      <c r="B202">
        <v>337</v>
      </c>
      <c r="D202" t="str">
        <v>failed</v>
      </c>
      <c r="E202">
        <v>3</v>
      </c>
      <c r="M202" s="15" t="s">
        <v>8221</v>
      </c>
      <c r="N202" s="17">
        <v>18</v>
      </c>
    </row>
    <row r="203" spans="1:14" x14ac:dyDescent="0.2">
      <c r="A203" t="str">
        <v>successful</v>
      </c>
      <c r="B203">
        <v>186</v>
      </c>
      <c r="D203" t="str">
        <v>failed</v>
      </c>
      <c r="E203">
        <v>2</v>
      </c>
      <c r="M203" s="15" t="s">
        <v>8221</v>
      </c>
      <c r="N203" s="17">
        <v>7</v>
      </c>
    </row>
    <row r="204" spans="1:14" x14ac:dyDescent="0.2">
      <c r="A204" t="str">
        <v>successful</v>
      </c>
      <c r="B204">
        <v>58</v>
      </c>
      <c r="D204" t="str">
        <v>failed</v>
      </c>
      <c r="E204">
        <v>0</v>
      </c>
      <c r="M204" s="15" t="s">
        <v>8221</v>
      </c>
      <c r="N204" s="17">
        <v>0</v>
      </c>
    </row>
    <row r="205" spans="1:14" x14ac:dyDescent="0.2">
      <c r="A205" t="str">
        <v>successful</v>
      </c>
      <c r="B205">
        <v>82</v>
      </c>
      <c r="D205" t="str">
        <v>failed</v>
      </c>
      <c r="E205">
        <v>2</v>
      </c>
      <c r="M205" s="15" t="s">
        <v>8221</v>
      </c>
      <c r="N205" s="17">
        <v>8</v>
      </c>
    </row>
    <row r="206" spans="1:14" x14ac:dyDescent="0.2">
      <c r="A206" t="str">
        <v>successful</v>
      </c>
      <c r="B206">
        <v>736</v>
      </c>
      <c r="D206" t="str">
        <v>failed</v>
      </c>
      <c r="E206">
        <v>1</v>
      </c>
      <c r="M206" s="15" t="s">
        <v>8221</v>
      </c>
      <c r="N206" s="17">
        <v>1293</v>
      </c>
    </row>
    <row r="207" spans="1:14" x14ac:dyDescent="0.2">
      <c r="A207" t="str">
        <v>successful</v>
      </c>
      <c r="B207">
        <v>1151</v>
      </c>
      <c r="D207" t="str">
        <v>failed</v>
      </c>
      <c r="E207">
        <v>0</v>
      </c>
      <c r="M207" s="15" t="s">
        <v>8221</v>
      </c>
      <c r="N207" s="17">
        <v>17</v>
      </c>
    </row>
    <row r="208" spans="1:14" x14ac:dyDescent="0.2">
      <c r="A208" t="str">
        <v>successful</v>
      </c>
      <c r="B208">
        <v>34</v>
      </c>
      <c r="D208" t="str">
        <v>failed</v>
      </c>
      <c r="E208">
        <v>1</v>
      </c>
      <c r="M208" s="15" t="s">
        <v>8221</v>
      </c>
      <c r="N208" s="17">
        <v>0</v>
      </c>
    </row>
    <row r="209" spans="1:14" x14ac:dyDescent="0.2">
      <c r="A209" t="str">
        <v>successful</v>
      </c>
      <c r="B209">
        <v>498</v>
      </c>
      <c r="D209" t="str">
        <v>failed</v>
      </c>
      <c r="E209">
        <v>0</v>
      </c>
      <c r="M209" s="15" t="s">
        <v>8221</v>
      </c>
      <c r="N209" s="17">
        <v>13</v>
      </c>
    </row>
    <row r="210" spans="1:14" x14ac:dyDescent="0.2">
      <c r="A210" t="str">
        <v>successful</v>
      </c>
      <c r="B210">
        <v>167</v>
      </c>
      <c r="D210" t="str">
        <v>failed</v>
      </c>
      <c r="E210">
        <v>5</v>
      </c>
      <c r="M210" s="15" t="s">
        <v>8221</v>
      </c>
      <c r="N210" s="17">
        <v>0</v>
      </c>
    </row>
    <row r="211" spans="1:14" x14ac:dyDescent="0.2">
      <c r="A211" t="str">
        <v>successful</v>
      </c>
      <c r="B211">
        <v>340</v>
      </c>
      <c r="D211" t="str">
        <v>failed</v>
      </c>
      <c r="E211">
        <v>1</v>
      </c>
      <c r="M211" s="15" t="s">
        <v>8221</v>
      </c>
      <c r="N211" s="17">
        <v>0</v>
      </c>
    </row>
    <row r="212" spans="1:14" x14ac:dyDescent="0.2">
      <c r="A212" t="str">
        <v>successful</v>
      </c>
      <c r="B212">
        <v>438</v>
      </c>
      <c r="D212" t="str">
        <v>failed</v>
      </c>
      <c r="E212">
        <v>1</v>
      </c>
      <c r="M212" s="15" t="s">
        <v>8221</v>
      </c>
      <c r="N212" s="17">
        <v>33</v>
      </c>
    </row>
    <row r="213" spans="1:14" x14ac:dyDescent="0.2">
      <c r="A213" t="str">
        <v>successful</v>
      </c>
      <c r="B213">
        <v>555</v>
      </c>
      <c r="D213" t="str">
        <v>failed</v>
      </c>
      <c r="E213">
        <v>2</v>
      </c>
      <c r="M213" s="15" t="s">
        <v>8221</v>
      </c>
      <c r="N213" s="17">
        <v>12</v>
      </c>
    </row>
    <row r="214" spans="1:14" x14ac:dyDescent="0.2">
      <c r="A214" t="str">
        <v>successful</v>
      </c>
      <c r="B214">
        <v>266</v>
      </c>
      <c r="D214" t="str">
        <v>failed</v>
      </c>
      <c r="E214">
        <v>0</v>
      </c>
      <c r="M214" s="15" t="s">
        <v>8221</v>
      </c>
      <c r="N214" s="17">
        <v>1</v>
      </c>
    </row>
    <row r="215" spans="1:14" x14ac:dyDescent="0.2">
      <c r="A215" t="str">
        <v>successful</v>
      </c>
      <c r="B215">
        <v>69</v>
      </c>
      <c r="D215" t="str">
        <v>failed</v>
      </c>
      <c r="E215">
        <v>9</v>
      </c>
      <c r="M215" s="15" t="s">
        <v>8221</v>
      </c>
      <c r="N215" s="17">
        <v>1</v>
      </c>
    </row>
    <row r="216" spans="1:14" x14ac:dyDescent="0.2">
      <c r="A216" t="str">
        <v>successful</v>
      </c>
      <c r="B216">
        <v>80</v>
      </c>
      <c r="D216" t="str">
        <v>failed</v>
      </c>
      <c r="E216">
        <v>4</v>
      </c>
      <c r="M216" s="15" t="s">
        <v>8221</v>
      </c>
      <c r="N216" s="17">
        <v>1</v>
      </c>
    </row>
    <row r="217" spans="1:14" x14ac:dyDescent="0.2">
      <c r="A217" t="str">
        <v>successful</v>
      </c>
      <c r="B217">
        <v>493</v>
      </c>
      <c r="D217" t="str">
        <v>failed</v>
      </c>
      <c r="E217">
        <v>4</v>
      </c>
      <c r="M217" s="15" t="s">
        <v>8221</v>
      </c>
      <c r="N217" s="17">
        <v>1</v>
      </c>
    </row>
    <row r="218" spans="1:14" x14ac:dyDescent="0.2">
      <c r="A218" t="str">
        <v>successful</v>
      </c>
      <c r="B218">
        <v>31</v>
      </c>
      <c r="D218" t="str">
        <v>failed</v>
      </c>
      <c r="E218">
        <v>1</v>
      </c>
      <c r="M218" s="15" t="s">
        <v>8221</v>
      </c>
      <c r="N218" s="17">
        <v>84</v>
      </c>
    </row>
    <row r="219" spans="1:14" x14ac:dyDescent="0.2">
      <c r="A219" t="str">
        <v>successful</v>
      </c>
      <c r="B219">
        <v>236</v>
      </c>
      <c r="D219" t="str">
        <v>failed</v>
      </c>
      <c r="E219">
        <v>1</v>
      </c>
      <c r="M219" s="15" t="s">
        <v>8221</v>
      </c>
      <c r="N219" s="17">
        <v>38</v>
      </c>
    </row>
    <row r="220" spans="1:14" x14ac:dyDescent="0.2">
      <c r="A220" t="str">
        <v>successful</v>
      </c>
      <c r="B220">
        <v>89</v>
      </c>
      <c r="D220" t="str">
        <v>failed</v>
      </c>
      <c r="E220">
        <v>7</v>
      </c>
      <c r="M220" s="15" t="s">
        <v>8221</v>
      </c>
      <c r="N220" s="17">
        <v>1</v>
      </c>
    </row>
    <row r="221" spans="1:14" x14ac:dyDescent="0.2">
      <c r="A221" t="str">
        <v>successful</v>
      </c>
      <c r="B221">
        <v>299</v>
      </c>
      <c r="D221" t="str">
        <v>failed</v>
      </c>
      <c r="E221">
        <v>5</v>
      </c>
      <c r="M221" s="15" t="s">
        <v>8221</v>
      </c>
      <c r="N221" s="17">
        <v>76</v>
      </c>
    </row>
    <row r="222" spans="1:14" x14ac:dyDescent="0.2">
      <c r="A222" t="str">
        <v>successful</v>
      </c>
      <c r="B222">
        <v>55</v>
      </c>
      <c r="D222" t="str">
        <v>failed</v>
      </c>
      <c r="E222">
        <v>1</v>
      </c>
      <c r="M222" s="15" t="s">
        <v>8221</v>
      </c>
      <c r="N222" s="17">
        <v>3</v>
      </c>
    </row>
    <row r="223" spans="1:14" x14ac:dyDescent="0.2">
      <c r="A223" t="str">
        <v>successful</v>
      </c>
      <c r="B223">
        <v>325</v>
      </c>
      <c r="D223" t="str">
        <v>failed</v>
      </c>
      <c r="E223">
        <v>0</v>
      </c>
      <c r="M223" s="15" t="s">
        <v>8221</v>
      </c>
      <c r="N223" s="17">
        <v>0</v>
      </c>
    </row>
    <row r="224" spans="1:14" x14ac:dyDescent="0.2">
      <c r="A224" t="str">
        <v>successful</v>
      </c>
      <c r="B224">
        <v>524</v>
      </c>
      <c r="D224" t="str">
        <v>failed</v>
      </c>
      <c r="E224">
        <v>0</v>
      </c>
      <c r="M224" s="15" t="s">
        <v>8221</v>
      </c>
      <c r="N224" s="17">
        <v>2</v>
      </c>
    </row>
    <row r="225" spans="1:14" x14ac:dyDescent="0.2">
      <c r="A225" t="str">
        <v>successful</v>
      </c>
      <c r="B225">
        <v>285</v>
      </c>
      <c r="D225" t="str">
        <v>failed</v>
      </c>
      <c r="E225">
        <v>1</v>
      </c>
      <c r="M225" s="15" t="s">
        <v>8221</v>
      </c>
      <c r="N225" s="17">
        <v>0</v>
      </c>
    </row>
    <row r="226" spans="1:14" x14ac:dyDescent="0.2">
      <c r="A226" t="str">
        <v>successful</v>
      </c>
      <c r="B226">
        <v>179</v>
      </c>
      <c r="D226" t="str">
        <v>failed</v>
      </c>
      <c r="E226">
        <v>2</v>
      </c>
      <c r="M226" s="15" t="s">
        <v>8221</v>
      </c>
      <c r="N226" s="17">
        <v>0</v>
      </c>
    </row>
    <row r="227" spans="1:14" x14ac:dyDescent="0.2">
      <c r="A227" t="str">
        <v>successful</v>
      </c>
      <c r="B227">
        <v>188</v>
      </c>
      <c r="D227" t="str">
        <v>failed</v>
      </c>
      <c r="E227">
        <v>0</v>
      </c>
      <c r="M227" s="15" t="s">
        <v>8221</v>
      </c>
      <c r="N227" s="17">
        <v>0</v>
      </c>
    </row>
    <row r="228" spans="1:14" x14ac:dyDescent="0.2">
      <c r="A228" t="str">
        <v>successful</v>
      </c>
      <c r="B228">
        <v>379</v>
      </c>
      <c r="D228" t="str">
        <v>failed</v>
      </c>
      <c r="E228">
        <v>4</v>
      </c>
      <c r="M228" s="15" t="s">
        <v>8221</v>
      </c>
      <c r="N228" s="17">
        <v>2</v>
      </c>
    </row>
    <row r="229" spans="1:14" x14ac:dyDescent="0.2">
      <c r="A229" t="str">
        <v>successful</v>
      </c>
      <c r="B229">
        <v>119</v>
      </c>
      <c r="D229" t="str">
        <v>failed</v>
      </c>
      <c r="E229">
        <v>7</v>
      </c>
      <c r="M229" s="15" t="s">
        <v>8221</v>
      </c>
      <c r="N229" s="17">
        <v>0</v>
      </c>
    </row>
    <row r="230" spans="1:14" x14ac:dyDescent="0.2">
      <c r="A230" t="str">
        <v>successful</v>
      </c>
      <c r="B230">
        <v>167</v>
      </c>
      <c r="D230" t="str">
        <v>failed</v>
      </c>
      <c r="E230">
        <v>2</v>
      </c>
      <c r="M230" s="15" t="s">
        <v>8221</v>
      </c>
      <c r="N230" s="17">
        <v>0</v>
      </c>
    </row>
    <row r="231" spans="1:14" x14ac:dyDescent="0.2">
      <c r="A231" t="str">
        <v>successful</v>
      </c>
      <c r="B231">
        <v>221</v>
      </c>
      <c r="D231" t="str">
        <v>failed</v>
      </c>
      <c r="E231">
        <v>1</v>
      </c>
      <c r="M231" s="15" t="s">
        <v>8221</v>
      </c>
      <c r="N231" s="17">
        <v>0</v>
      </c>
    </row>
    <row r="232" spans="1:14" x14ac:dyDescent="0.2">
      <c r="A232" t="str">
        <v>successful</v>
      </c>
      <c r="B232">
        <v>964</v>
      </c>
      <c r="D232" t="str">
        <v>failed</v>
      </c>
      <c r="E232">
        <v>9</v>
      </c>
      <c r="M232" s="15" t="s">
        <v>8221</v>
      </c>
      <c r="N232" s="17">
        <v>2</v>
      </c>
    </row>
    <row r="233" spans="1:14" x14ac:dyDescent="0.2">
      <c r="A233" t="str">
        <v>successful</v>
      </c>
      <c r="B233">
        <v>286</v>
      </c>
      <c r="D233" t="str">
        <v>failed</v>
      </c>
      <c r="E233">
        <v>2</v>
      </c>
      <c r="M233" s="15" t="s">
        <v>8221</v>
      </c>
      <c r="N233" s="17">
        <v>0</v>
      </c>
    </row>
    <row r="234" spans="1:14" x14ac:dyDescent="0.2">
      <c r="A234" t="str">
        <v>successful</v>
      </c>
      <c r="B234">
        <v>613</v>
      </c>
      <c r="D234" t="str">
        <v>failed</v>
      </c>
      <c r="E234">
        <v>1</v>
      </c>
      <c r="M234" s="15" t="s">
        <v>8221</v>
      </c>
      <c r="N234" s="17">
        <v>7</v>
      </c>
    </row>
    <row r="235" spans="1:14" x14ac:dyDescent="0.2">
      <c r="A235" t="str">
        <v>successful</v>
      </c>
      <c r="B235">
        <v>29</v>
      </c>
      <c r="D235" t="str">
        <v>failed</v>
      </c>
      <c r="E235">
        <v>7</v>
      </c>
      <c r="M235" s="15" t="s">
        <v>8221</v>
      </c>
      <c r="N235" s="17">
        <v>0</v>
      </c>
    </row>
    <row r="236" spans="1:14" x14ac:dyDescent="0.2">
      <c r="A236" t="str">
        <v>successful</v>
      </c>
      <c r="B236">
        <v>165</v>
      </c>
      <c r="D236" t="str">
        <v>failed</v>
      </c>
      <c r="E236">
        <v>2</v>
      </c>
      <c r="M236" s="15" t="s">
        <v>8221</v>
      </c>
      <c r="N236" s="17">
        <v>5</v>
      </c>
    </row>
    <row r="237" spans="1:14" x14ac:dyDescent="0.2">
      <c r="A237" t="str">
        <v>successful</v>
      </c>
      <c r="B237">
        <v>97</v>
      </c>
      <c r="D237" t="str">
        <v>failed</v>
      </c>
      <c r="E237">
        <v>8</v>
      </c>
      <c r="M237" s="15" t="s">
        <v>8221</v>
      </c>
      <c r="N237" s="17">
        <v>0</v>
      </c>
    </row>
    <row r="238" spans="1:14" x14ac:dyDescent="0.2">
      <c r="A238" t="str">
        <v>successful</v>
      </c>
      <c r="B238">
        <v>303</v>
      </c>
      <c r="D238" t="str">
        <v>failed</v>
      </c>
      <c r="E238">
        <v>2</v>
      </c>
      <c r="M238" s="15" t="s">
        <v>8221</v>
      </c>
      <c r="N238" s="17">
        <v>0</v>
      </c>
    </row>
    <row r="239" spans="1:14" x14ac:dyDescent="0.2">
      <c r="A239" t="str">
        <v>successful</v>
      </c>
      <c r="B239">
        <v>267</v>
      </c>
      <c r="D239" t="str">
        <v>failed</v>
      </c>
      <c r="E239">
        <v>2</v>
      </c>
      <c r="M239" s="15" t="s">
        <v>8221</v>
      </c>
      <c r="N239" s="17">
        <v>1</v>
      </c>
    </row>
    <row r="240" spans="1:14" x14ac:dyDescent="0.2">
      <c r="A240" t="str">
        <v>successful</v>
      </c>
      <c r="B240">
        <v>302</v>
      </c>
      <c r="D240" t="str">
        <v>failed</v>
      </c>
      <c r="E240">
        <v>7</v>
      </c>
      <c r="M240" s="15" t="s">
        <v>8221</v>
      </c>
      <c r="N240" s="17">
        <v>0</v>
      </c>
    </row>
    <row r="241" spans="1:14" x14ac:dyDescent="0.2">
      <c r="A241" t="str">
        <v>successful</v>
      </c>
      <c r="B241">
        <v>87</v>
      </c>
      <c r="D241" t="str">
        <v>failed</v>
      </c>
      <c r="E241">
        <v>2</v>
      </c>
      <c r="M241" s="15" t="s">
        <v>8221</v>
      </c>
      <c r="N241" s="17">
        <v>5</v>
      </c>
    </row>
    <row r="242" spans="1:14" x14ac:dyDescent="0.2">
      <c r="A242" t="str">
        <v>successful</v>
      </c>
      <c r="B242">
        <v>354</v>
      </c>
      <c r="D242" t="str">
        <v>failed</v>
      </c>
      <c r="E242">
        <v>18</v>
      </c>
      <c r="M242" s="15" t="s">
        <v>8219</v>
      </c>
      <c r="N242" s="17">
        <v>137</v>
      </c>
    </row>
    <row r="243" spans="1:14" x14ac:dyDescent="0.2">
      <c r="A243" t="str">
        <v>successful</v>
      </c>
      <c r="B243">
        <v>86</v>
      </c>
      <c r="D243" t="str">
        <v>failed</v>
      </c>
      <c r="E243">
        <v>9</v>
      </c>
      <c r="M243" s="15" t="s">
        <v>8219</v>
      </c>
      <c r="N243" s="17">
        <v>376</v>
      </c>
    </row>
    <row r="244" spans="1:14" x14ac:dyDescent="0.2">
      <c r="A244" t="str">
        <v>successful</v>
      </c>
      <c r="B244">
        <v>26</v>
      </c>
      <c r="D244" t="str">
        <v>failed</v>
      </c>
      <c r="E244">
        <v>4</v>
      </c>
      <c r="M244" s="15" t="s">
        <v>8219</v>
      </c>
      <c r="N244" s="17">
        <v>202</v>
      </c>
    </row>
    <row r="245" spans="1:14" x14ac:dyDescent="0.2">
      <c r="A245" t="str">
        <v>successful</v>
      </c>
      <c r="B245">
        <v>113</v>
      </c>
      <c r="D245" t="str">
        <v>failed</v>
      </c>
      <c r="E245">
        <v>7</v>
      </c>
      <c r="M245" s="15" t="s">
        <v>8219</v>
      </c>
      <c r="N245" s="17">
        <v>328</v>
      </c>
    </row>
    <row r="246" spans="1:14" x14ac:dyDescent="0.2">
      <c r="A246" t="str">
        <v>successful</v>
      </c>
      <c r="B246">
        <v>65</v>
      </c>
      <c r="D246" t="str">
        <v>failed</v>
      </c>
      <c r="E246">
        <v>29</v>
      </c>
      <c r="M246" s="15" t="s">
        <v>8219</v>
      </c>
      <c r="N246" s="17">
        <v>84</v>
      </c>
    </row>
    <row r="247" spans="1:14" x14ac:dyDescent="0.2">
      <c r="A247" t="str">
        <v>successful</v>
      </c>
      <c r="B247">
        <v>134</v>
      </c>
      <c r="D247" t="str">
        <v>failed</v>
      </c>
      <c r="E247">
        <v>12</v>
      </c>
      <c r="M247" s="15" t="s">
        <v>8219</v>
      </c>
      <c r="N247" s="17">
        <v>96</v>
      </c>
    </row>
    <row r="248" spans="1:14" x14ac:dyDescent="0.2">
      <c r="A248" t="str">
        <v>successful</v>
      </c>
      <c r="B248">
        <v>119</v>
      </c>
      <c r="D248" t="str">
        <v>failed</v>
      </c>
      <c r="E248">
        <v>4</v>
      </c>
      <c r="M248" s="15" t="s">
        <v>8219</v>
      </c>
      <c r="N248" s="17">
        <v>223</v>
      </c>
    </row>
    <row r="249" spans="1:14" x14ac:dyDescent="0.2">
      <c r="A249" t="str">
        <v>successful</v>
      </c>
      <c r="B249">
        <v>159</v>
      </c>
      <c r="D249" t="str">
        <v>failed</v>
      </c>
      <c r="E249">
        <v>28</v>
      </c>
      <c r="M249" s="15" t="s">
        <v>8219</v>
      </c>
      <c r="N249" s="17">
        <v>62</v>
      </c>
    </row>
    <row r="250" spans="1:14" x14ac:dyDescent="0.2">
      <c r="A250" t="str">
        <v>successful</v>
      </c>
      <c r="B250">
        <v>167</v>
      </c>
      <c r="D250" t="str">
        <v>failed</v>
      </c>
      <c r="E250">
        <v>25</v>
      </c>
      <c r="M250" s="15" t="s">
        <v>8219</v>
      </c>
      <c r="N250" s="17">
        <v>146</v>
      </c>
    </row>
    <row r="251" spans="1:14" x14ac:dyDescent="0.2">
      <c r="A251" t="str">
        <v>successful</v>
      </c>
      <c r="B251">
        <v>43</v>
      </c>
      <c r="D251" t="str">
        <v>failed</v>
      </c>
      <c r="E251">
        <v>28</v>
      </c>
      <c r="M251" s="15" t="s">
        <v>8219</v>
      </c>
      <c r="N251" s="17">
        <v>235</v>
      </c>
    </row>
    <row r="252" spans="1:14" x14ac:dyDescent="0.2">
      <c r="A252" t="str">
        <v>successful</v>
      </c>
      <c r="B252">
        <v>1062</v>
      </c>
      <c r="D252" t="str">
        <v>failed</v>
      </c>
      <c r="E252">
        <v>310</v>
      </c>
      <c r="M252" s="15" t="s">
        <v>8219</v>
      </c>
      <c r="N252" s="17">
        <v>437</v>
      </c>
    </row>
    <row r="253" spans="1:14" x14ac:dyDescent="0.2">
      <c r="A253" t="str">
        <v>successful</v>
      </c>
      <c r="B253">
        <v>9</v>
      </c>
      <c r="D253" t="str">
        <v>failed</v>
      </c>
      <c r="E253">
        <v>15</v>
      </c>
      <c r="M253" s="15" t="s">
        <v>8219</v>
      </c>
      <c r="N253" s="17">
        <v>77</v>
      </c>
    </row>
    <row r="254" spans="1:14" x14ac:dyDescent="0.2">
      <c r="A254" t="str">
        <v>successful</v>
      </c>
      <c r="B254">
        <v>89</v>
      </c>
      <c r="D254" t="str">
        <v>failed</v>
      </c>
      <c r="E254">
        <v>215</v>
      </c>
      <c r="M254" s="15" t="s">
        <v>8219</v>
      </c>
      <c r="N254" s="17">
        <v>108</v>
      </c>
    </row>
    <row r="255" spans="1:14" x14ac:dyDescent="0.2">
      <c r="A255" t="str">
        <v>successful</v>
      </c>
      <c r="B255">
        <v>174</v>
      </c>
      <c r="D255" t="str">
        <v>failed</v>
      </c>
      <c r="E255">
        <v>3</v>
      </c>
      <c r="M255" s="15" t="s">
        <v>8219</v>
      </c>
      <c r="N255" s="17">
        <v>7</v>
      </c>
    </row>
    <row r="256" spans="1:14" x14ac:dyDescent="0.2">
      <c r="A256" t="str">
        <v>successful</v>
      </c>
      <c r="B256">
        <v>14</v>
      </c>
      <c r="D256" t="str">
        <v>failed</v>
      </c>
      <c r="E256">
        <v>2</v>
      </c>
      <c r="M256" s="15" t="s">
        <v>8219</v>
      </c>
      <c r="N256" s="17">
        <v>314</v>
      </c>
    </row>
    <row r="257" spans="1:14" x14ac:dyDescent="0.2">
      <c r="A257" t="str">
        <v>successful</v>
      </c>
      <c r="B257">
        <v>48</v>
      </c>
      <c r="D257" t="str">
        <v>failed</v>
      </c>
      <c r="E257">
        <v>26</v>
      </c>
      <c r="M257" s="15" t="s">
        <v>8219</v>
      </c>
      <c r="N257" s="17">
        <v>188</v>
      </c>
    </row>
    <row r="258" spans="1:14" x14ac:dyDescent="0.2">
      <c r="A258" t="str">
        <v>successful</v>
      </c>
      <c r="B258">
        <v>133</v>
      </c>
      <c r="D258" t="str">
        <v>failed</v>
      </c>
      <c r="E258">
        <v>24</v>
      </c>
      <c r="M258" s="15" t="s">
        <v>8219</v>
      </c>
      <c r="N258" s="17">
        <v>275</v>
      </c>
    </row>
    <row r="259" spans="1:14" x14ac:dyDescent="0.2">
      <c r="A259" t="str">
        <v>successful</v>
      </c>
      <c r="B259">
        <v>83</v>
      </c>
      <c r="D259" t="str">
        <v>failed</v>
      </c>
      <c r="E259">
        <v>96</v>
      </c>
      <c r="M259" s="15" t="s">
        <v>8219</v>
      </c>
      <c r="N259" s="17">
        <v>560</v>
      </c>
    </row>
    <row r="260" spans="1:14" x14ac:dyDescent="0.2">
      <c r="A260" t="str">
        <v>successful</v>
      </c>
      <c r="B260">
        <v>149</v>
      </c>
      <c r="D260" t="str">
        <v>failed</v>
      </c>
      <c r="E260">
        <v>17</v>
      </c>
      <c r="M260" s="15" t="s">
        <v>8219</v>
      </c>
      <c r="N260" s="17">
        <v>688</v>
      </c>
    </row>
    <row r="261" spans="1:14" x14ac:dyDescent="0.2">
      <c r="A261" t="str">
        <v>successful</v>
      </c>
      <c r="B261">
        <v>49</v>
      </c>
      <c r="D261" t="str">
        <v>failed</v>
      </c>
      <c r="E261">
        <v>94</v>
      </c>
      <c r="M261" s="15" t="s">
        <v>8219</v>
      </c>
      <c r="N261" s="17">
        <v>942</v>
      </c>
    </row>
    <row r="262" spans="1:14" x14ac:dyDescent="0.2">
      <c r="A262" t="str">
        <v>successful</v>
      </c>
      <c r="B262">
        <v>251</v>
      </c>
      <c r="D262" t="str">
        <v>failed</v>
      </c>
      <c r="E262">
        <v>129</v>
      </c>
      <c r="M262" s="15" t="s">
        <v>8219</v>
      </c>
      <c r="N262" s="17">
        <v>88</v>
      </c>
    </row>
    <row r="263" spans="1:14" x14ac:dyDescent="0.2">
      <c r="A263" t="str">
        <v>successful</v>
      </c>
      <c r="B263">
        <v>22</v>
      </c>
      <c r="D263" t="str">
        <v>failed</v>
      </c>
      <c r="E263">
        <v>1</v>
      </c>
      <c r="M263" s="15" t="s">
        <v>8219</v>
      </c>
      <c r="N263" s="17">
        <v>220</v>
      </c>
    </row>
    <row r="264" spans="1:14" x14ac:dyDescent="0.2">
      <c r="A264" t="str">
        <v>successful</v>
      </c>
      <c r="B264">
        <v>48</v>
      </c>
      <c r="D264" t="str">
        <v>failed</v>
      </c>
      <c r="E264">
        <v>4</v>
      </c>
      <c r="M264" s="15" t="s">
        <v>8219</v>
      </c>
      <c r="N264" s="17">
        <v>145</v>
      </c>
    </row>
    <row r="265" spans="1:14" x14ac:dyDescent="0.2">
      <c r="A265" t="str">
        <v>successful</v>
      </c>
      <c r="B265">
        <v>383</v>
      </c>
      <c r="D265" t="str">
        <v>failed</v>
      </c>
      <c r="E265">
        <v>3</v>
      </c>
      <c r="M265" s="15" t="s">
        <v>8219</v>
      </c>
      <c r="N265" s="17">
        <v>963</v>
      </c>
    </row>
    <row r="266" spans="1:14" x14ac:dyDescent="0.2">
      <c r="A266" t="str">
        <v>successful</v>
      </c>
      <c r="B266">
        <v>237</v>
      </c>
      <c r="D266" t="str">
        <v>failed</v>
      </c>
      <c r="E266">
        <v>135</v>
      </c>
      <c r="M266" s="15" t="s">
        <v>8219</v>
      </c>
      <c r="N266" s="17">
        <v>91</v>
      </c>
    </row>
    <row r="267" spans="1:14" x14ac:dyDescent="0.2">
      <c r="A267" t="str">
        <v>successful</v>
      </c>
      <c r="B267">
        <v>13</v>
      </c>
      <c r="D267" t="str">
        <v>failed</v>
      </c>
      <c r="E267">
        <v>10</v>
      </c>
      <c r="M267" s="15" t="s">
        <v>8219</v>
      </c>
      <c r="N267" s="17">
        <v>58</v>
      </c>
    </row>
    <row r="268" spans="1:14" x14ac:dyDescent="0.2">
      <c r="A268" t="str">
        <v>successful</v>
      </c>
      <c r="B268">
        <v>562</v>
      </c>
      <c r="D268" t="str">
        <v>failed</v>
      </c>
      <c r="E268">
        <v>0</v>
      </c>
      <c r="M268" s="15" t="s">
        <v>8219</v>
      </c>
      <c r="N268" s="17">
        <v>36</v>
      </c>
    </row>
    <row r="269" spans="1:14" x14ac:dyDescent="0.2">
      <c r="A269" t="str">
        <v>successful</v>
      </c>
      <c r="B269">
        <v>71</v>
      </c>
      <c r="D269" t="str">
        <v>failed</v>
      </c>
      <c r="E269">
        <v>6</v>
      </c>
      <c r="M269" s="15" t="s">
        <v>8219</v>
      </c>
      <c r="N269" s="17">
        <v>165</v>
      </c>
    </row>
    <row r="270" spans="1:14" x14ac:dyDescent="0.2">
      <c r="A270" t="str">
        <v>successful</v>
      </c>
      <c r="B270">
        <v>1510</v>
      </c>
      <c r="D270" t="str">
        <v>failed</v>
      </c>
      <c r="E270">
        <v>36</v>
      </c>
      <c r="M270" s="15" t="s">
        <v>8219</v>
      </c>
      <c r="N270" s="17">
        <v>111</v>
      </c>
    </row>
    <row r="271" spans="1:14" x14ac:dyDescent="0.2">
      <c r="A271" t="str">
        <v>successful</v>
      </c>
      <c r="B271">
        <v>14</v>
      </c>
      <c r="D271" t="str">
        <v>failed</v>
      </c>
      <c r="E271">
        <v>336</v>
      </c>
      <c r="M271" s="15" t="s">
        <v>8219</v>
      </c>
      <c r="N271" s="17">
        <v>1596</v>
      </c>
    </row>
    <row r="272" spans="1:14" x14ac:dyDescent="0.2">
      <c r="A272" t="str">
        <v>successful</v>
      </c>
      <c r="B272">
        <v>193</v>
      </c>
      <c r="D272" t="str">
        <v>failed</v>
      </c>
      <c r="E272">
        <v>34</v>
      </c>
      <c r="M272" s="15" t="s">
        <v>8219</v>
      </c>
      <c r="N272" s="17">
        <v>61</v>
      </c>
    </row>
    <row r="273" spans="1:14" x14ac:dyDescent="0.2">
      <c r="A273" t="str">
        <v>successful</v>
      </c>
      <c r="B273">
        <v>206</v>
      </c>
      <c r="D273" t="str">
        <v>failed</v>
      </c>
      <c r="E273">
        <v>10</v>
      </c>
      <c r="M273" s="15" t="s">
        <v>8219</v>
      </c>
      <c r="N273" s="17">
        <v>287</v>
      </c>
    </row>
    <row r="274" spans="1:14" x14ac:dyDescent="0.2">
      <c r="A274" t="str">
        <v>successful</v>
      </c>
      <c r="B274">
        <v>351</v>
      </c>
      <c r="D274" t="str">
        <v>failed</v>
      </c>
      <c r="E274">
        <v>201</v>
      </c>
      <c r="M274" s="15" t="s">
        <v>8219</v>
      </c>
      <c r="N274" s="17">
        <v>65</v>
      </c>
    </row>
    <row r="275" spans="1:14" x14ac:dyDescent="0.2">
      <c r="A275" t="str">
        <v>successful</v>
      </c>
      <c r="B275">
        <v>50</v>
      </c>
      <c r="D275" t="str">
        <v>failed</v>
      </c>
      <c r="E275">
        <v>296</v>
      </c>
      <c r="M275" s="15" t="s">
        <v>8219</v>
      </c>
      <c r="N275" s="17">
        <v>118</v>
      </c>
    </row>
    <row r="276" spans="1:14" x14ac:dyDescent="0.2">
      <c r="A276" t="str">
        <v>successful</v>
      </c>
      <c r="B276">
        <v>184</v>
      </c>
      <c r="D276" t="str">
        <v>failed</v>
      </c>
      <c r="E276">
        <v>7</v>
      </c>
      <c r="M276" s="15" t="s">
        <v>8219</v>
      </c>
      <c r="N276" s="17">
        <v>113</v>
      </c>
    </row>
    <row r="277" spans="1:14" x14ac:dyDescent="0.2">
      <c r="A277" t="str">
        <v>successful</v>
      </c>
      <c r="B277">
        <v>196</v>
      </c>
      <c r="D277" t="str">
        <v>failed</v>
      </c>
      <c r="E277">
        <v>7</v>
      </c>
      <c r="M277" s="15" t="s">
        <v>8219</v>
      </c>
      <c r="N277" s="17">
        <v>332</v>
      </c>
    </row>
    <row r="278" spans="1:14" x14ac:dyDescent="0.2">
      <c r="A278" t="str">
        <v>successful</v>
      </c>
      <c r="B278">
        <v>229</v>
      </c>
      <c r="D278" t="str">
        <v>failed</v>
      </c>
      <c r="E278">
        <v>1</v>
      </c>
      <c r="M278" s="15" t="s">
        <v>8219</v>
      </c>
      <c r="N278" s="17">
        <v>62</v>
      </c>
    </row>
    <row r="279" spans="1:14" x14ac:dyDescent="0.2">
      <c r="A279" t="str">
        <v>successful</v>
      </c>
      <c r="B279">
        <v>67</v>
      </c>
      <c r="D279" t="str">
        <v>failed</v>
      </c>
      <c r="E279">
        <v>114</v>
      </c>
      <c r="M279" s="15" t="s">
        <v>8219</v>
      </c>
      <c r="N279" s="17">
        <v>951</v>
      </c>
    </row>
    <row r="280" spans="1:14" x14ac:dyDescent="0.2">
      <c r="A280" t="str">
        <v>successful</v>
      </c>
      <c r="B280">
        <v>95</v>
      </c>
      <c r="D280" t="str">
        <v>failed</v>
      </c>
      <c r="E280">
        <v>29</v>
      </c>
      <c r="M280" s="15" t="s">
        <v>8219</v>
      </c>
      <c r="N280" s="17">
        <v>415</v>
      </c>
    </row>
    <row r="281" spans="1:14" x14ac:dyDescent="0.2">
      <c r="A281" t="str">
        <v>successful</v>
      </c>
      <c r="B281">
        <v>62</v>
      </c>
      <c r="D281" t="str">
        <v>failed</v>
      </c>
      <c r="E281">
        <v>890</v>
      </c>
      <c r="M281" s="15" t="s">
        <v>8219</v>
      </c>
      <c r="N281" s="17">
        <v>305</v>
      </c>
    </row>
    <row r="282" spans="1:14" x14ac:dyDescent="0.2">
      <c r="A282" t="str">
        <v>successful</v>
      </c>
      <c r="B282">
        <v>73</v>
      </c>
      <c r="D282" t="str">
        <v>failed</v>
      </c>
      <c r="E282">
        <v>31</v>
      </c>
      <c r="M282" s="15" t="s">
        <v>8219</v>
      </c>
      <c r="N282" s="17">
        <v>2139</v>
      </c>
    </row>
    <row r="283" spans="1:14" x14ac:dyDescent="0.2">
      <c r="A283" t="str">
        <v>successful</v>
      </c>
      <c r="B283">
        <v>43</v>
      </c>
      <c r="D283" t="str">
        <v>failed</v>
      </c>
      <c r="E283">
        <v>21</v>
      </c>
      <c r="M283" s="15" t="s">
        <v>8219</v>
      </c>
      <c r="N283" s="17">
        <v>79</v>
      </c>
    </row>
    <row r="284" spans="1:14" x14ac:dyDescent="0.2">
      <c r="A284" t="str">
        <v>successful</v>
      </c>
      <c r="B284">
        <v>70</v>
      </c>
      <c r="D284" t="str">
        <v>failed</v>
      </c>
      <c r="E284">
        <v>37</v>
      </c>
      <c r="M284" s="15" t="s">
        <v>8219</v>
      </c>
      <c r="N284" s="17">
        <v>179</v>
      </c>
    </row>
    <row r="285" spans="1:14" x14ac:dyDescent="0.2">
      <c r="A285" t="str">
        <v>successful</v>
      </c>
      <c r="B285">
        <v>271</v>
      </c>
      <c r="D285" t="str">
        <v>failed</v>
      </c>
      <c r="E285">
        <v>7</v>
      </c>
      <c r="M285" s="15" t="s">
        <v>8219</v>
      </c>
      <c r="N285" s="17">
        <v>202</v>
      </c>
    </row>
    <row r="286" spans="1:14" x14ac:dyDescent="0.2">
      <c r="A286" t="str">
        <v>successful</v>
      </c>
      <c r="B286">
        <v>55</v>
      </c>
      <c r="D286" t="str">
        <v>failed</v>
      </c>
      <c r="E286">
        <v>4</v>
      </c>
      <c r="M286" s="15" t="s">
        <v>8219</v>
      </c>
      <c r="N286" s="17">
        <v>760</v>
      </c>
    </row>
    <row r="287" spans="1:14" x14ac:dyDescent="0.2">
      <c r="A287" t="str">
        <v>successful</v>
      </c>
      <c r="B287">
        <v>35</v>
      </c>
      <c r="D287" t="str">
        <v>failed</v>
      </c>
      <c r="E287">
        <v>5</v>
      </c>
      <c r="M287" s="15" t="s">
        <v>8219</v>
      </c>
      <c r="N287" s="17">
        <v>563</v>
      </c>
    </row>
    <row r="288" spans="1:14" x14ac:dyDescent="0.2">
      <c r="A288" t="str">
        <v>successful</v>
      </c>
      <c r="B288">
        <v>22</v>
      </c>
      <c r="D288" t="str">
        <v>failed</v>
      </c>
      <c r="E288">
        <v>0</v>
      </c>
      <c r="M288" s="15" t="s">
        <v>8219</v>
      </c>
      <c r="N288" s="17">
        <v>135</v>
      </c>
    </row>
    <row r="289" spans="1:14" x14ac:dyDescent="0.2">
      <c r="A289" t="str">
        <v>successful</v>
      </c>
      <c r="B289">
        <v>38</v>
      </c>
      <c r="D289" t="str">
        <v>failed</v>
      </c>
      <c r="E289">
        <v>456</v>
      </c>
      <c r="M289" s="15" t="s">
        <v>8219</v>
      </c>
      <c r="N289" s="17">
        <v>290</v>
      </c>
    </row>
    <row r="290" spans="1:14" x14ac:dyDescent="0.2">
      <c r="A290" t="str">
        <v>successful</v>
      </c>
      <c r="B290">
        <v>15</v>
      </c>
      <c r="D290" t="str">
        <v>failed</v>
      </c>
      <c r="E290">
        <v>369</v>
      </c>
      <c r="M290" s="15" t="s">
        <v>8219</v>
      </c>
      <c r="N290" s="17">
        <v>447</v>
      </c>
    </row>
    <row r="291" spans="1:14" x14ac:dyDescent="0.2">
      <c r="A291" t="str">
        <v>successful</v>
      </c>
      <c r="B291">
        <v>7</v>
      </c>
      <c r="D291" t="str">
        <v>failed</v>
      </c>
      <c r="E291">
        <v>2</v>
      </c>
      <c r="M291" s="15" t="s">
        <v>8219</v>
      </c>
      <c r="N291" s="17">
        <v>232</v>
      </c>
    </row>
    <row r="292" spans="1:14" x14ac:dyDescent="0.2">
      <c r="A292" t="str">
        <v>successful</v>
      </c>
      <c r="B292">
        <v>241</v>
      </c>
      <c r="D292" t="str">
        <v>failed</v>
      </c>
      <c r="E292">
        <v>0</v>
      </c>
      <c r="M292" s="15" t="s">
        <v>8219</v>
      </c>
      <c r="N292" s="17">
        <v>168</v>
      </c>
    </row>
    <row r="293" spans="1:14" x14ac:dyDescent="0.2">
      <c r="A293" t="str">
        <v>successful</v>
      </c>
      <c r="B293">
        <v>55</v>
      </c>
      <c r="D293" t="str">
        <v>failed</v>
      </c>
      <c r="E293">
        <v>338</v>
      </c>
      <c r="M293" s="15" t="s">
        <v>8219</v>
      </c>
      <c r="N293" s="17">
        <v>128</v>
      </c>
    </row>
    <row r="294" spans="1:14" x14ac:dyDescent="0.2">
      <c r="A294" t="str">
        <v>successful</v>
      </c>
      <c r="B294">
        <v>171</v>
      </c>
      <c r="D294" t="str">
        <v>failed</v>
      </c>
      <c r="E294">
        <v>4</v>
      </c>
      <c r="M294" s="15" t="s">
        <v>8219</v>
      </c>
      <c r="N294" s="17">
        <v>493</v>
      </c>
    </row>
    <row r="295" spans="1:14" x14ac:dyDescent="0.2">
      <c r="A295" t="str">
        <v>successful</v>
      </c>
      <c r="B295">
        <v>208</v>
      </c>
      <c r="D295" t="str">
        <v>failed</v>
      </c>
      <c r="E295">
        <v>1</v>
      </c>
      <c r="M295" s="15" t="s">
        <v>8219</v>
      </c>
      <c r="N295" s="17">
        <v>131</v>
      </c>
    </row>
    <row r="296" spans="1:14" x14ac:dyDescent="0.2">
      <c r="A296" t="str">
        <v>successful</v>
      </c>
      <c r="B296">
        <v>21</v>
      </c>
      <c r="D296" t="str">
        <v>failed</v>
      </c>
      <c r="E296">
        <v>28</v>
      </c>
      <c r="M296" s="15" t="s">
        <v>8219</v>
      </c>
      <c r="N296" s="17">
        <v>50</v>
      </c>
    </row>
    <row r="297" spans="1:14" x14ac:dyDescent="0.2">
      <c r="A297" t="str">
        <v>successful</v>
      </c>
      <c r="B297">
        <v>25</v>
      </c>
      <c r="D297" t="str">
        <v>failed</v>
      </c>
      <c r="E297">
        <v>12</v>
      </c>
      <c r="M297" s="15" t="s">
        <v>8219</v>
      </c>
      <c r="N297" s="17">
        <v>665</v>
      </c>
    </row>
    <row r="298" spans="1:14" x14ac:dyDescent="0.2">
      <c r="A298" t="str">
        <v>successful</v>
      </c>
      <c r="B298">
        <v>52</v>
      </c>
      <c r="D298" t="str">
        <v>failed</v>
      </c>
      <c r="E298">
        <v>16</v>
      </c>
      <c r="M298" s="15" t="s">
        <v>8219</v>
      </c>
      <c r="N298" s="17">
        <v>129</v>
      </c>
    </row>
    <row r="299" spans="1:14" x14ac:dyDescent="0.2">
      <c r="A299" t="str">
        <v>successful</v>
      </c>
      <c r="B299">
        <v>104</v>
      </c>
      <c r="D299" t="str">
        <v>failed</v>
      </c>
      <c r="E299">
        <v>4</v>
      </c>
      <c r="M299" s="15" t="s">
        <v>8219</v>
      </c>
      <c r="N299" s="17">
        <v>142</v>
      </c>
    </row>
    <row r="300" spans="1:14" x14ac:dyDescent="0.2">
      <c r="A300" t="str">
        <v>successful</v>
      </c>
      <c r="B300">
        <v>73</v>
      </c>
      <c r="D300" t="str">
        <v>failed</v>
      </c>
      <c r="E300">
        <v>4</v>
      </c>
      <c r="M300" s="15" t="s">
        <v>8219</v>
      </c>
      <c r="N300" s="17">
        <v>2436</v>
      </c>
    </row>
    <row r="301" spans="1:14" x14ac:dyDescent="0.2">
      <c r="A301" t="str">
        <v>successful</v>
      </c>
      <c r="B301">
        <v>34</v>
      </c>
      <c r="D301" t="str">
        <v>failed</v>
      </c>
      <c r="E301">
        <v>10</v>
      </c>
      <c r="M301" s="15" t="s">
        <v>8219</v>
      </c>
      <c r="N301" s="17">
        <v>244</v>
      </c>
    </row>
    <row r="302" spans="1:14" x14ac:dyDescent="0.2">
      <c r="A302" t="str">
        <v>successful</v>
      </c>
      <c r="B302">
        <v>56</v>
      </c>
      <c r="D302" t="str">
        <v>failed</v>
      </c>
      <c r="E302">
        <v>0</v>
      </c>
      <c r="M302" s="15" t="s">
        <v>8219</v>
      </c>
      <c r="N302" s="17">
        <v>298</v>
      </c>
    </row>
    <row r="303" spans="1:14" x14ac:dyDescent="0.2">
      <c r="A303" t="str">
        <v>successful</v>
      </c>
      <c r="B303">
        <v>31</v>
      </c>
      <c r="D303" t="str">
        <v>failed</v>
      </c>
      <c r="E303">
        <v>6</v>
      </c>
      <c r="M303" s="15" t="s">
        <v>8219</v>
      </c>
      <c r="N303" s="17">
        <v>251</v>
      </c>
    </row>
    <row r="304" spans="1:14" x14ac:dyDescent="0.2">
      <c r="A304" t="str">
        <v>successful</v>
      </c>
      <c r="B304">
        <v>84</v>
      </c>
      <c r="D304" t="str">
        <v>failed</v>
      </c>
      <c r="E304">
        <v>0</v>
      </c>
      <c r="M304" s="15" t="s">
        <v>8219</v>
      </c>
      <c r="N304" s="17">
        <v>108</v>
      </c>
    </row>
    <row r="305" spans="1:14" x14ac:dyDescent="0.2">
      <c r="A305" t="str">
        <v>successful</v>
      </c>
      <c r="B305">
        <v>130</v>
      </c>
      <c r="D305" t="str">
        <v>failed</v>
      </c>
      <c r="E305">
        <v>1</v>
      </c>
      <c r="M305" s="15" t="s">
        <v>8219</v>
      </c>
      <c r="N305" s="17">
        <v>82</v>
      </c>
    </row>
    <row r="306" spans="1:14" x14ac:dyDescent="0.2">
      <c r="A306" t="str">
        <v>successful</v>
      </c>
      <c r="B306">
        <v>12</v>
      </c>
      <c r="D306" t="str">
        <v>failed</v>
      </c>
      <c r="E306">
        <v>0</v>
      </c>
      <c r="M306" s="15" t="s">
        <v>8219</v>
      </c>
      <c r="N306" s="17">
        <v>74</v>
      </c>
    </row>
    <row r="307" spans="1:14" x14ac:dyDescent="0.2">
      <c r="A307" t="str">
        <v>successful</v>
      </c>
      <c r="B307">
        <v>23</v>
      </c>
      <c r="D307" t="str">
        <v>failed</v>
      </c>
      <c r="E307">
        <v>44</v>
      </c>
      <c r="M307" s="15" t="s">
        <v>8219</v>
      </c>
      <c r="N307" s="17">
        <v>189</v>
      </c>
    </row>
    <row r="308" spans="1:14" x14ac:dyDescent="0.2">
      <c r="A308" t="str">
        <v>successful</v>
      </c>
      <c r="B308">
        <v>158</v>
      </c>
      <c r="D308" t="str">
        <v>failed</v>
      </c>
      <c r="E308">
        <v>0</v>
      </c>
      <c r="M308" s="15" t="s">
        <v>8219</v>
      </c>
      <c r="N308" s="17">
        <v>80</v>
      </c>
    </row>
    <row r="309" spans="1:14" x14ac:dyDescent="0.2">
      <c r="A309" t="str">
        <v>successful</v>
      </c>
      <c r="B309">
        <v>30</v>
      </c>
      <c r="D309" t="str">
        <v>failed</v>
      </c>
      <c r="E309">
        <v>3</v>
      </c>
      <c r="M309" s="15" t="s">
        <v>8219</v>
      </c>
      <c r="N309" s="17">
        <v>576</v>
      </c>
    </row>
    <row r="310" spans="1:14" x14ac:dyDescent="0.2">
      <c r="A310" t="str">
        <v>successful</v>
      </c>
      <c r="B310">
        <v>18</v>
      </c>
      <c r="D310" t="str">
        <v>failed</v>
      </c>
      <c r="E310">
        <v>0</v>
      </c>
      <c r="M310" s="15" t="s">
        <v>8219</v>
      </c>
      <c r="N310" s="17">
        <v>202</v>
      </c>
    </row>
    <row r="311" spans="1:14" x14ac:dyDescent="0.2">
      <c r="A311" t="str">
        <v>successful</v>
      </c>
      <c r="B311">
        <v>29</v>
      </c>
      <c r="D311" t="str">
        <v>failed</v>
      </c>
      <c r="E311">
        <v>52</v>
      </c>
      <c r="M311" s="15" t="s">
        <v>8219</v>
      </c>
      <c r="N311" s="17">
        <v>238</v>
      </c>
    </row>
    <row r="312" spans="1:14" x14ac:dyDescent="0.2">
      <c r="A312" t="str">
        <v>successful</v>
      </c>
      <c r="B312">
        <v>31</v>
      </c>
      <c r="D312" t="str">
        <v>failed</v>
      </c>
      <c r="E312">
        <v>0</v>
      </c>
      <c r="M312" s="15" t="s">
        <v>8219</v>
      </c>
      <c r="N312" s="17">
        <v>36</v>
      </c>
    </row>
    <row r="313" spans="1:14" x14ac:dyDescent="0.2">
      <c r="A313" t="str">
        <v>successful</v>
      </c>
      <c r="B313">
        <v>173</v>
      </c>
      <c r="D313" t="str">
        <v>failed</v>
      </c>
      <c r="E313">
        <v>1</v>
      </c>
      <c r="M313" s="15" t="s">
        <v>8219</v>
      </c>
      <c r="N313" s="17">
        <v>150</v>
      </c>
    </row>
    <row r="314" spans="1:14" x14ac:dyDescent="0.2">
      <c r="A314" t="str">
        <v>successful</v>
      </c>
      <c r="B314">
        <v>17</v>
      </c>
      <c r="D314" t="str">
        <v>failed</v>
      </c>
      <c r="E314">
        <v>1</v>
      </c>
      <c r="M314" s="15" t="s">
        <v>8219</v>
      </c>
      <c r="N314" s="17">
        <v>146</v>
      </c>
    </row>
    <row r="315" spans="1:14" x14ac:dyDescent="0.2">
      <c r="A315" t="str">
        <v>successful</v>
      </c>
      <c r="B315">
        <v>48</v>
      </c>
      <c r="D315" t="str">
        <v>failed</v>
      </c>
      <c r="E315">
        <v>2</v>
      </c>
      <c r="M315" s="15" t="s">
        <v>8219</v>
      </c>
      <c r="N315" s="17">
        <v>222</v>
      </c>
    </row>
    <row r="316" spans="1:14" x14ac:dyDescent="0.2">
      <c r="A316" t="str">
        <v>successful</v>
      </c>
      <c r="B316">
        <v>59</v>
      </c>
      <c r="D316" t="str">
        <v>failed</v>
      </c>
      <c r="E316">
        <v>9</v>
      </c>
      <c r="M316" s="15" t="s">
        <v>8219</v>
      </c>
      <c r="N316" s="17">
        <v>120</v>
      </c>
    </row>
    <row r="317" spans="1:14" x14ac:dyDescent="0.2">
      <c r="A317" t="str">
        <v>successful</v>
      </c>
      <c r="B317">
        <v>39</v>
      </c>
      <c r="D317" t="str">
        <v>failed</v>
      </c>
      <c r="E317">
        <v>5</v>
      </c>
      <c r="M317" s="15" t="s">
        <v>8219</v>
      </c>
      <c r="N317" s="17">
        <v>126</v>
      </c>
    </row>
    <row r="318" spans="1:14" x14ac:dyDescent="0.2">
      <c r="A318" t="str">
        <v>successful</v>
      </c>
      <c r="B318">
        <v>59</v>
      </c>
      <c r="D318" t="str">
        <v>failed</v>
      </c>
      <c r="E318">
        <v>57</v>
      </c>
      <c r="M318" s="15" t="s">
        <v>8219</v>
      </c>
      <c r="N318" s="17">
        <v>158</v>
      </c>
    </row>
    <row r="319" spans="1:14" x14ac:dyDescent="0.2">
      <c r="A319" t="str">
        <v>successful</v>
      </c>
      <c r="B319">
        <v>60</v>
      </c>
      <c r="D319" t="str">
        <v>failed</v>
      </c>
      <c r="E319">
        <v>3</v>
      </c>
      <c r="M319" s="15" t="s">
        <v>8219</v>
      </c>
      <c r="N319" s="17">
        <v>316</v>
      </c>
    </row>
    <row r="320" spans="1:14" x14ac:dyDescent="0.2">
      <c r="A320" t="str">
        <v>successful</v>
      </c>
      <c r="B320">
        <v>20</v>
      </c>
      <c r="D320" t="str">
        <v>failed</v>
      </c>
      <c r="E320">
        <v>1</v>
      </c>
      <c r="M320" s="15" t="s">
        <v>8219</v>
      </c>
      <c r="N320" s="17">
        <v>284</v>
      </c>
    </row>
    <row r="321" spans="1:14" x14ac:dyDescent="0.2">
      <c r="A321" t="str">
        <v>successful</v>
      </c>
      <c r="B321">
        <v>2</v>
      </c>
      <c r="D321" t="str">
        <v>failed</v>
      </c>
      <c r="E321">
        <v>6</v>
      </c>
      <c r="M321" s="15" t="s">
        <v>8219</v>
      </c>
      <c r="N321" s="17">
        <v>51</v>
      </c>
    </row>
    <row r="322" spans="1:14" x14ac:dyDescent="0.2">
      <c r="A322" t="str">
        <v>successful</v>
      </c>
      <c r="B322">
        <v>315</v>
      </c>
      <c r="D322" t="str">
        <v>failed</v>
      </c>
      <c r="E322">
        <v>48</v>
      </c>
      <c r="M322" s="15" t="s">
        <v>8219</v>
      </c>
      <c r="N322" s="17">
        <v>158</v>
      </c>
    </row>
    <row r="323" spans="1:14" x14ac:dyDescent="0.2">
      <c r="A323" t="str">
        <v>successful</v>
      </c>
      <c r="B323">
        <v>2174</v>
      </c>
      <c r="D323" t="str">
        <v>failed</v>
      </c>
      <c r="E323">
        <v>2</v>
      </c>
      <c r="M323" s="15" t="s">
        <v>8219</v>
      </c>
      <c r="N323" s="17">
        <v>337</v>
      </c>
    </row>
    <row r="324" spans="1:14" x14ac:dyDescent="0.2">
      <c r="A324" t="str">
        <v>successful</v>
      </c>
      <c r="B324">
        <v>152</v>
      </c>
      <c r="D324" t="str">
        <v>failed</v>
      </c>
      <c r="E324">
        <v>4</v>
      </c>
      <c r="M324" s="15" t="s">
        <v>8219</v>
      </c>
      <c r="N324" s="17">
        <v>186</v>
      </c>
    </row>
    <row r="325" spans="1:14" x14ac:dyDescent="0.2">
      <c r="A325" t="str">
        <v>successful</v>
      </c>
      <c r="B325">
        <v>1021</v>
      </c>
      <c r="D325" t="str">
        <v>failed</v>
      </c>
      <c r="E325">
        <v>5</v>
      </c>
      <c r="M325" s="15" t="s">
        <v>8219</v>
      </c>
      <c r="N325" s="17">
        <v>58</v>
      </c>
    </row>
    <row r="326" spans="1:14" x14ac:dyDescent="0.2">
      <c r="A326" t="str">
        <v>successful</v>
      </c>
      <c r="B326">
        <v>237</v>
      </c>
      <c r="D326" t="str">
        <v>failed</v>
      </c>
      <c r="E326">
        <v>79</v>
      </c>
      <c r="M326" s="15" t="s">
        <v>8219</v>
      </c>
      <c r="N326" s="17">
        <v>82</v>
      </c>
    </row>
    <row r="327" spans="1:14" x14ac:dyDescent="0.2">
      <c r="A327" t="str">
        <v>successful</v>
      </c>
      <c r="B327">
        <v>27</v>
      </c>
      <c r="D327" t="str">
        <v>failed</v>
      </c>
      <c r="E327">
        <v>2</v>
      </c>
      <c r="M327" s="15" t="s">
        <v>8219</v>
      </c>
      <c r="N327" s="17">
        <v>736</v>
      </c>
    </row>
    <row r="328" spans="1:14" x14ac:dyDescent="0.2">
      <c r="A328" t="str">
        <v>successful</v>
      </c>
      <c r="B328">
        <v>17</v>
      </c>
      <c r="D328" t="str">
        <v>failed</v>
      </c>
      <c r="E328">
        <v>11</v>
      </c>
      <c r="M328" s="15" t="s">
        <v>8219</v>
      </c>
      <c r="N328" s="17">
        <v>1151</v>
      </c>
    </row>
    <row r="329" spans="1:14" x14ac:dyDescent="0.2">
      <c r="A329" t="str">
        <v>successful</v>
      </c>
      <c r="B329">
        <v>27</v>
      </c>
      <c r="D329" t="str">
        <v>failed</v>
      </c>
      <c r="E329">
        <v>11</v>
      </c>
      <c r="M329" s="15" t="s">
        <v>8219</v>
      </c>
      <c r="N329" s="17">
        <v>34</v>
      </c>
    </row>
    <row r="330" spans="1:14" x14ac:dyDescent="0.2">
      <c r="A330" t="str">
        <v>successful</v>
      </c>
      <c r="B330">
        <v>82</v>
      </c>
      <c r="D330" t="str">
        <v>failed</v>
      </c>
      <c r="E330">
        <v>1</v>
      </c>
      <c r="M330" s="15" t="s">
        <v>8219</v>
      </c>
      <c r="N330" s="17">
        <v>498</v>
      </c>
    </row>
    <row r="331" spans="1:14" x14ac:dyDescent="0.2">
      <c r="A331" t="str">
        <v>successful</v>
      </c>
      <c r="B331">
        <v>48</v>
      </c>
      <c r="D331" t="str">
        <v>failed</v>
      </c>
      <c r="E331">
        <v>3</v>
      </c>
      <c r="M331" s="15" t="s">
        <v>8219</v>
      </c>
      <c r="N331" s="17">
        <v>167</v>
      </c>
    </row>
    <row r="332" spans="1:14" x14ac:dyDescent="0.2">
      <c r="A332" t="str">
        <v>successful</v>
      </c>
      <c r="B332">
        <v>105</v>
      </c>
      <c r="D332" t="str">
        <v>failed</v>
      </c>
      <c r="E332">
        <v>5</v>
      </c>
      <c r="M332" s="15" t="s">
        <v>8219</v>
      </c>
      <c r="N332" s="17">
        <v>340</v>
      </c>
    </row>
    <row r="333" spans="1:14" x14ac:dyDescent="0.2">
      <c r="A333" t="str">
        <v>successful</v>
      </c>
      <c r="B333">
        <v>28</v>
      </c>
      <c r="D333" t="str">
        <v>failed</v>
      </c>
      <c r="E333">
        <v>12</v>
      </c>
      <c r="M333" s="15" t="s">
        <v>8219</v>
      </c>
      <c r="N333" s="17">
        <v>438</v>
      </c>
    </row>
    <row r="334" spans="1:14" x14ac:dyDescent="0.2">
      <c r="A334" t="str">
        <v>successful</v>
      </c>
      <c r="B334">
        <v>1107</v>
      </c>
      <c r="D334" t="str">
        <v>failed</v>
      </c>
      <c r="E334">
        <v>2</v>
      </c>
      <c r="M334" s="15" t="s">
        <v>8219</v>
      </c>
      <c r="N334" s="17">
        <v>555</v>
      </c>
    </row>
    <row r="335" spans="1:14" x14ac:dyDescent="0.2">
      <c r="A335" t="str">
        <v>successful</v>
      </c>
      <c r="B335">
        <v>1013</v>
      </c>
      <c r="D335" t="str">
        <v>failed</v>
      </c>
      <c r="E335">
        <v>5</v>
      </c>
      <c r="M335" s="15" t="s">
        <v>8219</v>
      </c>
      <c r="N335" s="17">
        <v>266</v>
      </c>
    </row>
    <row r="336" spans="1:14" x14ac:dyDescent="0.2">
      <c r="A336" t="str">
        <v>successful</v>
      </c>
      <c r="B336">
        <v>274</v>
      </c>
      <c r="D336" t="str">
        <v>failed</v>
      </c>
      <c r="E336">
        <v>21</v>
      </c>
      <c r="M336" s="15" t="s">
        <v>8219</v>
      </c>
      <c r="N336" s="17">
        <v>69</v>
      </c>
    </row>
    <row r="337" spans="1:14" x14ac:dyDescent="0.2">
      <c r="A337" t="str">
        <v>successful</v>
      </c>
      <c r="B337">
        <v>87</v>
      </c>
      <c r="D337" t="str">
        <v>failed</v>
      </c>
      <c r="E337">
        <v>0</v>
      </c>
      <c r="M337" s="15" t="s">
        <v>8219</v>
      </c>
      <c r="N337" s="17">
        <v>80</v>
      </c>
    </row>
    <row r="338" spans="1:14" x14ac:dyDescent="0.2">
      <c r="A338" t="str">
        <v>successful</v>
      </c>
      <c r="B338">
        <v>99</v>
      </c>
      <c r="D338" t="str">
        <v>failed</v>
      </c>
      <c r="E338">
        <v>45</v>
      </c>
      <c r="M338" s="15" t="s">
        <v>8219</v>
      </c>
      <c r="N338" s="17">
        <v>493</v>
      </c>
    </row>
    <row r="339" spans="1:14" x14ac:dyDescent="0.2">
      <c r="A339" t="str">
        <v>successful</v>
      </c>
      <c r="B339">
        <v>276</v>
      </c>
      <c r="D339" t="str">
        <v>failed</v>
      </c>
      <c r="E339">
        <v>29</v>
      </c>
      <c r="M339" s="15" t="s">
        <v>8219</v>
      </c>
      <c r="N339" s="17">
        <v>31</v>
      </c>
    </row>
    <row r="340" spans="1:14" x14ac:dyDescent="0.2">
      <c r="A340" t="str">
        <v>successful</v>
      </c>
      <c r="B340">
        <v>21</v>
      </c>
      <c r="D340" t="str">
        <v>failed</v>
      </c>
      <c r="E340">
        <v>2</v>
      </c>
      <c r="M340" s="15" t="s">
        <v>8219</v>
      </c>
      <c r="N340" s="17">
        <v>236</v>
      </c>
    </row>
    <row r="341" spans="1:14" x14ac:dyDescent="0.2">
      <c r="A341" t="str">
        <v>successful</v>
      </c>
      <c r="B341">
        <v>41</v>
      </c>
      <c r="D341" t="str">
        <v>failed</v>
      </c>
      <c r="E341">
        <v>30</v>
      </c>
      <c r="M341" s="15" t="s">
        <v>8219</v>
      </c>
      <c r="N341" s="17">
        <v>89</v>
      </c>
    </row>
    <row r="342" spans="1:14" x14ac:dyDescent="0.2">
      <c r="A342" t="str">
        <v>successful</v>
      </c>
      <c r="B342">
        <v>119</v>
      </c>
      <c r="D342" t="str">
        <v>failed</v>
      </c>
      <c r="E342">
        <v>8</v>
      </c>
      <c r="M342" s="15" t="s">
        <v>8219</v>
      </c>
      <c r="N342" s="17">
        <v>299</v>
      </c>
    </row>
    <row r="343" spans="1:14" x14ac:dyDescent="0.2">
      <c r="A343" t="str">
        <v>successful</v>
      </c>
      <c r="B343">
        <v>153</v>
      </c>
      <c r="D343" t="str">
        <v>failed</v>
      </c>
      <c r="E343">
        <v>1</v>
      </c>
      <c r="M343" s="15" t="s">
        <v>8219</v>
      </c>
      <c r="N343" s="17">
        <v>55</v>
      </c>
    </row>
    <row r="344" spans="1:14" x14ac:dyDescent="0.2">
      <c r="A344" t="str">
        <v>successful</v>
      </c>
      <c r="B344">
        <v>100</v>
      </c>
      <c r="D344" t="str">
        <v>failed</v>
      </c>
      <c r="E344">
        <v>14</v>
      </c>
      <c r="M344" s="15" t="s">
        <v>8219</v>
      </c>
      <c r="N344" s="17">
        <v>325</v>
      </c>
    </row>
    <row r="345" spans="1:14" x14ac:dyDescent="0.2">
      <c r="A345" t="str">
        <v>successful</v>
      </c>
      <c r="B345">
        <v>143</v>
      </c>
      <c r="D345" t="str">
        <v>failed</v>
      </c>
      <c r="E345">
        <v>24</v>
      </c>
      <c r="M345" s="15" t="s">
        <v>8219</v>
      </c>
      <c r="N345" s="17">
        <v>524</v>
      </c>
    </row>
    <row r="346" spans="1:14" x14ac:dyDescent="0.2">
      <c r="A346" t="str">
        <v>successful</v>
      </c>
      <c r="B346">
        <v>140</v>
      </c>
      <c r="D346" t="str">
        <v>failed</v>
      </c>
      <c r="E346">
        <v>2</v>
      </c>
      <c r="M346" s="15" t="s">
        <v>8219</v>
      </c>
      <c r="N346" s="17">
        <v>285</v>
      </c>
    </row>
    <row r="347" spans="1:14" x14ac:dyDescent="0.2">
      <c r="A347" t="str">
        <v>successful</v>
      </c>
      <c r="B347">
        <v>35</v>
      </c>
      <c r="D347" t="str">
        <v>failed</v>
      </c>
      <c r="E347">
        <v>21</v>
      </c>
      <c r="M347" s="15" t="s">
        <v>8219</v>
      </c>
      <c r="N347" s="17">
        <v>179</v>
      </c>
    </row>
    <row r="348" spans="1:14" x14ac:dyDescent="0.2">
      <c r="A348" t="str">
        <v>successful</v>
      </c>
      <c r="B348">
        <v>149</v>
      </c>
      <c r="D348" t="str">
        <v>failed</v>
      </c>
      <c r="E348">
        <v>7</v>
      </c>
      <c r="M348" s="15" t="s">
        <v>8219</v>
      </c>
      <c r="N348" s="17">
        <v>188</v>
      </c>
    </row>
    <row r="349" spans="1:14" x14ac:dyDescent="0.2">
      <c r="A349" t="str">
        <v>successful</v>
      </c>
      <c r="B349">
        <v>130</v>
      </c>
      <c r="D349" t="str">
        <v>failed</v>
      </c>
      <c r="E349">
        <v>0</v>
      </c>
      <c r="M349" s="15" t="s">
        <v>8219</v>
      </c>
      <c r="N349" s="17">
        <v>379</v>
      </c>
    </row>
    <row r="350" spans="1:14" x14ac:dyDescent="0.2">
      <c r="A350" t="str">
        <v>successful</v>
      </c>
      <c r="B350">
        <v>120</v>
      </c>
      <c r="D350" t="str">
        <v>failed</v>
      </c>
      <c r="E350">
        <v>4</v>
      </c>
      <c r="M350" s="15" t="s">
        <v>8219</v>
      </c>
      <c r="N350" s="17">
        <v>119</v>
      </c>
    </row>
    <row r="351" spans="1:14" x14ac:dyDescent="0.2">
      <c r="A351" t="str">
        <v>successful</v>
      </c>
      <c r="B351">
        <v>265</v>
      </c>
      <c r="D351" t="str">
        <v>failed</v>
      </c>
      <c r="E351">
        <v>32</v>
      </c>
      <c r="M351" s="15" t="s">
        <v>8219</v>
      </c>
      <c r="N351" s="17">
        <v>167</v>
      </c>
    </row>
    <row r="352" spans="1:14" x14ac:dyDescent="0.2">
      <c r="A352" t="str">
        <v>successful</v>
      </c>
      <c r="B352">
        <v>71</v>
      </c>
      <c r="D352" t="str">
        <v>failed</v>
      </c>
      <c r="E352">
        <v>4</v>
      </c>
      <c r="M352" s="15" t="s">
        <v>8219</v>
      </c>
      <c r="N352" s="17">
        <v>221</v>
      </c>
    </row>
    <row r="353" spans="1:14" x14ac:dyDescent="0.2">
      <c r="A353" t="str">
        <v>successful</v>
      </c>
      <c r="B353">
        <v>13</v>
      </c>
      <c r="D353" t="str">
        <v>failed</v>
      </c>
      <c r="E353">
        <v>9</v>
      </c>
      <c r="M353" s="15" t="s">
        <v>8219</v>
      </c>
      <c r="N353" s="17">
        <v>964</v>
      </c>
    </row>
    <row r="354" spans="1:14" x14ac:dyDescent="0.2">
      <c r="A354" t="str">
        <v>successful</v>
      </c>
      <c r="B354">
        <v>169</v>
      </c>
      <c r="D354" t="str">
        <v>failed</v>
      </c>
      <c r="E354">
        <v>17</v>
      </c>
      <c r="M354" s="15" t="s">
        <v>8219</v>
      </c>
      <c r="N354" s="17">
        <v>286</v>
      </c>
    </row>
    <row r="355" spans="1:14" x14ac:dyDescent="0.2">
      <c r="A355" t="str">
        <v>successful</v>
      </c>
      <c r="B355">
        <v>57</v>
      </c>
      <c r="D355" t="str">
        <v>failed</v>
      </c>
      <c r="E355">
        <v>5</v>
      </c>
      <c r="M355" s="15" t="s">
        <v>8219</v>
      </c>
      <c r="N355" s="17">
        <v>613</v>
      </c>
    </row>
    <row r="356" spans="1:14" x14ac:dyDescent="0.2">
      <c r="A356" t="str">
        <v>successful</v>
      </c>
      <c r="B356">
        <v>229</v>
      </c>
      <c r="D356" t="str">
        <v>failed</v>
      </c>
      <c r="E356">
        <v>53</v>
      </c>
      <c r="M356" s="15" t="s">
        <v>8219</v>
      </c>
      <c r="N356" s="17">
        <v>29</v>
      </c>
    </row>
    <row r="357" spans="1:14" x14ac:dyDescent="0.2">
      <c r="A357" t="str">
        <v>successful</v>
      </c>
      <c r="B357">
        <v>108</v>
      </c>
      <c r="D357" t="str">
        <v>failed</v>
      </c>
      <c r="E357">
        <v>7</v>
      </c>
      <c r="M357" s="15" t="s">
        <v>8219</v>
      </c>
      <c r="N357" s="17">
        <v>165</v>
      </c>
    </row>
    <row r="358" spans="1:14" x14ac:dyDescent="0.2">
      <c r="A358" t="str">
        <v>successful</v>
      </c>
      <c r="B358">
        <v>108</v>
      </c>
      <c r="D358" t="str">
        <v>failed</v>
      </c>
      <c r="E358">
        <v>72</v>
      </c>
      <c r="M358" s="15" t="s">
        <v>8219</v>
      </c>
      <c r="N358" s="17">
        <v>97</v>
      </c>
    </row>
    <row r="359" spans="1:14" x14ac:dyDescent="0.2">
      <c r="A359" t="str">
        <v>successful</v>
      </c>
      <c r="B359">
        <v>41</v>
      </c>
      <c r="D359" t="str">
        <v>failed</v>
      </c>
      <c r="E359">
        <v>0</v>
      </c>
      <c r="M359" s="15" t="s">
        <v>8219</v>
      </c>
      <c r="N359" s="17">
        <v>303</v>
      </c>
    </row>
    <row r="360" spans="1:14" x14ac:dyDescent="0.2">
      <c r="A360" t="str">
        <v>successful</v>
      </c>
      <c r="B360">
        <v>139</v>
      </c>
      <c r="D360" t="str">
        <v>failed</v>
      </c>
      <c r="E360">
        <v>2</v>
      </c>
      <c r="M360" s="15" t="s">
        <v>8219</v>
      </c>
      <c r="N360" s="17">
        <v>267</v>
      </c>
    </row>
    <row r="361" spans="1:14" x14ac:dyDescent="0.2">
      <c r="A361" t="str">
        <v>successful</v>
      </c>
      <c r="B361">
        <v>19</v>
      </c>
      <c r="D361" t="str">
        <v>failed</v>
      </c>
      <c r="E361">
        <v>8</v>
      </c>
      <c r="M361" s="15" t="s">
        <v>8219</v>
      </c>
      <c r="N361" s="17">
        <v>302</v>
      </c>
    </row>
    <row r="362" spans="1:14" x14ac:dyDescent="0.2">
      <c r="A362" t="str">
        <v>successful</v>
      </c>
      <c r="B362">
        <v>94</v>
      </c>
      <c r="D362" t="str">
        <v>failed</v>
      </c>
      <c r="E362">
        <v>2</v>
      </c>
      <c r="M362" s="15" t="s">
        <v>8219</v>
      </c>
      <c r="N362" s="17">
        <v>87</v>
      </c>
    </row>
    <row r="363" spans="1:14" x14ac:dyDescent="0.2">
      <c r="A363" t="str">
        <v>successful</v>
      </c>
      <c r="B363">
        <v>23</v>
      </c>
      <c r="D363" t="str">
        <v>failed</v>
      </c>
      <c r="E363">
        <v>0</v>
      </c>
      <c r="M363" s="15" t="s">
        <v>8219</v>
      </c>
      <c r="N363" s="17">
        <v>354</v>
      </c>
    </row>
    <row r="364" spans="1:14" x14ac:dyDescent="0.2">
      <c r="A364" t="str">
        <v>successful</v>
      </c>
      <c r="B364">
        <v>15</v>
      </c>
      <c r="D364" t="str">
        <v>failed</v>
      </c>
      <c r="E364">
        <v>3</v>
      </c>
      <c r="M364" s="15" t="s">
        <v>8219</v>
      </c>
      <c r="N364" s="17">
        <v>86</v>
      </c>
    </row>
    <row r="365" spans="1:14" x14ac:dyDescent="0.2">
      <c r="A365" t="str">
        <v>successful</v>
      </c>
      <c r="B365">
        <v>62</v>
      </c>
      <c r="D365" t="str">
        <v>failed</v>
      </c>
      <c r="E365">
        <v>4</v>
      </c>
      <c r="M365" s="15" t="s">
        <v>8219</v>
      </c>
      <c r="N365" s="17">
        <v>26</v>
      </c>
    </row>
    <row r="366" spans="1:14" x14ac:dyDescent="0.2">
      <c r="A366" t="str">
        <v>successful</v>
      </c>
      <c r="B366">
        <v>74</v>
      </c>
      <c r="D366" t="str">
        <v>failed</v>
      </c>
      <c r="E366">
        <v>3</v>
      </c>
      <c r="M366" s="15" t="s">
        <v>8219</v>
      </c>
      <c r="N366" s="17">
        <v>113</v>
      </c>
    </row>
    <row r="367" spans="1:14" x14ac:dyDescent="0.2">
      <c r="A367" t="str">
        <v>successful</v>
      </c>
      <c r="B367">
        <v>97</v>
      </c>
      <c r="D367" t="str">
        <v>failed</v>
      </c>
      <c r="E367">
        <v>6</v>
      </c>
      <c r="M367" s="15" t="s">
        <v>8219</v>
      </c>
      <c r="N367" s="17">
        <v>65</v>
      </c>
    </row>
    <row r="368" spans="1:14" x14ac:dyDescent="0.2">
      <c r="A368" t="str">
        <v>successful</v>
      </c>
      <c r="B368">
        <v>55</v>
      </c>
      <c r="D368" t="str">
        <v>failed</v>
      </c>
      <c r="E368">
        <v>0</v>
      </c>
      <c r="M368" s="15" t="s">
        <v>8219</v>
      </c>
      <c r="N368" s="17">
        <v>134</v>
      </c>
    </row>
    <row r="369" spans="1:14" x14ac:dyDescent="0.2">
      <c r="A369" t="str">
        <v>successful</v>
      </c>
      <c r="B369">
        <v>44</v>
      </c>
      <c r="D369" t="str">
        <v>failed</v>
      </c>
      <c r="E369">
        <v>0</v>
      </c>
      <c r="M369" s="15" t="s">
        <v>8219</v>
      </c>
      <c r="N369" s="17">
        <v>119</v>
      </c>
    </row>
    <row r="370" spans="1:14" x14ac:dyDescent="0.2">
      <c r="A370" t="str">
        <v>successful</v>
      </c>
      <c r="B370">
        <v>110</v>
      </c>
      <c r="D370" t="str">
        <v>failed</v>
      </c>
      <c r="E370">
        <v>0</v>
      </c>
      <c r="M370" s="15" t="s">
        <v>8219</v>
      </c>
      <c r="N370" s="17">
        <v>159</v>
      </c>
    </row>
    <row r="371" spans="1:14" x14ac:dyDescent="0.2">
      <c r="A371" t="str">
        <v>successful</v>
      </c>
      <c r="B371">
        <v>59</v>
      </c>
      <c r="D371" t="str">
        <v>failed</v>
      </c>
      <c r="E371">
        <v>8</v>
      </c>
      <c r="M371" s="15" t="s">
        <v>8219</v>
      </c>
      <c r="N371" s="17">
        <v>167</v>
      </c>
    </row>
    <row r="372" spans="1:14" x14ac:dyDescent="0.2">
      <c r="A372" t="str">
        <v>successful</v>
      </c>
      <c r="B372">
        <v>62</v>
      </c>
      <c r="D372" t="str">
        <v>failed</v>
      </c>
      <c r="E372">
        <v>5</v>
      </c>
      <c r="M372" s="15" t="s">
        <v>8219</v>
      </c>
      <c r="N372" s="17">
        <v>43</v>
      </c>
    </row>
    <row r="373" spans="1:14" x14ac:dyDescent="0.2">
      <c r="A373" t="str">
        <v>successful</v>
      </c>
      <c r="B373">
        <v>105</v>
      </c>
      <c r="D373" t="str">
        <v>failed</v>
      </c>
      <c r="E373">
        <v>0</v>
      </c>
      <c r="M373" s="15" t="s">
        <v>8219</v>
      </c>
      <c r="N373" s="17">
        <v>1062</v>
      </c>
    </row>
    <row r="374" spans="1:14" x14ac:dyDescent="0.2">
      <c r="A374" t="str">
        <v>successful</v>
      </c>
      <c r="B374">
        <v>26</v>
      </c>
      <c r="D374" t="str">
        <v>failed</v>
      </c>
      <c r="E374">
        <v>2</v>
      </c>
      <c r="M374" s="15" t="s">
        <v>8219</v>
      </c>
      <c r="N374" s="17">
        <v>9</v>
      </c>
    </row>
    <row r="375" spans="1:14" x14ac:dyDescent="0.2">
      <c r="A375" t="str">
        <v>successful</v>
      </c>
      <c r="B375">
        <v>49</v>
      </c>
      <c r="D375" t="str">
        <v>failed</v>
      </c>
      <c r="E375">
        <v>24</v>
      </c>
      <c r="M375" s="15" t="s">
        <v>8219</v>
      </c>
      <c r="N375" s="17">
        <v>89</v>
      </c>
    </row>
    <row r="376" spans="1:14" x14ac:dyDescent="0.2">
      <c r="A376" t="str">
        <v>successful</v>
      </c>
      <c r="B376">
        <v>68</v>
      </c>
      <c r="D376" t="str">
        <v>failed</v>
      </c>
      <c r="E376">
        <v>0</v>
      </c>
      <c r="M376" s="15" t="s">
        <v>8219</v>
      </c>
      <c r="N376" s="17">
        <v>174</v>
      </c>
    </row>
    <row r="377" spans="1:14" x14ac:dyDescent="0.2">
      <c r="A377" t="str">
        <v>successful</v>
      </c>
      <c r="B377">
        <v>22</v>
      </c>
      <c r="D377" t="str">
        <v>failed</v>
      </c>
      <c r="E377">
        <v>9</v>
      </c>
      <c r="M377" s="15" t="s">
        <v>8219</v>
      </c>
      <c r="N377" s="17">
        <v>14</v>
      </c>
    </row>
    <row r="378" spans="1:14" x14ac:dyDescent="0.2">
      <c r="A378" t="str">
        <v>successful</v>
      </c>
      <c r="B378">
        <v>18</v>
      </c>
      <c r="D378" t="str">
        <v>failed</v>
      </c>
      <c r="E378">
        <v>0</v>
      </c>
      <c r="M378" s="15" t="s">
        <v>8219</v>
      </c>
      <c r="N378" s="17">
        <v>48</v>
      </c>
    </row>
    <row r="379" spans="1:14" x14ac:dyDescent="0.2">
      <c r="A379" t="str">
        <v>successful</v>
      </c>
      <c r="B379">
        <v>19</v>
      </c>
      <c r="D379" t="str">
        <v>failed</v>
      </c>
      <c r="E379">
        <v>1</v>
      </c>
      <c r="M379" s="15" t="s">
        <v>8219</v>
      </c>
      <c r="N379" s="17">
        <v>133</v>
      </c>
    </row>
    <row r="380" spans="1:14" x14ac:dyDescent="0.2">
      <c r="A380" t="str">
        <v>successful</v>
      </c>
      <c r="B380">
        <v>99</v>
      </c>
      <c r="D380" t="str">
        <v>failed</v>
      </c>
      <c r="E380">
        <v>10</v>
      </c>
      <c r="M380" s="15" t="s">
        <v>8219</v>
      </c>
      <c r="N380" s="17">
        <v>83</v>
      </c>
    </row>
    <row r="381" spans="1:14" x14ac:dyDescent="0.2">
      <c r="A381" t="str">
        <v>successful</v>
      </c>
      <c r="B381">
        <v>27</v>
      </c>
      <c r="D381" t="str">
        <v>failed</v>
      </c>
      <c r="E381">
        <v>1</v>
      </c>
      <c r="M381" s="15" t="s">
        <v>8219</v>
      </c>
      <c r="N381" s="17">
        <v>149</v>
      </c>
    </row>
    <row r="382" spans="1:14" x14ac:dyDescent="0.2">
      <c r="A382" t="str">
        <v>successful</v>
      </c>
      <c r="B382">
        <v>25</v>
      </c>
      <c r="D382" t="str">
        <v>failed</v>
      </c>
      <c r="E382">
        <v>0</v>
      </c>
      <c r="M382" s="15" t="s">
        <v>8219</v>
      </c>
      <c r="N382" s="17">
        <v>49</v>
      </c>
    </row>
    <row r="383" spans="1:14" x14ac:dyDescent="0.2">
      <c r="A383" t="str">
        <v>successful</v>
      </c>
      <c r="B383">
        <v>14</v>
      </c>
      <c r="D383" t="str">
        <v>failed</v>
      </c>
      <c r="E383">
        <v>20</v>
      </c>
      <c r="M383" s="15" t="s">
        <v>8219</v>
      </c>
      <c r="N383" s="17">
        <v>251</v>
      </c>
    </row>
    <row r="384" spans="1:14" x14ac:dyDescent="0.2">
      <c r="A384" t="str">
        <v>successful</v>
      </c>
      <c r="B384">
        <v>35</v>
      </c>
      <c r="D384" t="str">
        <v>failed</v>
      </c>
      <c r="E384">
        <v>30</v>
      </c>
      <c r="M384" s="15" t="s">
        <v>8219</v>
      </c>
      <c r="N384" s="17">
        <v>22</v>
      </c>
    </row>
    <row r="385" spans="1:14" x14ac:dyDescent="0.2">
      <c r="A385" t="str">
        <v>successful</v>
      </c>
      <c r="B385">
        <v>10</v>
      </c>
      <c r="D385" t="str">
        <v>failed</v>
      </c>
      <c r="E385">
        <v>6</v>
      </c>
      <c r="M385" s="15" t="s">
        <v>8219</v>
      </c>
      <c r="N385" s="17">
        <v>48</v>
      </c>
    </row>
    <row r="386" spans="1:14" x14ac:dyDescent="0.2">
      <c r="A386" t="str">
        <v>successful</v>
      </c>
      <c r="B386">
        <v>29</v>
      </c>
      <c r="D386" t="str">
        <v>failed</v>
      </c>
      <c r="E386">
        <v>15</v>
      </c>
      <c r="M386" s="15" t="s">
        <v>8219</v>
      </c>
      <c r="N386" s="17">
        <v>383</v>
      </c>
    </row>
    <row r="387" spans="1:14" x14ac:dyDescent="0.2">
      <c r="A387" t="str">
        <v>successful</v>
      </c>
      <c r="B387">
        <v>44</v>
      </c>
      <c r="D387" t="str">
        <v>failed</v>
      </c>
      <c r="E387">
        <v>5</v>
      </c>
      <c r="M387" s="15" t="s">
        <v>8219</v>
      </c>
      <c r="N387" s="17">
        <v>237</v>
      </c>
    </row>
    <row r="388" spans="1:14" x14ac:dyDescent="0.2">
      <c r="A388" t="str">
        <v>successful</v>
      </c>
      <c r="B388">
        <v>17</v>
      </c>
      <c r="D388" t="str">
        <v>failed</v>
      </c>
      <c r="E388">
        <v>0</v>
      </c>
      <c r="M388" s="15" t="s">
        <v>8219</v>
      </c>
      <c r="N388" s="17">
        <v>13</v>
      </c>
    </row>
    <row r="389" spans="1:14" x14ac:dyDescent="0.2">
      <c r="A389" t="str">
        <v>successful</v>
      </c>
      <c r="B389">
        <v>34</v>
      </c>
      <c r="D389" t="str">
        <v>failed</v>
      </c>
      <c r="E389">
        <v>0</v>
      </c>
      <c r="M389" s="15" t="s">
        <v>8219</v>
      </c>
      <c r="N389" s="17">
        <v>562</v>
      </c>
    </row>
    <row r="390" spans="1:14" x14ac:dyDescent="0.2">
      <c r="A390" t="str">
        <v>successful</v>
      </c>
      <c r="B390">
        <v>14</v>
      </c>
      <c r="D390" t="str">
        <v>failed</v>
      </c>
      <c r="E390">
        <v>28</v>
      </c>
      <c r="M390" s="15" t="s">
        <v>8219</v>
      </c>
      <c r="N390" s="17">
        <v>71</v>
      </c>
    </row>
    <row r="391" spans="1:14" x14ac:dyDescent="0.2">
      <c r="A391" t="str">
        <v>successful</v>
      </c>
      <c r="B391">
        <v>156</v>
      </c>
      <c r="D391" t="str">
        <v>failed</v>
      </c>
      <c r="E391">
        <v>0</v>
      </c>
      <c r="M391" s="15" t="s">
        <v>8219</v>
      </c>
      <c r="N391" s="17">
        <v>1510</v>
      </c>
    </row>
    <row r="392" spans="1:14" x14ac:dyDescent="0.2">
      <c r="A392" t="str">
        <v>successful</v>
      </c>
      <c r="B392">
        <v>128</v>
      </c>
      <c r="D392" t="str">
        <v>failed</v>
      </c>
      <c r="E392">
        <v>5</v>
      </c>
      <c r="M392" s="15" t="s">
        <v>8219</v>
      </c>
      <c r="N392" s="17">
        <v>14</v>
      </c>
    </row>
    <row r="393" spans="1:14" x14ac:dyDescent="0.2">
      <c r="A393" t="str">
        <v>successful</v>
      </c>
      <c r="B393">
        <v>60</v>
      </c>
      <c r="D393" t="str">
        <v>failed</v>
      </c>
      <c r="E393">
        <v>7</v>
      </c>
      <c r="M393" s="15" t="s">
        <v>8219</v>
      </c>
      <c r="N393" s="17">
        <v>193</v>
      </c>
    </row>
    <row r="394" spans="1:14" x14ac:dyDescent="0.2">
      <c r="A394" t="str">
        <v>successful</v>
      </c>
      <c r="B394">
        <v>32</v>
      </c>
      <c r="D394" t="str">
        <v>failed</v>
      </c>
      <c r="E394">
        <v>30</v>
      </c>
      <c r="M394" s="15" t="s">
        <v>8219</v>
      </c>
      <c r="N394" s="17">
        <v>206</v>
      </c>
    </row>
    <row r="395" spans="1:14" x14ac:dyDescent="0.2">
      <c r="A395" t="str">
        <v>successful</v>
      </c>
      <c r="B395">
        <v>53</v>
      </c>
      <c r="D395" t="str">
        <v>failed</v>
      </c>
      <c r="E395">
        <v>2</v>
      </c>
      <c r="M395" s="15" t="s">
        <v>8219</v>
      </c>
      <c r="N395" s="17">
        <v>351</v>
      </c>
    </row>
    <row r="396" spans="1:14" x14ac:dyDescent="0.2">
      <c r="A396" t="str">
        <v>successful</v>
      </c>
      <c r="B396">
        <v>184</v>
      </c>
      <c r="D396" t="str">
        <v>failed</v>
      </c>
      <c r="E396">
        <v>30</v>
      </c>
      <c r="M396" s="15" t="s">
        <v>8219</v>
      </c>
      <c r="N396" s="17">
        <v>50</v>
      </c>
    </row>
    <row r="397" spans="1:14" x14ac:dyDescent="0.2">
      <c r="A397" t="str">
        <v>successful</v>
      </c>
      <c r="B397">
        <v>90</v>
      </c>
      <c r="D397" t="str">
        <v>failed</v>
      </c>
      <c r="E397">
        <v>2</v>
      </c>
      <c r="M397" s="15" t="s">
        <v>8219</v>
      </c>
      <c r="N397" s="17">
        <v>184</v>
      </c>
    </row>
    <row r="398" spans="1:14" x14ac:dyDescent="0.2">
      <c r="A398" t="str">
        <v>successful</v>
      </c>
      <c r="B398">
        <v>71</v>
      </c>
      <c r="D398" t="str">
        <v>failed</v>
      </c>
      <c r="E398">
        <v>0</v>
      </c>
      <c r="M398" s="15" t="s">
        <v>8219</v>
      </c>
      <c r="N398" s="17">
        <v>196</v>
      </c>
    </row>
    <row r="399" spans="1:14" x14ac:dyDescent="0.2">
      <c r="A399" t="str">
        <v>successful</v>
      </c>
      <c r="B399">
        <v>87</v>
      </c>
      <c r="D399" t="str">
        <v>failed</v>
      </c>
      <c r="E399">
        <v>2</v>
      </c>
      <c r="M399" s="15" t="s">
        <v>8219</v>
      </c>
      <c r="N399" s="17">
        <v>229</v>
      </c>
    </row>
    <row r="400" spans="1:14" x14ac:dyDescent="0.2">
      <c r="A400" t="str">
        <v>successful</v>
      </c>
      <c r="B400">
        <v>28</v>
      </c>
      <c r="D400" t="str">
        <v>failed</v>
      </c>
      <c r="E400">
        <v>1</v>
      </c>
      <c r="M400" s="15" t="s">
        <v>8219</v>
      </c>
      <c r="N400" s="17">
        <v>67</v>
      </c>
    </row>
    <row r="401" spans="1:14" x14ac:dyDescent="0.2">
      <c r="A401" t="str">
        <v>successful</v>
      </c>
      <c r="B401">
        <v>56</v>
      </c>
      <c r="D401" t="str">
        <v>failed</v>
      </c>
      <c r="E401">
        <v>2</v>
      </c>
      <c r="M401" s="15" t="s">
        <v>8219</v>
      </c>
      <c r="N401" s="17">
        <v>95</v>
      </c>
    </row>
    <row r="402" spans="1:14" x14ac:dyDescent="0.2">
      <c r="A402" t="str">
        <v>successful</v>
      </c>
      <c r="B402">
        <v>51</v>
      </c>
      <c r="D402" t="str">
        <v>failed</v>
      </c>
      <c r="E402">
        <v>14</v>
      </c>
      <c r="M402" s="15" t="s">
        <v>8219</v>
      </c>
      <c r="N402" s="17">
        <v>62</v>
      </c>
    </row>
    <row r="403" spans="1:14" x14ac:dyDescent="0.2">
      <c r="A403" t="str">
        <v>successful</v>
      </c>
      <c r="B403">
        <v>75</v>
      </c>
      <c r="D403" t="str">
        <v>failed</v>
      </c>
      <c r="E403">
        <v>31</v>
      </c>
      <c r="M403" s="15" t="s">
        <v>8219</v>
      </c>
      <c r="N403" s="17">
        <v>73</v>
      </c>
    </row>
    <row r="404" spans="1:14" x14ac:dyDescent="0.2">
      <c r="A404" t="str">
        <v>successful</v>
      </c>
      <c r="B404">
        <v>38</v>
      </c>
      <c r="D404" t="str">
        <v>failed</v>
      </c>
      <c r="E404">
        <v>16</v>
      </c>
      <c r="M404" s="15" t="s">
        <v>8219</v>
      </c>
      <c r="N404" s="17">
        <v>43</v>
      </c>
    </row>
    <row r="405" spans="1:14" x14ac:dyDescent="0.2">
      <c r="A405" t="str">
        <v>successful</v>
      </c>
      <c r="B405">
        <v>18</v>
      </c>
      <c r="D405" t="str">
        <v>failed</v>
      </c>
      <c r="E405">
        <v>12</v>
      </c>
      <c r="M405" s="15" t="s">
        <v>8219</v>
      </c>
      <c r="N405" s="17">
        <v>70</v>
      </c>
    </row>
    <row r="406" spans="1:14" x14ac:dyDescent="0.2">
      <c r="A406" t="str">
        <v>successful</v>
      </c>
      <c r="B406">
        <v>54</v>
      </c>
      <c r="D406" t="str">
        <v>failed</v>
      </c>
      <c r="E406">
        <v>96</v>
      </c>
      <c r="M406" s="15" t="s">
        <v>8219</v>
      </c>
      <c r="N406" s="17">
        <v>271</v>
      </c>
    </row>
    <row r="407" spans="1:14" x14ac:dyDescent="0.2">
      <c r="A407" t="str">
        <v>successful</v>
      </c>
      <c r="B407">
        <v>71</v>
      </c>
      <c r="D407" t="str">
        <v>failed</v>
      </c>
      <c r="E407">
        <v>16</v>
      </c>
      <c r="M407" s="15" t="s">
        <v>8219</v>
      </c>
      <c r="N407" s="17">
        <v>55</v>
      </c>
    </row>
    <row r="408" spans="1:14" x14ac:dyDescent="0.2">
      <c r="A408" t="str">
        <v>successful</v>
      </c>
      <c r="B408">
        <v>57</v>
      </c>
      <c r="D408" t="str">
        <v>failed</v>
      </c>
      <c r="E408">
        <v>5</v>
      </c>
      <c r="M408" s="15" t="s">
        <v>8219</v>
      </c>
      <c r="N408" s="17">
        <v>35</v>
      </c>
    </row>
    <row r="409" spans="1:14" x14ac:dyDescent="0.2">
      <c r="A409" t="str">
        <v>successful</v>
      </c>
      <c r="B409">
        <v>43</v>
      </c>
      <c r="D409" t="str">
        <v>failed</v>
      </c>
      <c r="E409">
        <v>0</v>
      </c>
      <c r="M409" s="15" t="s">
        <v>8219</v>
      </c>
      <c r="N409" s="17">
        <v>22</v>
      </c>
    </row>
    <row r="410" spans="1:14" x14ac:dyDescent="0.2">
      <c r="A410" t="str">
        <v>successful</v>
      </c>
      <c r="B410">
        <v>52</v>
      </c>
      <c r="D410" t="str">
        <v>failed</v>
      </c>
      <c r="E410">
        <v>8</v>
      </c>
      <c r="M410" s="15" t="s">
        <v>8219</v>
      </c>
      <c r="N410" s="17">
        <v>38</v>
      </c>
    </row>
    <row r="411" spans="1:14" x14ac:dyDescent="0.2">
      <c r="A411" t="str">
        <v>successful</v>
      </c>
      <c r="B411">
        <v>27</v>
      </c>
      <c r="D411" t="str">
        <v>failed</v>
      </c>
      <c r="E411">
        <v>7</v>
      </c>
      <c r="M411" s="15" t="s">
        <v>8219</v>
      </c>
      <c r="N411" s="17">
        <v>15</v>
      </c>
    </row>
    <row r="412" spans="1:14" x14ac:dyDescent="0.2">
      <c r="A412" t="str">
        <v>successful</v>
      </c>
      <c r="B412">
        <v>12</v>
      </c>
      <c r="D412" t="str">
        <v>failed</v>
      </c>
      <c r="E412">
        <v>24</v>
      </c>
      <c r="M412" s="15" t="s">
        <v>8219</v>
      </c>
      <c r="N412" s="17">
        <v>7</v>
      </c>
    </row>
    <row r="413" spans="1:14" x14ac:dyDescent="0.2">
      <c r="A413" t="str">
        <v>successful</v>
      </c>
      <c r="B413">
        <v>33</v>
      </c>
      <c r="D413" t="str">
        <v>failed</v>
      </c>
      <c r="E413">
        <v>121</v>
      </c>
      <c r="M413" s="15" t="s">
        <v>8219</v>
      </c>
      <c r="N413" s="17">
        <v>241</v>
      </c>
    </row>
    <row r="414" spans="1:14" x14ac:dyDescent="0.2">
      <c r="A414" t="str">
        <v>successful</v>
      </c>
      <c r="B414">
        <v>96</v>
      </c>
      <c r="D414" t="str">
        <v>failed</v>
      </c>
      <c r="E414">
        <v>196</v>
      </c>
      <c r="M414" s="15" t="s">
        <v>8219</v>
      </c>
      <c r="N414" s="17">
        <v>55</v>
      </c>
    </row>
    <row r="415" spans="1:14" x14ac:dyDescent="0.2">
      <c r="A415" t="str">
        <v>successful</v>
      </c>
      <c r="B415">
        <v>28</v>
      </c>
      <c r="D415" t="str">
        <v>failed</v>
      </c>
      <c r="E415">
        <v>5</v>
      </c>
      <c r="M415" s="15" t="s">
        <v>8219</v>
      </c>
      <c r="N415" s="17">
        <v>171</v>
      </c>
    </row>
    <row r="416" spans="1:14" x14ac:dyDescent="0.2">
      <c r="A416" t="str">
        <v>successful</v>
      </c>
      <c r="B416">
        <v>43</v>
      </c>
      <c r="D416" t="str">
        <v>failed</v>
      </c>
      <c r="E416">
        <v>73</v>
      </c>
      <c r="M416" s="15" t="s">
        <v>8219</v>
      </c>
      <c r="N416" s="17">
        <v>208</v>
      </c>
    </row>
    <row r="417" spans="1:14" x14ac:dyDescent="0.2">
      <c r="A417" t="str">
        <v>successful</v>
      </c>
      <c r="B417">
        <v>205</v>
      </c>
      <c r="D417" t="str">
        <v>failed</v>
      </c>
      <c r="E417">
        <v>93</v>
      </c>
      <c r="M417" s="15" t="s">
        <v>8219</v>
      </c>
      <c r="N417" s="17">
        <v>21</v>
      </c>
    </row>
    <row r="418" spans="1:14" x14ac:dyDescent="0.2">
      <c r="A418" t="str">
        <v>successful</v>
      </c>
      <c r="B418">
        <v>23</v>
      </c>
      <c r="D418" t="str">
        <v>failed</v>
      </c>
      <c r="E418">
        <v>17</v>
      </c>
      <c r="M418" s="15" t="s">
        <v>8219</v>
      </c>
      <c r="N418" s="17">
        <v>25</v>
      </c>
    </row>
    <row r="419" spans="1:14" x14ac:dyDescent="0.2">
      <c r="A419" t="str">
        <v>successful</v>
      </c>
      <c r="B419">
        <v>19</v>
      </c>
      <c r="D419" t="str">
        <v>failed</v>
      </c>
      <c r="E419">
        <v>7</v>
      </c>
      <c r="M419" s="15" t="s">
        <v>8219</v>
      </c>
      <c r="N419" s="17">
        <v>52</v>
      </c>
    </row>
    <row r="420" spans="1:14" x14ac:dyDescent="0.2">
      <c r="A420" t="str">
        <v>successful</v>
      </c>
      <c r="B420">
        <v>14</v>
      </c>
      <c r="D420" t="str">
        <v>failed</v>
      </c>
      <c r="E420">
        <v>17</v>
      </c>
      <c r="M420" s="15" t="s">
        <v>8219</v>
      </c>
      <c r="N420" s="17">
        <v>104</v>
      </c>
    </row>
    <row r="421" spans="1:14" x14ac:dyDescent="0.2">
      <c r="A421" t="str">
        <v>successful</v>
      </c>
      <c r="B421">
        <v>38</v>
      </c>
      <c r="D421" t="str">
        <v>failed</v>
      </c>
      <c r="E421">
        <v>171</v>
      </c>
      <c r="M421" s="15" t="s">
        <v>8219</v>
      </c>
      <c r="N421" s="17">
        <v>73</v>
      </c>
    </row>
    <row r="422" spans="1:14" x14ac:dyDescent="0.2">
      <c r="A422" t="str">
        <v>successful</v>
      </c>
      <c r="B422">
        <v>78</v>
      </c>
      <c r="D422" t="str">
        <v>failed</v>
      </c>
      <c r="E422">
        <v>188</v>
      </c>
      <c r="M422" s="15" t="s">
        <v>8221</v>
      </c>
      <c r="N422" s="17">
        <v>3</v>
      </c>
    </row>
    <row r="423" spans="1:14" x14ac:dyDescent="0.2">
      <c r="A423" t="str">
        <v>successful</v>
      </c>
      <c r="B423">
        <v>69</v>
      </c>
      <c r="D423" t="str">
        <v>failed</v>
      </c>
      <c r="E423">
        <v>110</v>
      </c>
      <c r="M423" s="15" t="s">
        <v>8221</v>
      </c>
      <c r="N423" s="17">
        <v>6</v>
      </c>
    </row>
    <row r="424" spans="1:14" x14ac:dyDescent="0.2">
      <c r="A424" t="str">
        <v>successful</v>
      </c>
      <c r="B424">
        <v>33</v>
      </c>
      <c r="D424" t="str">
        <v>failed</v>
      </c>
      <c r="E424">
        <v>37</v>
      </c>
      <c r="M424" s="15" t="s">
        <v>8221</v>
      </c>
      <c r="N424" s="17">
        <v>12</v>
      </c>
    </row>
    <row r="425" spans="1:14" x14ac:dyDescent="0.2">
      <c r="A425" t="str">
        <v>successful</v>
      </c>
      <c r="B425">
        <v>54</v>
      </c>
      <c r="D425" t="str">
        <v>failed</v>
      </c>
      <c r="E425">
        <v>9</v>
      </c>
      <c r="M425" s="15" t="s">
        <v>8221</v>
      </c>
      <c r="N425" s="17">
        <v>13</v>
      </c>
    </row>
    <row r="426" spans="1:14" x14ac:dyDescent="0.2">
      <c r="A426" t="str">
        <v>successful</v>
      </c>
      <c r="B426">
        <v>99</v>
      </c>
      <c r="D426" t="str">
        <v>failed</v>
      </c>
      <c r="E426">
        <v>29</v>
      </c>
      <c r="M426" s="15" t="s">
        <v>8221</v>
      </c>
      <c r="N426" s="17">
        <v>5</v>
      </c>
    </row>
    <row r="427" spans="1:14" x14ac:dyDescent="0.2">
      <c r="A427" t="str">
        <v>successful</v>
      </c>
      <c r="B427">
        <v>49</v>
      </c>
      <c r="D427" t="str">
        <v>failed</v>
      </c>
      <c r="E427">
        <v>6</v>
      </c>
      <c r="M427" s="15" t="s">
        <v>8221</v>
      </c>
      <c r="N427" s="17">
        <v>2</v>
      </c>
    </row>
    <row r="428" spans="1:14" x14ac:dyDescent="0.2">
      <c r="A428" t="str">
        <v>successful</v>
      </c>
      <c r="B428">
        <v>11</v>
      </c>
      <c r="D428" t="str">
        <v>failed</v>
      </c>
      <c r="E428">
        <v>30</v>
      </c>
      <c r="M428" s="15" t="s">
        <v>8221</v>
      </c>
      <c r="N428" s="17">
        <v>8</v>
      </c>
    </row>
    <row r="429" spans="1:14" x14ac:dyDescent="0.2">
      <c r="A429" t="str">
        <v>successful</v>
      </c>
      <c r="B429">
        <v>38</v>
      </c>
      <c r="D429" t="str">
        <v>failed</v>
      </c>
      <c r="E429">
        <v>81</v>
      </c>
      <c r="M429" s="15" t="s">
        <v>8221</v>
      </c>
      <c r="N429" s="17">
        <v>0</v>
      </c>
    </row>
    <row r="430" spans="1:14" x14ac:dyDescent="0.2">
      <c r="A430" t="str">
        <v>successful</v>
      </c>
      <c r="B430">
        <v>16</v>
      </c>
      <c r="D430" t="str">
        <v>failed</v>
      </c>
      <c r="E430">
        <v>4</v>
      </c>
      <c r="M430" s="15" t="s">
        <v>8221</v>
      </c>
      <c r="N430" s="17">
        <v>13</v>
      </c>
    </row>
    <row r="431" spans="1:14" x14ac:dyDescent="0.2">
      <c r="A431" t="str">
        <v>successful</v>
      </c>
      <c r="B431">
        <v>32</v>
      </c>
      <c r="D431" t="str">
        <v>failed</v>
      </c>
      <c r="E431">
        <v>11</v>
      </c>
      <c r="M431" s="15" t="s">
        <v>8221</v>
      </c>
      <c r="N431" s="17">
        <v>0</v>
      </c>
    </row>
    <row r="432" spans="1:14" x14ac:dyDescent="0.2">
      <c r="A432" t="str">
        <v>successful</v>
      </c>
      <c r="B432">
        <v>20</v>
      </c>
      <c r="D432" t="str">
        <v>failed</v>
      </c>
      <c r="E432">
        <v>14</v>
      </c>
      <c r="M432" s="15" t="s">
        <v>8221</v>
      </c>
      <c r="N432" s="17">
        <v>5</v>
      </c>
    </row>
    <row r="433" spans="1:14" x14ac:dyDescent="0.2">
      <c r="A433" t="str">
        <v>successful</v>
      </c>
      <c r="B433">
        <v>154</v>
      </c>
      <c r="D433" t="str">
        <v>failed</v>
      </c>
      <c r="E433">
        <v>5</v>
      </c>
      <c r="M433" s="15" t="s">
        <v>8221</v>
      </c>
      <c r="N433" s="17">
        <v>8</v>
      </c>
    </row>
    <row r="434" spans="1:14" x14ac:dyDescent="0.2">
      <c r="A434" t="str">
        <v>successful</v>
      </c>
      <c r="B434">
        <v>41</v>
      </c>
      <c r="D434" t="str">
        <v>failed</v>
      </c>
      <c r="E434">
        <v>45</v>
      </c>
      <c r="M434" s="15" t="s">
        <v>8221</v>
      </c>
      <c r="N434" s="17">
        <v>8</v>
      </c>
    </row>
    <row r="435" spans="1:14" x14ac:dyDescent="0.2">
      <c r="A435" t="str">
        <v>successful</v>
      </c>
      <c r="B435">
        <v>75</v>
      </c>
      <c r="D435" t="str">
        <v>failed</v>
      </c>
      <c r="E435">
        <v>8</v>
      </c>
      <c r="M435" s="15" t="s">
        <v>8221</v>
      </c>
      <c r="N435" s="17">
        <v>0</v>
      </c>
    </row>
    <row r="436" spans="1:14" x14ac:dyDescent="0.2">
      <c r="A436" t="str">
        <v>successful</v>
      </c>
      <c r="B436">
        <v>40</v>
      </c>
      <c r="D436" t="str">
        <v>failed</v>
      </c>
      <c r="E436">
        <v>3</v>
      </c>
      <c r="M436" s="15" t="s">
        <v>8221</v>
      </c>
      <c r="N436" s="17">
        <v>2</v>
      </c>
    </row>
    <row r="437" spans="1:14" x14ac:dyDescent="0.2">
      <c r="A437" t="str">
        <v>successful</v>
      </c>
      <c r="B437">
        <v>46</v>
      </c>
      <c r="D437" t="str">
        <v>failed</v>
      </c>
      <c r="E437">
        <v>24</v>
      </c>
      <c r="M437" s="15" t="s">
        <v>8221</v>
      </c>
      <c r="N437" s="17">
        <v>3</v>
      </c>
    </row>
    <row r="438" spans="1:14" x14ac:dyDescent="0.2">
      <c r="A438" t="str">
        <v>successful</v>
      </c>
      <c r="B438">
        <v>62</v>
      </c>
      <c r="D438" t="str">
        <v>failed</v>
      </c>
      <c r="E438">
        <v>18</v>
      </c>
      <c r="M438" s="15" t="s">
        <v>8221</v>
      </c>
      <c r="N438" s="17">
        <v>0</v>
      </c>
    </row>
    <row r="439" spans="1:14" x14ac:dyDescent="0.2">
      <c r="A439" t="str">
        <v>successful</v>
      </c>
      <c r="B439">
        <v>61</v>
      </c>
      <c r="D439" t="str">
        <v>failed</v>
      </c>
      <c r="E439">
        <v>12</v>
      </c>
      <c r="M439" s="15" t="s">
        <v>8221</v>
      </c>
      <c r="N439" s="17">
        <v>0</v>
      </c>
    </row>
    <row r="440" spans="1:14" x14ac:dyDescent="0.2">
      <c r="A440" t="str">
        <v>successful</v>
      </c>
      <c r="B440">
        <v>96</v>
      </c>
      <c r="D440" t="str">
        <v>failed</v>
      </c>
      <c r="E440">
        <v>123</v>
      </c>
      <c r="M440" s="15" t="s">
        <v>8221</v>
      </c>
      <c r="N440" s="17">
        <v>11</v>
      </c>
    </row>
    <row r="441" spans="1:14" x14ac:dyDescent="0.2">
      <c r="A441" t="str">
        <v>successful</v>
      </c>
      <c r="B441">
        <v>190</v>
      </c>
      <c r="D441" t="str">
        <v>failed</v>
      </c>
      <c r="E441">
        <v>96</v>
      </c>
      <c r="M441" s="15" t="s">
        <v>8221</v>
      </c>
      <c r="N441" s="17">
        <v>0</v>
      </c>
    </row>
    <row r="442" spans="1:14" x14ac:dyDescent="0.2">
      <c r="A442" t="str">
        <v>successful</v>
      </c>
      <c r="B442">
        <v>94</v>
      </c>
      <c r="D442" t="str">
        <v>failed</v>
      </c>
      <c r="E442">
        <v>31</v>
      </c>
      <c r="M442" s="15" t="s">
        <v>8221</v>
      </c>
      <c r="N442" s="17">
        <v>1</v>
      </c>
    </row>
    <row r="443" spans="1:14" x14ac:dyDescent="0.2">
      <c r="A443" t="str">
        <v>successful</v>
      </c>
      <c r="B443">
        <v>39</v>
      </c>
      <c r="D443" t="str">
        <v>failed</v>
      </c>
      <c r="E443">
        <v>4</v>
      </c>
      <c r="M443" s="15" t="s">
        <v>8221</v>
      </c>
      <c r="N443" s="17">
        <v>0</v>
      </c>
    </row>
    <row r="444" spans="1:14" x14ac:dyDescent="0.2">
      <c r="A444" t="str">
        <v>successful</v>
      </c>
      <c r="B444">
        <v>127</v>
      </c>
      <c r="D444" t="str">
        <v>failed</v>
      </c>
      <c r="E444">
        <v>3</v>
      </c>
      <c r="M444" s="15" t="s">
        <v>8221</v>
      </c>
      <c r="N444" s="17">
        <v>17</v>
      </c>
    </row>
    <row r="445" spans="1:14" x14ac:dyDescent="0.2">
      <c r="A445" t="str">
        <v>successful</v>
      </c>
      <c r="B445">
        <v>159</v>
      </c>
      <c r="D445" t="str">
        <v>failed</v>
      </c>
      <c r="E445">
        <v>179</v>
      </c>
      <c r="M445" s="15" t="s">
        <v>8221</v>
      </c>
      <c r="N445" s="17">
        <v>2</v>
      </c>
    </row>
    <row r="446" spans="1:14" x14ac:dyDescent="0.2">
      <c r="A446" t="str">
        <v>successful</v>
      </c>
      <c r="B446">
        <v>177</v>
      </c>
      <c r="D446" t="str">
        <v>failed</v>
      </c>
      <c r="E446">
        <v>3</v>
      </c>
      <c r="M446" s="15" t="s">
        <v>8221</v>
      </c>
      <c r="N446" s="17">
        <v>1</v>
      </c>
    </row>
    <row r="447" spans="1:14" x14ac:dyDescent="0.2">
      <c r="A447" t="str">
        <v>successful</v>
      </c>
      <c r="B447">
        <v>47</v>
      </c>
      <c r="D447" t="str">
        <v>failed</v>
      </c>
      <c r="E447">
        <v>23</v>
      </c>
      <c r="M447" s="15" t="s">
        <v>8221</v>
      </c>
      <c r="N447" s="17">
        <v>2</v>
      </c>
    </row>
    <row r="448" spans="1:14" x14ac:dyDescent="0.2">
      <c r="A448" t="str">
        <v>successful</v>
      </c>
      <c r="B448">
        <v>1</v>
      </c>
      <c r="D448" t="str">
        <v>failed</v>
      </c>
      <c r="E448">
        <v>23</v>
      </c>
      <c r="M448" s="15" t="s">
        <v>8221</v>
      </c>
      <c r="N448" s="17">
        <v>16</v>
      </c>
    </row>
    <row r="449" spans="1:14" x14ac:dyDescent="0.2">
      <c r="A449" t="str">
        <v>successful</v>
      </c>
      <c r="B449">
        <v>16</v>
      </c>
      <c r="D449" t="str">
        <v>failed</v>
      </c>
      <c r="E449">
        <v>41</v>
      </c>
      <c r="M449" s="15" t="s">
        <v>8221</v>
      </c>
      <c r="N449" s="17">
        <v>1</v>
      </c>
    </row>
    <row r="450" spans="1:14" x14ac:dyDescent="0.2">
      <c r="A450" t="str">
        <v>successful</v>
      </c>
      <c r="B450">
        <v>115</v>
      </c>
      <c r="D450" t="str">
        <v>failed</v>
      </c>
      <c r="E450">
        <v>0</v>
      </c>
      <c r="M450" s="15" t="s">
        <v>8221</v>
      </c>
      <c r="N450" s="17">
        <v>4</v>
      </c>
    </row>
    <row r="451" spans="1:14" x14ac:dyDescent="0.2">
      <c r="A451" t="str">
        <v>successful</v>
      </c>
      <c r="B451">
        <v>133</v>
      </c>
      <c r="D451" t="str">
        <v>failed</v>
      </c>
      <c r="E451">
        <v>32</v>
      </c>
      <c r="M451" s="15" t="s">
        <v>8221</v>
      </c>
      <c r="N451" s="17">
        <v>5</v>
      </c>
    </row>
    <row r="452" spans="1:14" x14ac:dyDescent="0.2">
      <c r="A452" t="str">
        <v>successful</v>
      </c>
      <c r="B452">
        <v>70</v>
      </c>
      <c r="D452" t="str">
        <v>failed</v>
      </c>
      <c r="E452">
        <v>2</v>
      </c>
      <c r="M452" s="15" t="s">
        <v>8221</v>
      </c>
      <c r="N452" s="17">
        <v>7</v>
      </c>
    </row>
    <row r="453" spans="1:14" x14ac:dyDescent="0.2">
      <c r="A453" t="str">
        <v>successful</v>
      </c>
      <c r="B453">
        <v>62</v>
      </c>
      <c r="D453" t="str">
        <v>failed</v>
      </c>
      <c r="E453">
        <v>7</v>
      </c>
      <c r="M453" s="15" t="s">
        <v>8221</v>
      </c>
      <c r="N453" s="17">
        <v>0</v>
      </c>
    </row>
    <row r="454" spans="1:14" x14ac:dyDescent="0.2">
      <c r="A454" t="str">
        <v>successful</v>
      </c>
      <c r="B454">
        <v>10</v>
      </c>
      <c r="D454" t="str">
        <v>failed</v>
      </c>
      <c r="E454">
        <v>4</v>
      </c>
      <c r="M454" s="15" t="s">
        <v>8221</v>
      </c>
      <c r="N454" s="17">
        <v>12</v>
      </c>
    </row>
    <row r="455" spans="1:14" x14ac:dyDescent="0.2">
      <c r="A455" t="str">
        <v>successful</v>
      </c>
      <c r="B455">
        <v>499</v>
      </c>
      <c r="D455" t="str">
        <v>failed</v>
      </c>
      <c r="E455">
        <v>196</v>
      </c>
      <c r="M455" s="15" t="s">
        <v>8221</v>
      </c>
      <c r="N455" s="17">
        <v>2</v>
      </c>
    </row>
    <row r="456" spans="1:14" x14ac:dyDescent="0.2">
      <c r="A456" t="str">
        <v>successful</v>
      </c>
      <c r="B456">
        <v>47</v>
      </c>
      <c r="D456" t="str">
        <v>failed</v>
      </c>
      <c r="E456">
        <v>11</v>
      </c>
      <c r="M456" s="15" t="s">
        <v>8221</v>
      </c>
      <c r="N456" s="17">
        <v>5</v>
      </c>
    </row>
    <row r="457" spans="1:14" x14ac:dyDescent="0.2">
      <c r="A457" t="str">
        <v>successful</v>
      </c>
      <c r="B457">
        <v>28</v>
      </c>
      <c r="D457" t="str">
        <v>failed</v>
      </c>
      <c r="E457">
        <v>9</v>
      </c>
      <c r="M457" s="15" t="s">
        <v>8221</v>
      </c>
      <c r="N457" s="17">
        <v>2</v>
      </c>
    </row>
    <row r="458" spans="1:14" x14ac:dyDescent="0.2">
      <c r="A458" t="str">
        <v>successful</v>
      </c>
      <c r="B458">
        <v>24</v>
      </c>
      <c r="D458" t="str">
        <v>failed</v>
      </c>
      <c r="E458">
        <v>5</v>
      </c>
      <c r="M458" s="15" t="s">
        <v>8221</v>
      </c>
      <c r="N458" s="17">
        <v>3</v>
      </c>
    </row>
    <row r="459" spans="1:14" x14ac:dyDescent="0.2">
      <c r="A459" t="str">
        <v>successful</v>
      </c>
      <c r="B459">
        <v>76</v>
      </c>
      <c r="D459" t="str">
        <v>failed</v>
      </c>
      <c r="E459">
        <v>8</v>
      </c>
      <c r="M459" s="15" t="s">
        <v>8221</v>
      </c>
      <c r="N459" s="17">
        <v>0</v>
      </c>
    </row>
    <row r="460" spans="1:14" x14ac:dyDescent="0.2">
      <c r="A460" t="str">
        <v>successful</v>
      </c>
      <c r="B460">
        <v>98</v>
      </c>
      <c r="D460" t="str">
        <v>failed</v>
      </c>
      <c r="E460">
        <v>229</v>
      </c>
      <c r="M460" s="15" t="s">
        <v>8221</v>
      </c>
      <c r="N460" s="17">
        <v>49</v>
      </c>
    </row>
    <row r="461" spans="1:14" x14ac:dyDescent="0.2">
      <c r="A461" t="str">
        <v>successful</v>
      </c>
      <c r="B461">
        <v>30</v>
      </c>
      <c r="D461" t="str">
        <v>failed</v>
      </c>
      <c r="E461">
        <v>40</v>
      </c>
      <c r="M461" s="15" t="s">
        <v>8221</v>
      </c>
      <c r="N461" s="17">
        <v>1</v>
      </c>
    </row>
    <row r="462" spans="1:14" x14ac:dyDescent="0.2">
      <c r="A462" t="str">
        <v>successful</v>
      </c>
      <c r="B462">
        <v>478</v>
      </c>
      <c r="D462" t="str">
        <v>failed</v>
      </c>
      <c r="E462">
        <v>123</v>
      </c>
      <c r="M462" s="15" t="s">
        <v>8221</v>
      </c>
      <c r="N462" s="17">
        <v>2</v>
      </c>
    </row>
    <row r="463" spans="1:14" x14ac:dyDescent="0.2">
      <c r="A463" t="str">
        <v>successful</v>
      </c>
      <c r="B463">
        <v>74</v>
      </c>
      <c r="D463" t="str">
        <v>failed</v>
      </c>
      <c r="E463">
        <v>5</v>
      </c>
      <c r="M463" s="15" t="s">
        <v>8221</v>
      </c>
      <c r="N463" s="17">
        <v>0</v>
      </c>
    </row>
    <row r="464" spans="1:14" x14ac:dyDescent="0.2">
      <c r="A464" t="str">
        <v>successful</v>
      </c>
      <c r="B464">
        <v>131</v>
      </c>
      <c r="D464" t="str">
        <v>failed</v>
      </c>
      <c r="E464">
        <v>148</v>
      </c>
      <c r="M464" s="15" t="s">
        <v>8221</v>
      </c>
      <c r="N464" s="17">
        <v>0</v>
      </c>
    </row>
    <row r="465" spans="1:14" x14ac:dyDescent="0.2">
      <c r="A465" t="str">
        <v>successful</v>
      </c>
      <c r="B465">
        <v>61</v>
      </c>
      <c r="D465" t="str">
        <v>failed</v>
      </c>
      <c r="E465">
        <v>10</v>
      </c>
      <c r="M465" s="15" t="s">
        <v>8221</v>
      </c>
      <c r="N465" s="17">
        <v>11</v>
      </c>
    </row>
    <row r="466" spans="1:14" x14ac:dyDescent="0.2">
      <c r="A466" t="str">
        <v>successful</v>
      </c>
      <c r="B466">
        <v>1071</v>
      </c>
      <c r="D466" t="str">
        <v>failed</v>
      </c>
      <c r="E466">
        <v>4</v>
      </c>
      <c r="M466" s="15" t="s">
        <v>8221</v>
      </c>
      <c r="N466" s="17">
        <v>1</v>
      </c>
    </row>
    <row r="467" spans="1:14" x14ac:dyDescent="0.2">
      <c r="A467" t="str">
        <v>successful</v>
      </c>
      <c r="B467">
        <v>122</v>
      </c>
      <c r="D467" t="str">
        <v>failed</v>
      </c>
      <c r="E467">
        <v>21</v>
      </c>
      <c r="M467" s="15" t="s">
        <v>8221</v>
      </c>
      <c r="N467" s="17">
        <v>8</v>
      </c>
    </row>
    <row r="468" spans="1:14" x14ac:dyDescent="0.2">
      <c r="A468" t="str">
        <v>successful</v>
      </c>
      <c r="B468">
        <v>111</v>
      </c>
      <c r="D468" t="str">
        <v>failed</v>
      </c>
      <c r="E468">
        <v>2</v>
      </c>
      <c r="M468" s="15" t="s">
        <v>8221</v>
      </c>
      <c r="N468" s="17">
        <v>5</v>
      </c>
    </row>
    <row r="469" spans="1:14" x14ac:dyDescent="0.2">
      <c r="A469" t="str">
        <v>successful</v>
      </c>
      <c r="B469">
        <v>255</v>
      </c>
      <c r="D469" t="str">
        <v>failed</v>
      </c>
      <c r="E469">
        <v>0</v>
      </c>
      <c r="M469" s="15" t="s">
        <v>8221</v>
      </c>
      <c r="N469" s="17">
        <v>39</v>
      </c>
    </row>
    <row r="470" spans="1:14" x14ac:dyDescent="0.2">
      <c r="A470" t="str">
        <v>successful</v>
      </c>
      <c r="B470">
        <v>141</v>
      </c>
      <c r="D470" t="str">
        <v>failed</v>
      </c>
      <c r="E470">
        <v>4</v>
      </c>
      <c r="M470" s="15" t="s">
        <v>8221</v>
      </c>
      <c r="N470" s="17">
        <v>0</v>
      </c>
    </row>
    <row r="471" spans="1:14" x14ac:dyDescent="0.2">
      <c r="A471" t="str">
        <v>successful</v>
      </c>
      <c r="B471">
        <v>159</v>
      </c>
      <c r="D471" t="str">
        <v>failed</v>
      </c>
      <c r="E471">
        <v>1</v>
      </c>
      <c r="M471" s="15" t="s">
        <v>8221</v>
      </c>
      <c r="N471" s="17">
        <v>0</v>
      </c>
    </row>
    <row r="472" spans="1:14" x14ac:dyDescent="0.2">
      <c r="A472" t="str">
        <v>successful</v>
      </c>
      <c r="B472">
        <v>99</v>
      </c>
      <c r="D472" t="str">
        <v>failed</v>
      </c>
      <c r="E472">
        <v>30</v>
      </c>
      <c r="M472" s="15" t="s">
        <v>8221</v>
      </c>
      <c r="N472" s="17">
        <v>2</v>
      </c>
    </row>
    <row r="473" spans="1:14" x14ac:dyDescent="0.2">
      <c r="A473" t="str">
        <v>successful</v>
      </c>
      <c r="B473">
        <v>96</v>
      </c>
      <c r="D473" t="str">
        <v>failed</v>
      </c>
      <c r="E473">
        <v>3</v>
      </c>
      <c r="M473" s="15" t="s">
        <v>8221</v>
      </c>
      <c r="N473" s="17">
        <v>170</v>
      </c>
    </row>
    <row r="474" spans="1:14" x14ac:dyDescent="0.2">
      <c r="A474" t="str">
        <v>successful</v>
      </c>
      <c r="B474">
        <v>27</v>
      </c>
      <c r="D474" t="str">
        <v>failed</v>
      </c>
      <c r="E474">
        <v>975</v>
      </c>
      <c r="M474" s="15" t="s">
        <v>8221</v>
      </c>
      <c r="N474" s="17">
        <v>5</v>
      </c>
    </row>
    <row r="475" spans="1:14" x14ac:dyDescent="0.2">
      <c r="A475" t="str">
        <v>successful</v>
      </c>
      <c r="B475">
        <v>166</v>
      </c>
      <c r="D475" t="str">
        <v>failed</v>
      </c>
      <c r="E475">
        <v>167</v>
      </c>
      <c r="M475" s="15" t="s">
        <v>8221</v>
      </c>
      <c r="N475" s="17">
        <v>14</v>
      </c>
    </row>
    <row r="476" spans="1:14" x14ac:dyDescent="0.2">
      <c r="A476" t="str">
        <v>successful</v>
      </c>
      <c r="B476">
        <v>76</v>
      </c>
      <c r="D476" t="str">
        <v>failed</v>
      </c>
      <c r="E476">
        <v>5</v>
      </c>
      <c r="M476" s="15" t="s">
        <v>8221</v>
      </c>
      <c r="N476" s="17">
        <v>1</v>
      </c>
    </row>
    <row r="477" spans="1:14" x14ac:dyDescent="0.2">
      <c r="A477" t="str">
        <v>successful</v>
      </c>
      <c r="B477">
        <v>211</v>
      </c>
      <c r="D477" t="str">
        <v>failed</v>
      </c>
      <c r="E477">
        <v>18</v>
      </c>
      <c r="M477" s="15" t="s">
        <v>8221</v>
      </c>
      <c r="N477" s="17">
        <v>0</v>
      </c>
    </row>
    <row r="478" spans="1:14" x14ac:dyDescent="0.2">
      <c r="A478" t="str">
        <v>successful</v>
      </c>
      <c r="B478">
        <v>21</v>
      </c>
      <c r="D478" t="str">
        <v>failed</v>
      </c>
      <c r="E478">
        <v>98</v>
      </c>
      <c r="M478" s="15" t="s">
        <v>8221</v>
      </c>
      <c r="N478" s="17">
        <v>124</v>
      </c>
    </row>
    <row r="479" spans="1:14" x14ac:dyDescent="0.2">
      <c r="A479" t="str">
        <v>successful</v>
      </c>
      <c r="B479">
        <v>61</v>
      </c>
      <c r="D479" t="str">
        <v>failed</v>
      </c>
      <c r="E479">
        <v>4</v>
      </c>
      <c r="M479" s="15" t="s">
        <v>8221</v>
      </c>
      <c r="N479" s="17">
        <v>0</v>
      </c>
    </row>
    <row r="480" spans="1:14" x14ac:dyDescent="0.2">
      <c r="A480" t="str">
        <v>successful</v>
      </c>
      <c r="B480">
        <v>30</v>
      </c>
      <c r="D480" t="str">
        <v>failed</v>
      </c>
      <c r="E480">
        <v>3</v>
      </c>
      <c r="M480" s="15" t="s">
        <v>8221</v>
      </c>
      <c r="N480" s="17">
        <v>0</v>
      </c>
    </row>
    <row r="481" spans="1:14" x14ac:dyDescent="0.2">
      <c r="A481" t="str">
        <v>successful</v>
      </c>
      <c r="B481">
        <v>375</v>
      </c>
      <c r="D481" t="str">
        <v>failed</v>
      </c>
      <c r="E481">
        <v>1</v>
      </c>
      <c r="M481" s="15" t="s">
        <v>8221</v>
      </c>
      <c r="N481" s="17">
        <v>55</v>
      </c>
    </row>
    <row r="482" spans="1:14" x14ac:dyDescent="0.2">
      <c r="A482" t="str">
        <v>successful</v>
      </c>
      <c r="B482">
        <v>111</v>
      </c>
      <c r="D482" t="str">
        <v>failed</v>
      </c>
      <c r="E482">
        <v>0</v>
      </c>
      <c r="M482" s="15" t="s">
        <v>8221</v>
      </c>
      <c r="N482" s="17">
        <v>140</v>
      </c>
    </row>
    <row r="483" spans="1:14" x14ac:dyDescent="0.2">
      <c r="A483" t="str">
        <v>successful</v>
      </c>
      <c r="B483">
        <v>123</v>
      </c>
      <c r="D483" t="str">
        <v>failed</v>
      </c>
      <c r="E483">
        <v>9</v>
      </c>
      <c r="M483" s="15" t="s">
        <v>8221</v>
      </c>
      <c r="N483" s="17">
        <v>21</v>
      </c>
    </row>
    <row r="484" spans="1:14" x14ac:dyDescent="0.2">
      <c r="A484" t="str">
        <v>successful</v>
      </c>
      <c r="B484">
        <v>70</v>
      </c>
      <c r="D484" t="str">
        <v>failed</v>
      </c>
      <c r="E484">
        <v>2</v>
      </c>
      <c r="M484" s="15" t="s">
        <v>8221</v>
      </c>
      <c r="N484" s="17">
        <v>1</v>
      </c>
    </row>
    <row r="485" spans="1:14" x14ac:dyDescent="0.2">
      <c r="A485" t="str">
        <v>successful</v>
      </c>
      <c r="B485">
        <v>85</v>
      </c>
      <c r="D485" t="str">
        <v>failed</v>
      </c>
      <c r="E485">
        <v>0</v>
      </c>
      <c r="M485" s="15" t="s">
        <v>8221</v>
      </c>
      <c r="N485" s="17">
        <v>147</v>
      </c>
    </row>
    <row r="486" spans="1:14" x14ac:dyDescent="0.2">
      <c r="A486" t="str">
        <v>successful</v>
      </c>
      <c r="B486">
        <v>86</v>
      </c>
      <c r="D486" t="str">
        <v>failed</v>
      </c>
      <c r="E486">
        <v>147</v>
      </c>
      <c r="M486" s="15" t="s">
        <v>8221</v>
      </c>
      <c r="N486" s="17">
        <v>11</v>
      </c>
    </row>
    <row r="487" spans="1:14" x14ac:dyDescent="0.2">
      <c r="A487" t="str">
        <v>successful</v>
      </c>
      <c r="B487">
        <v>13</v>
      </c>
      <c r="D487" t="str">
        <v>failed</v>
      </c>
      <c r="E487">
        <v>49</v>
      </c>
      <c r="M487" s="15" t="s">
        <v>8221</v>
      </c>
      <c r="N487" s="17">
        <v>125</v>
      </c>
    </row>
    <row r="488" spans="1:14" x14ac:dyDescent="0.2">
      <c r="A488" t="str">
        <v>successful</v>
      </c>
      <c r="B488">
        <v>33</v>
      </c>
      <c r="D488" t="str">
        <v>failed</v>
      </c>
      <c r="E488">
        <v>1</v>
      </c>
      <c r="M488" s="15" t="s">
        <v>8221</v>
      </c>
      <c r="N488" s="17">
        <v>1</v>
      </c>
    </row>
    <row r="489" spans="1:14" x14ac:dyDescent="0.2">
      <c r="A489" t="str">
        <v>successful</v>
      </c>
      <c r="B489">
        <v>15</v>
      </c>
      <c r="D489" t="str">
        <v>failed</v>
      </c>
      <c r="E489">
        <v>2</v>
      </c>
      <c r="M489" s="15" t="s">
        <v>8221</v>
      </c>
      <c r="N489" s="17">
        <v>0</v>
      </c>
    </row>
    <row r="490" spans="1:14" x14ac:dyDescent="0.2">
      <c r="A490" t="str">
        <v>successful</v>
      </c>
      <c r="B490">
        <v>273</v>
      </c>
      <c r="D490" t="str">
        <v>failed</v>
      </c>
      <c r="E490">
        <v>7</v>
      </c>
      <c r="M490" s="15" t="s">
        <v>8221</v>
      </c>
      <c r="N490" s="17">
        <v>0</v>
      </c>
    </row>
    <row r="491" spans="1:14" x14ac:dyDescent="0.2">
      <c r="A491" t="str">
        <v>successful</v>
      </c>
      <c r="B491">
        <v>714</v>
      </c>
      <c r="D491" t="str">
        <v>failed</v>
      </c>
      <c r="E491">
        <v>4</v>
      </c>
      <c r="M491" s="15" t="s">
        <v>8221</v>
      </c>
      <c r="N491" s="17">
        <v>3</v>
      </c>
    </row>
    <row r="492" spans="1:14" x14ac:dyDescent="0.2">
      <c r="A492" t="str">
        <v>successful</v>
      </c>
      <c r="B492">
        <v>170</v>
      </c>
      <c r="D492" t="str">
        <v>failed</v>
      </c>
      <c r="E492">
        <v>27</v>
      </c>
      <c r="M492" s="15" t="s">
        <v>8221</v>
      </c>
      <c r="N492" s="17">
        <v>0</v>
      </c>
    </row>
    <row r="493" spans="1:14" x14ac:dyDescent="0.2">
      <c r="A493" t="str">
        <v>successful</v>
      </c>
      <c r="B493">
        <v>512</v>
      </c>
      <c r="D493" t="str">
        <v>failed</v>
      </c>
      <c r="E493">
        <v>94</v>
      </c>
      <c r="M493" s="15" t="s">
        <v>8221</v>
      </c>
      <c r="N493" s="17">
        <v>0</v>
      </c>
    </row>
    <row r="494" spans="1:14" x14ac:dyDescent="0.2">
      <c r="A494" t="str">
        <v>successful</v>
      </c>
      <c r="B494">
        <v>314</v>
      </c>
      <c r="D494" t="str">
        <v>failed</v>
      </c>
      <c r="E494">
        <v>29</v>
      </c>
      <c r="M494" s="15" t="s">
        <v>8221</v>
      </c>
      <c r="N494" s="17">
        <v>0</v>
      </c>
    </row>
    <row r="495" spans="1:14" x14ac:dyDescent="0.2">
      <c r="A495" t="str">
        <v>successful</v>
      </c>
      <c r="B495">
        <v>167</v>
      </c>
      <c r="D495" t="str">
        <v>failed</v>
      </c>
      <c r="E495">
        <v>7</v>
      </c>
      <c r="M495" s="15" t="s">
        <v>8221</v>
      </c>
      <c r="N495" s="17">
        <v>0</v>
      </c>
    </row>
    <row r="496" spans="1:14" x14ac:dyDescent="0.2">
      <c r="A496" t="str">
        <v>successful</v>
      </c>
      <c r="B496">
        <v>9</v>
      </c>
      <c r="D496" t="str">
        <v>failed</v>
      </c>
      <c r="E496">
        <v>22</v>
      </c>
      <c r="M496" s="15" t="s">
        <v>8221</v>
      </c>
      <c r="N496" s="17">
        <v>3</v>
      </c>
    </row>
    <row r="497" spans="1:14" x14ac:dyDescent="0.2">
      <c r="A497" t="str">
        <v>successful</v>
      </c>
      <c r="B497">
        <v>103</v>
      </c>
      <c r="D497" t="str">
        <v>failed</v>
      </c>
      <c r="E497">
        <v>1</v>
      </c>
      <c r="M497" s="15" t="s">
        <v>8221</v>
      </c>
      <c r="N497" s="17">
        <v>0</v>
      </c>
    </row>
    <row r="498" spans="1:14" x14ac:dyDescent="0.2">
      <c r="A498" t="str">
        <v>successful</v>
      </c>
      <c r="B498">
        <v>111</v>
      </c>
      <c r="D498" t="str">
        <v>failed</v>
      </c>
      <c r="E498">
        <v>10</v>
      </c>
      <c r="M498" s="15" t="s">
        <v>8221</v>
      </c>
      <c r="N498" s="17">
        <v>1</v>
      </c>
    </row>
    <row r="499" spans="1:14" x14ac:dyDescent="0.2">
      <c r="A499" t="str">
        <v>successful</v>
      </c>
      <c r="B499">
        <v>271</v>
      </c>
      <c r="D499" t="str">
        <v>failed</v>
      </c>
      <c r="E499">
        <v>6</v>
      </c>
      <c r="M499" s="15" t="s">
        <v>8221</v>
      </c>
      <c r="N499" s="17">
        <v>3</v>
      </c>
    </row>
    <row r="500" spans="1:14" x14ac:dyDescent="0.2">
      <c r="A500" t="str">
        <v>successful</v>
      </c>
      <c r="B500">
        <v>101</v>
      </c>
      <c r="D500" t="str">
        <v>failed</v>
      </c>
      <c r="E500">
        <v>24</v>
      </c>
      <c r="M500" s="15" t="s">
        <v>8221</v>
      </c>
      <c r="N500" s="17">
        <v>22</v>
      </c>
    </row>
    <row r="501" spans="1:14" x14ac:dyDescent="0.2">
      <c r="A501" t="str">
        <v>successful</v>
      </c>
      <c r="B501">
        <v>57</v>
      </c>
      <c r="D501" t="str">
        <v>failed</v>
      </c>
      <c r="E501">
        <v>15</v>
      </c>
      <c r="M501" s="15" t="s">
        <v>8221</v>
      </c>
      <c r="N501" s="17">
        <v>26</v>
      </c>
    </row>
    <row r="502" spans="1:14" x14ac:dyDescent="0.2">
      <c r="A502" t="str">
        <v>successful</v>
      </c>
      <c r="B502">
        <v>62</v>
      </c>
      <c r="D502" t="str">
        <v>failed</v>
      </c>
      <c r="E502">
        <v>37</v>
      </c>
      <c r="M502" s="15" t="s">
        <v>8221</v>
      </c>
      <c r="N502" s="17">
        <v>4</v>
      </c>
    </row>
    <row r="503" spans="1:14" x14ac:dyDescent="0.2">
      <c r="A503" t="str">
        <v>successful</v>
      </c>
      <c r="B503">
        <v>32</v>
      </c>
      <c r="D503" t="str">
        <v>failed</v>
      </c>
      <c r="E503">
        <v>20</v>
      </c>
      <c r="M503" s="15" t="s">
        <v>8221</v>
      </c>
      <c r="N503" s="17">
        <v>0</v>
      </c>
    </row>
    <row r="504" spans="1:14" x14ac:dyDescent="0.2">
      <c r="A504" t="str">
        <v>successful</v>
      </c>
      <c r="B504">
        <v>141</v>
      </c>
      <c r="D504" t="str">
        <v>failed</v>
      </c>
      <c r="E504">
        <v>7</v>
      </c>
      <c r="M504" s="15" t="s">
        <v>8221</v>
      </c>
      <c r="N504" s="17">
        <v>4</v>
      </c>
    </row>
    <row r="505" spans="1:14" x14ac:dyDescent="0.2">
      <c r="A505" t="str">
        <v>successful</v>
      </c>
      <c r="B505">
        <v>75</v>
      </c>
      <c r="D505" t="str">
        <v>failed</v>
      </c>
      <c r="E505">
        <v>0</v>
      </c>
      <c r="M505" s="15" t="s">
        <v>8221</v>
      </c>
      <c r="N505" s="17">
        <v>9</v>
      </c>
    </row>
    <row r="506" spans="1:14" x14ac:dyDescent="0.2">
      <c r="A506" t="str">
        <v>successful</v>
      </c>
      <c r="B506">
        <v>46</v>
      </c>
      <c r="D506" t="str">
        <v>failed</v>
      </c>
      <c r="E506">
        <v>21</v>
      </c>
      <c r="M506" s="15" t="s">
        <v>8221</v>
      </c>
      <c r="N506" s="17">
        <v>5</v>
      </c>
    </row>
    <row r="507" spans="1:14" x14ac:dyDescent="0.2">
      <c r="A507" t="str">
        <v>successful</v>
      </c>
      <c r="B507">
        <v>103</v>
      </c>
      <c r="D507" t="str">
        <v>failed</v>
      </c>
      <c r="E507">
        <v>3</v>
      </c>
      <c r="M507" s="15" t="s">
        <v>8221</v>
      </c>
      <c r="N507" s="17">
        <v>14</v>
      </c>
    </row>
    <row r="508" spans="1:14" x14ac:dyDescent="0.2">
      <c r="A508" t="str">
        <v>successful</v>
      </c>
      <c r="B508">
        <v>6</v>
      </c>
      <c r="D508" t="str">
        <v>failed</v>
      </c>
      <c r="E508">
        <v>11</v>
      </c>
      <c r="M508" s="15" t="s">
        <v>8221</v>
      </c>
      <c r="N508" s="17">
        <v>1</v>
      </c>
    </row>
    <row r="509" spans="1:14" x14ac:dyDescent="0.2">
      <c r="A509" t="str">
        <v>successful</v>
      </c>
      <c r="B509">
        <v>83</v>
      </c>
      <c r="D509" t="str">
        <v>failed</v>
      </c>
      <c r="E509">
        <v>1</v>
      </c>
      <c r="M509" s="15" t="s">
        <v>8221</v>
      </c>
      <c r="N509" s="17">
        <v>10</v>
      </c>
    </row>
    <row r="510" spans="1:14" x14ac:dyDescent="0.2">
      <c r="A510" t="str">
        <v>successful</v>
      </c>
      <c r="B510">
        <v>108</v>
      </c>
      <c r="D510" t="str">
        <v>failed</v>
      </c>
      <c r="E510">
        <v>312</v>
      </c>
      <c r="M510" s="15" t="s">
        <v>8221</v>
      </c>
      <c r="N510" s="17">
        <v>3</v>
      </c>
    </row>
    <row r="511" spans="1:14" x14ac:dyDescent="0.2">
      <c r="A511" t="str">
        <v>successful</v>
      </c>
      <c r="B511">
        <v>25</v>
      </c>
      <c r="D511" t="str">
        <v>failed</v>
      </c>
      <c r="E511">
        <v>1</v>
      </c>
      <c r="M511" s="15" t="s">
        <v>8221</v>
      </c>
      <c r="N511" s="17">
        <v>1</v>
      </c>
    </row>
    <row r="512" spans="1:14" x14ac:dyDescent="0.2">
      <c r="A512" t="str">
        <v>successful</v>
      </c>
      <c r="B512">
        <v>549</v>
      </c>
      <c r="D512" t="str">
        <v>failed</v>
      </c>
      <c r="E512">
        <v>3</v>
      </c>
      <c r="M512" s="15" t="s">
        <v>8221</v>
      </c>
      <c r="N512" s="17">
        <v>0</v>
      </c>
    </row>
    <row r="513" spans="1:14" x14ac:dyDescent="0.2">
      <c r="A513" t="str">
        <v>successful</v>
      </c>
      <c r="B513">
        <v>222</v>
      </c>
      <c r="D513" t="str">
        <v>failed</v>
      </c>
      <c r="E513">
        <v>4</v>
      </c>
      <c r="M513" s="15" t="s">
        <v>8221</v>
      </c>
      <c r="N513" s="17">
        <v>5</v>
      </c>
    </row>
    <row r="514" spans="1:14" x14ac:dyDescent="0.2">
      <c r="A514" t="str">
        <v>successful</v>
      </c>
      <c r="B514">
        <v>183</v>
      </c>
      <c r="D514" t="str">
        <v>failed</v>
      </c>
      <c r="E514">
        <v>10</v>
      </c>
      <c r="M514" s="15" t="s">
        <v>8221</v>
      </c>
      <c r="N514" s="17">
        <v>2</v>
      </c>
    </row>
    <row r="515" spans="1:14" x14ac:dyDescent="0.2">
      <c r="A515" t="str">
        <v>successful</v>
      </c>
      <c r="B515">
        <v>89</v>
      </c>
      <c r="D515" t="str">
        <v>failed</v>
      </c>
      <c r="E515">
        <v>8</v>
      </c>
      <c r="M515" s="15" t="s">
        <v>8221</v>
      </c>
      <c r="N515" s="17">
        <v>68</v>
      </c>
    </row>
    <row r="516" spans="1:14" x14ac:dyDescent="0.2">
      <c r="A516" t="str">
        <v>successful</v>
      </c>
      <c r="B516">
        <v>253</v>
      </c>
      <c r="D516" t="str">
        <v>failed</v>
      </c>
      <c r="E516">
        <v>3</v>
      </c>
      <c r="M516" s="15" t="s">
        <v>8221</v>
      </c>
      <c r="N516" s="17">
        <v>3</v>
      </c>
    </row>
    <row r="517" spans="1:14" x14ac:dyDescent="0.2">
      <c r="A517" t="str">
        <v>successful</v>
      </c>
      <c r="B517">
        <v>140</v>
      </c>
      <c r="D517" t="str">
        <v>failed</v>
      </c>
      <c r="E517">
        <v>1</v>
      </c>
      <c r="M517" s="15" t="s">
        <v>8221</v>
      </c>
      <c r="N517" s="17">
        <v>34</v>
      </c>
    </row>
    <row r="518" spans="1:14" x14ac:dyDescent="0.2">
      <c r="A518" t="str">
        <v>successful</v>
      </c>
      <c r="B518">
        <v>103</v>
      </c>
      <c r="D518" t="str">
        <v>failed</v>
      </c>
      <c r="E518">
        <v>0</v>
      </c>
      <c r="M518" s="15" t="s">
        <v>8221</v>
      </c>
      <c r="N518" s="17">
        <v>0</v>
      </c>
    </row>
    <row r="519" spans="1:14" x14ac:dyDescent="0.2">
      <c r="A519" t="str">
        <v>successful</v>
      </c>
      <c r="B519">
        <v>138</v>
      </c>
      <c r="D519" t="str">
        <v>failed</v>
      </c>
      <c r="E519">
        <v>5</v>
      </c>
      <c r="M519" s="15" t="s">
        <v>8221</v>
      </c>
      <c r="N519" s="17">
        <v>3</v>
      </c>
    </row>
    <row r="520" spans="1:14" x14ac:dyDescent="0.2">
      <c r="A520" t="str">
        <v>successful</v>
      </c>
      <c r="B520">
        <v>191</v>
      </c>
      <c r="D520" t="str">
        <v>failed</v>
      </c>
      <c r="E520">
        <v>0</v>
      </c>
      <c r="M520" s="15" t="s">
        <v>8221</v>
      </c>
      <c r="N520" s="17">
        <v>0</v>
      </c>
    </row>
    <row r="521" spans="1:14" x14ac:dyDescent="0.2">
      <c r="A521" t="str">
        <v>successful</v>
      </c>
      <c r="B521">
        <v>45</v>
      </c>
      <c r="D521" t="str">
        <v>failed</v>
      </c>
      <c r="E521">
        <v>3</v>
      </c>
      <c r="M521" s="15" t="s">
        <v>8221</v>
      </c>
      <c r="N521" s="17">
        <v>70</v>
      </c>
    </row>
    <row r="522" spans="1:14" x14ac:dyDescent="0.2">
      <c r="A522" t="str">
        <v>successful</v>
      </c>
      <c r="B522">
        <v>17</v>
      </c>
      <c r="D522" t="str">
        <v>failed</v>
      </c>
      <c r="E522">
        <v>7</v>
      </c>
      <c r="M522" s="15" t="s">
        <v>8219</v>
      </c>
      <c r="N522" s="17">
        <v>34</v>
      </c>
    </row>
    <row r="523" spans="1:14" x14ac:dyDescent="0.2">
      <c r="A523" t="str">
        <v>successful</v>
      </c>
      <c r="B523">
        <v>31</v>
      </c>
      <c r="D523" t="str">
        <v>failed</v>
      </c>
      <c r="E523">
        <v>0</v>
      </c>
      <c r="M523" s="15" t="s">
        <v>8219</v>
      </c>
      <c r="N523" s="17">
        <v>56</v>
      </c>
    </row>
    <row r="524" spans="1:14" x14ac:dyDescent="0.2">
      <c r="A524" t="str">
        <v>successful</v>
      </c>
      <c r="B524">
        <v>50</v>
      </c>
      <c r="D524" t="str">
        <v>failed</v>
      </c>
      <c r="E524">
        <v>2</v>
      </c>
      <c r="M524" s="15" t="s">
        <v>8219</v>
      </c>
      <c r="N524" s="17">
        <v>31</v>
      </c>
    </row>
    <row r="525" spans="1:14" x14ac:dyDescent="0.2">
      <c r="A525" t="str">
        <v>successful</v>
      </c>
      <c r="B525">
        <v>59</v>
      </c>
      <c r="D525" t="str">
        <v>failed</v>
      </c>
      <c r="E525">
        <v>23</v>
      </c>
      <c r="M525" s="15" t="s">
        <v>8219</v>
      </c>
      <c r="N525" s="17">
        <v>84</v>
      </c>
    </row>
    <row r="526" spans="1:14" x14ac:dyDescent="0.2">
      <c r="A526" t="str">
        <v>successful</v>
      </c>
      <c r="B526">
        <v>81</v>
      </c>
      <c r="D526" t="str">
        <v>failed</v>
      </c>
      <c r="E526">
        <v>1</v>
      </c>
      <c r="M526" s="15" t="s">
        <v>8219</v>
      </c>
      <c r="N526" s="17">
        <v>130</v>
      </c>
    </row>
    <row r="527" spans="1:14" x14ac:dyDescent="0.2">
      <c r="A527" t="str">
        <v>successful</v>
      </c>
      <c r="B527">
        <v>508</v>
      </c>
      <c r="D527" t="str">
        <v>failed</v>
      </c>
      <c r="E527">
        <v>2</v>
      </c>
      <c r="M527" s="15" t="s">
        <v>8219</v>
      </c>
      <c r="N527" s="17">
        <v>12</v>
      </c>
    </row>
    <row r="528" spans="1:14" x14ac:dyDescent="0.2">
      <c r="A528" t="str">
        <v>successful</v>
      </c>
      <c r="B528">
        <v>74</v>
      </c>
      <c r="D528" t="str">
        <v>failed</v>
      </c>
      <c r="E528">
        <v>3</v>
      </c>
      <c r="M528" s="15" t="s">
        <v>8219</v>
      </c>
      <c r="N528" s="17">
        <v>23</v>
      </c>
    </row>
    <row r="529" spans="1:14" x14ac:dyDescent="0.2">
      <c r="A529" t="str">
        <v>successful</v>
      </c>
      <c r="B529">
        <v>141</v>
      </c>
      <c r="D529" t="str">
        <v>failed</v>
      </c>
      <c r="E529">
        <v>0</v>
      </c>
      <c r="M529" s="15" t="s">
        <v>8219</v>
      </c>
      <c r="N529" s="17">
        <v>158</v>
      </c>
    </row>
    <row r="530" spans="1:14" x14ac:dyDescent="0.2">
      <c r="A530" t="str">
        <v>successful</v>
      </c>
      <c r="B530">
        <v>711</v>
      </c>
      <c r="D530" t="str">
        <v>failed</v>
      </c>
      <c r="E530">
        <v>13</v>
      </c>
      <c r="M530" s="15" t="s">
        <v>8219</v>
      </c>
      <c r="N530" s="17">
        <v>30</v>
      </c>
    </row>
    <row r="531" spans="1:14" x14ac:dyDescent="0.2">
      <c r="A531" t="str">
        <v>successful</v>
      </c>
      <c r="B531">
        <v>141</v>
      </c>
      <c r="D531" t="str">
        <v>failed</v>
      </c>
      <c r="E531">
        <v>1</v>
      </c>
      <c r="M531" s="15" t="s">
        <v>8219</v>
      </c>
      <c r="N531" s="17">
        <v>18</v>
      </c>
    </row>
    <row r="532" spans="1:14" x14ac:dyDescent="0.2">
      <c r="A532" t="str">
        <v>successful</v>
      </c>
      <c r="B532">
        <v>109</v>
      </c>
      <c r="D532" t="str">
        <v>failed</v>
      </c>
      <c r="E532">
        <v>1</v>
      </c>
      <c r="M532" s="15" t="s">
        <v>8219</v>
      </c>
      <c r="N532" s="17">
        <v>29</v>
      </c>
    </row>
    <row r="533" spans="1:14" x14ac:dyDescent="0.2">
      <c r="A533" t="str">
        <v>successful</v>
      </c>
      <c r="B533">
        <v>361</v>
      </c>
      <c r="D533" t="str">
        <v>failed</v>
      </c>
      <c r="E533">
        <v>1</v>
      </c>
      <c r="M533" s="15" t="s">
        <v>8219</v>
      </c>
      <c r="N533" s="17">
        <v>31</v>
      </c>
    </row>
    <row r="534" spans="1:14" x14ac:dyDescent="0.2">
      <c r="A534" t="str">
        <v>successful</v>
      </c>
      <c r="B534">
        <v>176</v>
      </c>
      <c r="D534" t="str">
        <v>failed</v>
      </c>
      <c r="E534">
        <v>6</v>
      </c>
      <c r="M534" s="15" t="s">
        <v>8219</v>
      </c>
      <c r="N534" s="17">
        <v>173</v>
      </c>
    </row>
    <row r="535" spans="1:14" x14ac:dyDescent="0.2">
      <c r="A535" t="str">
        <v>successful</v>
      </c>
      <c r="B535">
        <v>670</v>
      </c>
      <c r="D535" t="str">
        <v>failed</v>
      </c>
      <c r="E535">
        <v>39</v>
      </c>
      <c r="M535" s="15" t="s">
        <v>8219</v>
      </c>
      <c r="N535" s="17">
        <v>17</v>
      </c>
    </row>
    <row r="536" spans="1:14" x14ac:dyDescent="0.2">
      <c r="A536" t="str">
        <v>successful</v>
      </c>
      <c r="B536">
        <v>96</v>
      </c>
      <c r="D536" t="str">
        <v>failed</v>
      </c>
      <c r="E536">
        <v>4</v>
      </c>
      <c r="M536" s="15" t="s">
        <v>8219</v>
      </c>
      <c r="N536" s="17">
        <v>48</v>
      </c>
    </row>
    <row r="537" spans="1:14" x14ac:dyDescent="0.2">
      <c r="A537" t="str">
        <v>successful</v>
      </c>
      <c r="B537">
        <v>74</v>
      </c>
      <c r="D537" t="str">
        <v>failed</v>
      </c>
      <c r="E537">
        <v>1</v>
      </c>
      <c r="M537" s="15" t="s">
        <v>8219</v>
      </c>
      <c r="N537" s="17">
        <v>59</v>
      </c>
    </row>
    <row r="538" spans="1:14" x14ac:dyDescent="0.2">
      <c r="A538" t="str">
        <v>successful</v>
      </c>
      <c r="B538">
        <v>52</v>
      </c>
      <c r="D538" t="str">
        <v>failed</v>
      </c>
      <c r="E538">
        <v>0</v>
      </c>
      <c r="M538" s="15" t="s">
        <v>8219</v>
      </c>
      <c r="N538" s="17">
        <v>39</v>
      </c>
    </row>
    <row r="539" spans="1:14" x14ac:dyDescent="0.2">
      <c r="A539" t="str">
        <v>successful</v>
      </c>
      <c r="B539">
        <v>105</v>
      </c>
      <c r="D539" t="str">
        <v>failed</v>
      </c>
      <c r="E539">
        <v>0</v>
      </c>
      <c r="M539" s="15" t="s">
        <v>8219</v>
      </c>
      <c r="N539" s="17">
        <v>59</v>
      </c>
    </row>
    <row r="540" spans="1:14" x14ac:dyDescent="0.2">
      <c r="A540" t="str">
        <v>successful</v>
      </c>
      <c r="B540">
        <v>41</v>
      </c>
      <c r="D540" t="str">
        <v>failed</v>
      </c>
      <c r="E540">
        <v>0</v>
      </c>
      <c r="M540" s="15" t="s">
        <v>8219</v>
      </c>
      <c r="N540" s="17">
        <v>60</v>
      </c>
    </row>
    <row r="541" spans="1:14" x14ac:dyDescent="0.2">
      <c r="A541" t="str">
        <v>successful</v>
      </c>
      <c r="B541">
        <v>34</v>
      </c>
      <c r="D541" t="str">
        <v>failed</v>
      </c>
      <c r="E541">
        <v>8</v>
      </c>
      <c r="M541" s="15" t="s">
        <v>8219</v>
      </c>
      <c r="N541" s="17">
        <v>20</v>
      </c>
    </row>
    <row r="542" spans="1:14" x14ac:dyDescent="0.2">
      <c r="A542" t="str">
        <v>successful</v>
      </c>
      <c r="B542">
        <v>66</v>
      </c>
      <c r="D542" t="str">
        <v>failed</v>
      </c>
      <c r="E542">
        <v>0</v>
      </c>
      <c r="M542" s="15" t="s">
        <v>8221</v>
      </c>
      <c r="N542" s="17">
        <v>1</v>
      </c>
    </row>
    <row r="543" spans="1:14" x14ac:dyDescent="0.2">
      <c r="A543" t="str">
        <v>successful</v>
      </c>
      <c r="B543">
        <v>50</v>
      </c>
      <c r="D543" t="str">
        <v>failed</v>
      </c>
      <c r="E543">
        <v>1</v>
      </c>
      <c r="M543" s="15" t="s">
        <v>8221</v>
      </c>
      <c r="N543" s="17">
        <v>1</v>
      </c>
    </row>
    <row r="544" spans="1:14" x14ac:dyDescent="0.2">
      <c r="A544" t="str">
        <v>successful</v>
      </c>
      <c r="B544">
        <v>159</v>
      </c>
      <c r="D544" t="str">
        <v>failed</v>
      </c>
      <c r="E544">
        <v>12</v>
      </c>
      <c r="M544" s="15" t="s">
        <v>8221</v>
      </c>
      <c r="N544" s="17">
        <v>1</v>
      </c>
    </row>
    <row r="545" spans="1:14" x14ac:dyDescent="0.2">
      <c r="A545" t="str">
        <v>successful</v>
      </c>
      <c r="B545">
        <v>182</v>
      </c>
      <c r="D545" t="str">
        <v>failed</v>
      </c>
      <c r="E545">
        <v>0</v>
      </c>
      <c r="M545" s="15" t="s">
        <v>8221</v>
      </c>
      <c r="N545" s="17">
        <v>2</v>
      </c>
    </row>
    <row r="546" spans="1:14" x14ac:dyDescent="0.2">
      <c r="A546" t="str">
        <v>successful</v>
      </c>
      <c r="B546">
        <v>206</v>
      </c>
      <c r="D546" t="str">
        <v>failed</v>
      </c>
      <c r="E546">
        <v>3</v>
      </c>
      <c r="M546" s="15" t="s">
        <v>8221</v>
      </c>
      <c r="N546" s="17">
        <v>2</v>
      </c>
    </row>
    <row r="547" spans="1:14" x14ac:dyDescent="0.2">
      <c r="A547" t="str">
        <v>successful</v>
      </c>
      <c r="B547">
        <v>169</v>
      </c>
      <c r="D547" t="str">
        <v>failed</v>
      </c>
      <c r="E547">
        <v>2</v>
      </c>
      <c r="M547" s="15" t="s">
        <v>8221</v>
      </c>
      <c r="N547" s="17">
        <v>34</v>
      </c>
    </row>
    <row r="548" spans="1:14" x14ac:dyDescent="0.2">
      <c r="A548" t="str">
        <v>successful</v>
      </c>
      <c r="B548">
        <v>31</v>
      </c>
      <c r="D548" t="str">
        <v>failed</v>
      </c>
      <c r="E548">
        <v>6</v>
      </c>
      <c r="M548" s="15" t="s">
        <v>8221</v>
      </c>
      <c r="N548" s="17">
        <v>2</v>
      </c>
    </row>
    <row r="549" spans="1:14" x14ac:dyDescent="0.2">
      <c r="A549" t="str">
        <v>successful</v>
      </c>
      <c r="B549">
        <v>28</v>
      </c>
      <c r="D549" t="str">
        <v>failed</v>
      </c>
      <c r="E549">
        <v>0</v>
      </c>
      <c r="M549" s="15" t="s">
        <v>8221</v>
      </c>
      <c r="N549" s="17">
        <v>0</v>
      </c>
    </row>
    <row r="550" spans="1:14" x14ac:dyDescent="0.2">
      <c r="A550" t="str">
        <v>successful</v>
      </c>
      <c r="B550">
        <v>54</v>
      </c>
      <c r="D550" t="str">
        <v>failed</v>
      </c>
      <c r="E550">
        <v>15</v>
      </c>
      <c r="M550" s="15" t="s">
        <v>8221</v>
      </c>
      <c r="N550" s="17">
        <v>1</v>
      </c>
    </row>
    <row r="551" spans="1:14" x14ac:dyDescent="0.2">
      <c r="A551" t="str">
        <v>successful</v>
      </c>
      <c r="B551">
        <v>467</v>
      </c>
      <c r="D551" t="str">
        <v>failed</v>
      </c>
      <c r="E551">
        <v>1</v>
      </c>
      <c r="M551" s="15" t="s">
        <v>8221</v>
      </c>
      <c r="N551" s="17">
        <v>8</v>
      </c>
    </row>
    <row r="552" spans="1:14" x14ac:dyDescent="0.2">
      <c r="A552" t="str">
        <v>successful</v>
      </c>
      <c r="B552">
        <v>389</v>
      </c>
      <c r="D552" t="str">
        <v>failed</v>
      </c>
      <c r="E552">
        <v>3</v>
      </c>
      <c r="M552" s="15" t="s">
        <v>8221</v>
      </c>
      <c r="N552" s="17">
        <v>4</v>
      </c>
    </row>
    <row r="553" spans="1:14" x14ac:dyDescent="0.2">
      <c r="A553" t="str">
        <v>successful</v>
      </c>
      <c r="B553">
        <v>68</v>
      </c>
      <c r="D553" t="str">
        <v>failed</v>
      </c>
      <c r="E553">
        <v>8</v>
      </c>
      <c r="M553" s="15" t="s">
        <v>8221</v>
      </c>
      <c r="N553" s="17">
        <v>28</v>
      </c>
    </row>
    <row r="554" spans="1:14" x14ac:dyDescent="0.2">
      <c r="A554" t="str">
        <v>successful</v>
      </c>
      <c r="B554">
        <v>413</v>
      </c>
      <c r="D554" t="str">
        <v>failed</v>
      </c>
      <c r="E554">
        <v>0</v>
      </c>
      <c r="M554" s="15" t="s">
        <v>8221</v>
      </c>
      <c r="N554" s="17">
        <v>0</v>
      </c>
    </row>
    <row r="555" spans="1:14" x14ac:dyDescent="0.2">
      <c r="A555" t="str">
        <v>successful</v>
      </c>
      <c r="B555">
        <v>190</v>
      </c>
      <c r="D555" t="str">
        <v>failed</v>
      </c>
      <c r="E555">
        <v>3</v>
      </c>
      <c r="M555" s="15" t="s">
        <v>8221</v>
      </c>
      <c r="N555" s="17">
        <v>6</v>
      </c>
    </row>
    <row r="556" spans="1:14" x14ac:dyDescent="0.2">
      <c r="A556" t="str">
        <v>successful</v>
      </c>
      <c r="B556">
        <v>189</v>
      </c>
      <c r="D556" t="str">
        <v>failed</v>
      </c>
      <c r="E556">
        <v>3</v>
      </c>
      <c r="M556" s="15" t="s">
        <v>8221</v>
      </c>
      <c r="N556" s="17">
        <v>22</v>
      </c>
    </row>
    <row r="557" spans="1:14" x14ac:dyDescent="0.2">
      <c r="A557" t="str">
        <v>successful</v>
      </c>
      <c r="B557">
        <v>130</v>
      </c>
      <c r="D557" t="str">
        <v>failed</v>
      </c>
      <c r="E557">
        <v>0</v>
      </c>
      <c r="M557" s="15" t="s">
        <v>8221</v>
      </c>
      <c r="N557" s="17">
        <v>0</v>
      </c>
    </row>
    <row r="558" spans="1:14" x14ac:dyDescent="0.2">
      <c r="A558" t="str">
        <v>successful</v>
      </c>
      <c r="B558">
        <v>74</v>
      </c>
      <c r="D558" t="str">
        <v>failed</v>
      </c>
      <c r="E558">
        <v>19</v>
      </c>
      <c r="M558" s="15" t="s">
        <v>8221</v>
      </c>
      <c r="N558" s="17">
        <v>1</v>
      </c>
    </row>
    <row r="559" spans="1:14" x14ac:dyDescent="0.2">
      <c r="A559" t="str">
        <v>successful</v>
      </c>
      <c r="B559">
        <v>274</v>
      </c>
      <c r="D559" t="str">
        <v>failed</v>
      </c>
      <c r="E559">
        <v>0</v>
      </c>
      <c r="M559" s="15" t="s">
        <v>8221</v>
      </c>
      <c r="N559" s="17">
        <v>20</v>
      </c>
    </row>
    <row r="560" spans="1:14" x14ac:dyDescent="0.2">
      <c r="A560" t="str">
        <v>successful</v>
      </c>
      <c r="B560">
        <v>22</v>
      </c>
      <c r="D560" t="str">
        <v>failed</v>
      </c>
      <c r="E560">
        <v>2</v>
      </c>
      <c r="M560" s="15" t="s">
        <v>8221</v>
      </c>
      <c r="N560" s="17">
        <v>0</v>
      </c>
    </row>
    <row r="561" spans="1:14" x14ac:dyDescent="0.2">
      <c r="A561" t="str">
        <v>successful</v>
      </c>
      <c r="B561">
        <v>31</v>
      </c>
      <c r="D561" t="str">
        <v>failed</v>
      </c>
      <c r="E561">
        <v>0</v>
      </c>
      <c r="M561" s="15" t="s">
        <v>8221</v>
      </c>
      <c r="N561" s="17">
        <v>1</v>
      </c>
    </row>
    <row r="562" spans="1:14" x14ac:dyDescent="0.2">
      <c r="A562" t="str">
        <v>successful</v>
      </c>
      <c r="B562">
        <v>63</v>
      </c>
      <c r="D562" t="str">
        <v>failed</v>
      </c>
      <c r="E562">
        <v>0</v>
      </c>
      <c r="M562" s="15" t="s">
        <v>8221</v>
      </c>
      <c r="N562" s="17">
        <v>3</v>
      </c>
    </row>
    <row r="563" spans="1:14" x14ac:dyDescent="0.2">
      <c r="A563" t="str">
        <v>successful</v>
      </c>
      <c r="B563">
        <v>20</v>
      </c>
      <c r="D563" t="str">
        <v>failed</v>
      </c>
      <c r="E563">
        <v>25</v>
      </c>
      <c r="M563" s="15" t="s">
        <v>8221</v>
      </c>
      <c r="N563" s="17">
        <v>2</v>
      </c>
    </row>
    <row r="564" spans="1:14" x14ac:dyDescent="0.2">
      <c r="A564" t="str">
        <v>successful</v>
      </c>
      <c r="B564">
        <v>25</v>
      </c>
      <c r="D564" t="str">
        <v>failed</v>
      </c>
      <c r="E564">
        <v>8</v>
      </c>
      <c r="M564" s="15" t="s">
        <v>8221</v>
      </c>
      <c r="N564" s="17">
        <v>0</v>
      </c>
    </row>
    <row r="565" spans="1:14" x14ac:dyDescent="0.2">
      <c r="A565" t="str">
        <v>successful</v>
      </c>
      <c r="B565">
        <v>61</v>
      </c>
      <c r="D565" t="str">
        <v>failed</v>
      </c>
      <c r="E565">
        <v>16</v>
      </c>
      <c r="M565" s="15" t="s">
        <v>8221</v>
      </c>
      <c r="N565" s="17">
        <v>2</v>
      </c>
    </row>
    <row r="566" spans="1:14" x14ac:dyDescent="0.2">
      <c r="A566" t="str">
        <v>successful</v>
      </c>
      <c r="B566">
        <v>52</v>
      </c>
      <c r="D566" t="str">
        <v>failed</v>
      </c>
      <c r="E566">
        <v>3</v>
      </c>
      <c r="M566" s="15" t="s">
        <v>8221</v>
      </c>
      <c r="N566" s="17">
        <v>1</v>
      </c>
    </row>
    <row r="567" spans="1:14" x14ac:dyDescent="0.2">
      <c r="A567" t="str">
        <v>successful</v>
      </c>
      <c r="B567">
        <v>86</v>
      </c>
      <c r="D567" t="str">
        <v>failed</v>
      </c>
      <c r="E567">
        <v>3</v>
      </c>
      <c r="M567" s="15" t="s">
        <v>8221</v>
      </c>
      <c r="N567" s="17">
        <v>0</v>
      </c>
    </row>
    <row r="568" spans="1:14" x14ac:dyDescent="0.2">
      <c r="A568" t="str">
        <v>successful</v>
      </c>
      <c r="B568">
        <v>42</v>
      </c>
      <c r="D568" t="str">
        <v>failed</v>
      </c>
      <c r="E568">
        <v>2</v>
      </c>
      <c r="M568" s="15" t="s">
        <v>8221</v>
      </c>
      <c r="N568" s="17">
        <v>1</v>
      </c>
    </row>
    <row r="569" spans="1:14" x14ac:dyDescent="0.2">
      <c r="A569" t="str">
        <v>successful</v>
      </c>
      <c r="B569">
        <v>52</v>
      </c>
      <c r="D569" t="str">
        <v>failed</v>
      </c>
      <c r="E569">
        <v>1</v>
      </c>
      <c r="M569" s="15" t="s">
        <v>8221</v>
      </c>
      <c r="N569" s="17">
        <v>0</v>
      </c>
    </row>
    <row r="570" spans="1:14" x14ac:dyDescent="0.2">
      <c r="A570" t="str">
        <v>successful</v>
      </c>
      <c r="B570">
        <v>120</v>
      </c>
      <c r="D570" t="str">
        <v>failed</v>
      </c>
      <c r="E570">
        <v>0</v>
      </c>
      <c r="M570" s="15" t="s">
        <v>8221</v>
      </c>
      <c r="N570" s="17">
        <v>5</v>
      </c>
    </row>
    <row r="571" spans="1:14" x14ac:dyDescent="0.2">
      <c r="A571" t="str">
        <v>successful</v>
      </c>
      <c r="B571">
        <v>22</v>
      </c>
      <c r="D571" t="str">
        <v>failed</v>
      </c>
      <c r="E571">
        <v>1</v>
      </c>
      <c r="M571" s="15" t="s">
        <v>8221</v>
      </c>
      <c r="N571" s="17">
        <v>1</v>
      </c>
    </row>
    <row r="572" spans="1:14" x14ac:dyDescent="0.2">
      <c r="A572" t="str">
        <v>successful</v>
      </c>
      <c r="B572">
        <v>64</v>
      </c>
      <c r="D572" t="str">
        <v>failed</v>
      </c>
      <c r="E572">
        <v>19</v>
      </c>
      <c r="M572" s="15" t="s">
        <v>8221</v>
      </c>
      <c r="N572" s="17">
        <v>1</v>
      </c>
    </row>
    <row r="573" spans="1:14" x14ac:dyDescent="0.2">
      <c r="A573" t="str">
        <v>successful</v>
      </c>
      <c r="B573">
        <v>23</v>
      </c>
      <c r="D573" t="str">
        <v>failed</v>
      </c>
      <c r="E573">
        <v>9</v>
      </c>
      <c r="M573" s="15" t="s">
        <v>8221</v>
      </c>
      <c r="N573" s="17">
        <v>2</v>
      </c>
    </row>
    <row r="574" spans="1:14" x14ac:dyDescent="0.2">
      <c r="A574" t="str">
        <v>successful</v>
      </c>
      <c r="B574">
        <v>238</v>
      </c>
      <c r="D574" t="str">
        <v>failed</v>
      </c>
      <c r="E574">
        <v>1</v>
      </c>
      <c r="M574" s="15" t="s">
        <v>8221</v>
      </c>
      <c r="N574" s="17">
        <v>0</v>
      </c>
    </row>
    <row r="575" spans="1:14" x14ac:dyDescent="0.2">
      <c r="A575" t="str">
        <v>successful</v>
      </c>
      <c r="B575">
        <v>33</v>
      </c>
      <c r="D575" t="str">
        <v>failed</v>
      </c>
      <c r="E575">
        <v>0</v>
      </c>
      <c r="M575" s="15" t="s">
        <v>8221</v>
      </c>
      <c r="N575" s="17">
        <v>9</v>
      </c>
    </row>
    <row r="576" spans="1:14" x14ac:dyDescent="0.2">
      <c r="A576" t="str">
        <v>successful</v>
      </c>
      <c r="B576">
        <v>32</v>
      </c>
      <c r="D576" t="str">
        <v>failed</v>
      </c>
      <c r="E576">
        <v>1</v>
      </c>
      <c r="M576" s="15" t="s">
        <v>8221</v>
      </c>
      <c r="N576" s="17">
        <v>4</v>
      </c>
    </row>
    <row r="577" spans="1:14" x14ac:dyDescent="0.2">
      <c r="A577" t="str">
        <v>successful</v>
      </c>
      <c r="B577">
        <v>24</v>
      </c>
      <c r="D577" t="str">
        <v>failed</v>
      </c>
      <c r="E577">
        <v>5</v>
      </c>
      <c r="M577" s="15" t="s">
        <v>8221</v>
      </c>
      <c r="N577" s="17">
        <v>4</v>
      </c>
    </row>
    <row r="578" spans="1:14" x14ac:dyDescent="0.2">
      <c r="A578" t="str">
        <v>successful</v>
      </c>
      <c r="B578">
        <v>29</v>
      </c>
      <c r="D578" t="str">
        <v>failed</v>
      </c>
      <c r="E578">
        <v>85</v>
      </c>
      <c r="M578" s="15" t="s">
        <v>8221</v>
      </c>
      <c r="N578" s="17">
        <v>1</v>
      </c>
    </row>
    <row r="579" spans="1:14" x14ac:dyDescent="0.2">
      <c r="A579" t="str">
        <v>successful</v>
      </c>
      <c r="B579">
        <v>50</v>
      </c>
      <c r="D579" t="str">
        <v>failed</v>
      </c>
      <c r="E579">
        <v>3</v>
      </c>
      <c r="M579" s="15" t="s">
        <v>8221</v>
      </c>
      <c r="N579" s="17">
        <v>1</v>
      </c>
    </row>
    <row r="580" spans="1:14" x14ac:dyDescent="0.2">
      <c r="A580" t="str">
        <v>successful</v>
      </c>
      <c r="B580">
        <v>108</v>
      </c>
      <c r="D580" t="str">
        <v>failed</v>
      </c>
      <c r="E580">
        <v>4</v>
      </c>
      <c r="M580" s="15" t="s">
        <v>8221</v>
      </c>
      <c r="N580" s="17">
        <v>7</v>
      </c>
    </row>
    <row r="581" spans="1:14" x14ac:dyDescent="0.2">
      <c r="A581" t="str">
        <v>successful</v>
      </c>
      <c r="B581">
        <v>139</v>
      </c>
      <c r="D581" t="str">
        <v>failed</v>
      </c>
      <c r="E581">
        <v>3</v>
      </c>
      <c r="M581" s="15" t="s">
        <v>8221</v>
      </c>
      <c r="N581" s="17">
        <v>5</v>
      </c>
    </row>
    <row r="582" spans="1:14" x14ac:dyDescent="0.2">
      <c r="A582" t="str">
        <v>successful</v>
      </c>
      <c r="B582">
        <v>7</v>
      </c>
      <c r="D582" t="str">
        <v>failed</v>
      </c>
      <c r="E582">
        <v>5</v>
      </c>
      <c r="M582" s="15" t="s">
        <v>8221</v>
      </c>
      <c r="N582" s="17">
        <v>1</v>
      </c>
    </row>
    <row r="583" spans="1:14" x14ac:dyDescent="0.2">
      <c r="A583" t="str">
        <v>successful</v>
      </c>
      <c r="B583">
        <v>149</v>
      </c>
      <c r="D583" t="str">
        <v>failed</v>
      </c>
      <c r="E583">
        <v>17</v>
      </c>
      <c r="M583" s="15" t="s">
        <v>8221</v>
      </c>
      <c r="N583" s="17">
        <v>0</v>
      </c>
    </row>
    <row r="584" spans="1:14" x14ac:dyDescent="0.2">
      <c r="A584" t="str">
        <v>successful</v>
      </c>
      <c r="B584">
        <v>31</v>
      </c>
      <c r="D584" t="str">
        <v>failed</v>
      </c>
      <c r="E584">
        <v>3</v>
      </c>
      <c r="M584" s="15" t="s">
        <v>8221</v>
      </c>
      <c r="N584" s="17">
        <v>0</v>
      </c>
    </row>
    <row r="585" spans="1:14" x14ac:dyDescent="0.2">
      <c r="A585" t="str">
        <v>successful</v>
      </c>
      <c r="B585">
        <v>26</v>
      </c>
      <c r="D585" t="str">
        <v>failed</v>
      </c>
      <c r="E585">
        <v>2</v>
      </c>
      <c r="M585" s="15" t="s">
        <v>8221</v>
      </c>
      <c r="N585" s="17">
        <v>1</v>
      </c>
    </row>
    <row r="586" spans="1:14" x14ac:dyDescent="0.2">
      <c r="A586" t="str">
        <v>successful</v>
      </c>
      <c r="B586">
        <v>172</v>
      </c>
      <c r="D586" t="str">
        <v>failed</v>
      </c>
      <c r="E586">
        <v>6</v>
      </c>
      <c r="M586" s="15" t="s">
        <v>8221</v>
      </c>
      <c r="N586" s="17">
        <v>2</v>
      </c>
    </row>
    <row r="587" spans="1:14" x14ac:dyDescent="0.2">
      <c r="A587" t="str">
        <v>successful</v>
      </c>
      <c r="B587">
        <v>78</v>
      </c>
      <c r="D587" t="str">
        <v>failed</v>
      </c>
      <c r="E587">
        <v>0</v>
      </c>
      <c r="M587" s="15" t="s">
        <v>8221</v>
      </c>
      <c r="N587" s="17">
        <v>0</v>
      </c>
    </row>
    <row r="588" spans="1:14" x14ac:dyDescent="0.2">
      <c r="A588" t="str">
        <v>successful</v>
      </c>
      <c r="B588">
        <v>120</v>
      </c>
      <c r="D588" t="str">
        <v>failed</v>
      </c>
      <c r="E588">
        <v>1</v>
      </c>
      <c r="M588" s="15" t="s">
        <v>8221</v>
      </c>
      <c r="N588" s="17">
        <v>4</v>
      </c>
    </row>
    <row r="589" spans="1:14" x14ac:dyDescent="0.2">
      <c r="A589" t="str">
        <v>successful</v>
      </c>
      <c r="B589">
        <v>227</v>
      </c>
      <c r="D589" t="str">
        <v>failed</v>
      </c>
      <c r="E589">
        <v>3</v>
      </c>
      <c r="M589" s="15" t="s">
        <v>8221</v>
      </c>
      <c r="N589" s="17">
        <v>7</v>
      </c>
    </row>
    <row r="590" spans="1:14" x14ac:dyDescent="0.2">
      <c r="A590" t="str">
        <v>successful</v>
      </c>
      <c r="B590">
        <v>42</v>
      </c>
      <c r="D590" t="str">
        <v>failed</v>
      </c>
      <c r="E590">
        <v>13</v>
      </c>
      <c r="M590" s="15" t="s">
        <v>8221</v>
      </c>
      <c r="N590" s="17">
        <v>2</v>
      </c>
    </row>
    <row r="591" spans="1:14" x14ac:dyDescent="0.2">
      <c r="A591" t="str">
        <v>successful</v>
      </c>
      <c r="B591">
        <v>64</v>
      </c>
      <c r="D591" t="str">
        <v>failed</v>
      </c>
      <c r="E591">
        <v>1</v>
      </c>
      <c r="M591" s="15" t="s">
        <v>8221</v>
      </c>
      <c r="N591" s="17">
        <v>1</v>
      </c>
    </row>
    <row r="592" spans="1:14" x14ac:dyDescent="0.2">
      <c r="A592" t="str">
        <v>successful</v>
      </c>
      <c r="B592">
        <v>121</v>
      </c>
      <c r="D592" t="str">
        <v>failed</v>
      </c>
      <c r="E592">
        <v>1</v>
      </c>
      <c r="M592" s="15" t="s">
        <v>8221</v>
      </c>
      <c r="N592" s="17">
        <v>9</v>
      </c>
    </row>
    <row r="593" spans="1:14" x14ac:dyDescent="0.2">
      <c r="A593" t="str">
        <v>successful</v>
      </c>
      <c r="B593">
        <v>87</v>
      </c>
      <c r="D593" t="str">
        <v>failed</v>
      </c>
      <c r="E593">
        <v>9</v>
      </c>
      <c r="M593" s="15" t="s">
        <v>8221</v>
      </c>
      <c r="N593" s="17">
        <v>2</v>
      </c>
    </row>
    <row r="594" spans="1:14" x14ac:dyDescent="0.2">
      <c r="A594" t="str">
        <v>successful</v>
      </c>
      <c r="B594">
        <v>65</v>
      </c>
      <c r="D594" t="str">
        <v>failed</v>
      </c>
      <c r="E594">
        <v>0</v>
      </c>
      <c r="M594" s="15" t="s">
        <v>8221</v>
      </c>
      <c r="N594" s="17">
        <v>1</v>
      </c>
    </row>
    <row r="595" spans="1:14" x14ac:dyDescent="0.2">
      <c r="A595" t="str">
        <v>successful</v>
      </c>
      <c r="B595">
        <v>49</v>
      </c>
      <c r="D595" t="str">
        <v>failed</v>
      </c>
      <c r="E595">
        <v>2</v>
      </c>
      <c r="M595" s="15" t="s">
        <v>8221</v>
      </c>
      <c r="N595" s="17">
        <v>7</v>
      </c>
    </row>
    <row r="596" spans="1:14" x14ac:dyDescent="0.2">
      <c r="A596" t="str">
        <v>successful</v>
      </c>
      <c r="B596">
        <v>19</v>
      </c>
      <c r="D596" t="str">
        <v>failed</v>
      </c>
      <c r="E596">
        <v>1</v>
      </c>
      <c r="M596" s="15" t="s">
        <v>8221</v>
      </c>
      <c r="N596" s="17">
        <v>2</v>
      </c>
    </row>
    <row r="597" spans="1:14" x14ac:dyDescent="0.2">
      <c r="A597" t="str">
        <v>successful</v>
      </c>
      <c r="B597">
        <v>81</v>
      </c>
      <c r="D597" t="str">
        <v>failed</v>
      </c>
      <c r="E597">
        <v>10</v>
      </c>
      <c r="M597" s="15" t="s">
        <v>8221</v>
      </c>
      <c r="N597" s="17">
        <v>8</v>
      </c>
    </row>
    <row r="598" spans="1:14" x14ac:dyDescent="0.2">
      <c r="A598" t="str">
        <v>successful</v>
      </c>
      <c r="B598">
        <v>264</v>
      </c>
      <c r="D598" t="str">
        <v>failed</v>
      </c>
      <c r="E598">
        <v>3</v>
      </c>
      <c r="M598" s="15" t="s">
        <v>8221</v>
      </c>
      <c r="N598" s="17">
        <v>2</v>
      </c>
    </row>
    <row r="599" spans="1:14" x14ac:dyDescent="0.2">
      <c r="A599" t="str">
        <v>successful</v>
      </c>
      <c r="B599">
        <v>25</v>
      </c>
      <c r="D599" t="str">
        <v>failed</v>
      </c>
      <c r="E599">
        <v>2</v>
      </c>
      <c r="M599" s="15" t="s">
        <v>8221</v>
      </c>
      <c r="N599" s="17">
        <v>2</v>
      </c>
    </row>
    <row r="600" spans="1:14" x14ac:dyDescent="0.2">
      <c r="A600" t="str">
        <v>successful</v>
      </c>
      <c r="B600">
        <v>5</v>
      </c>
      <c r="D600" t="str">
        <v>failed</v>
      </c>
      <c r="E600">
        <v>2</v>
      </c>
      <c r="M600" s="15" t="s">
        <v>8221</v>
      </c>
      <c r="N600" s="17">
        <v>7</v>
      </c>
    </row>
    <row r="601" spans="1:14" x14ac:dyDescent="0.2">
      <c r="A601" t="str">
        <v>successful</v>
      </c>
      <c r="B601">
        <v>144</v>
      </c>
      <c r="D601" t="str">
        <v>failed</v>
      </c>
      <c r="E601">
        <v>1</v>
      </c>
      <c r="M601" s="15" t="s">
        <v>8221</v>
      </c>
      <c r="N601" s="17">
        <v>2</v>
      </c>
    </row>
    <row r="602" spans="1:14" x14ac:dyDescent="0.2">
      <c r="A602" t="str">
        <v>successful</v>
      </c>
      <c r="B602">
        <v>92</v>
      </c>
      <c r="D602" t="str">
        <v>failed</v>
      </c>
      <c r="E602">
        <v>14</v>
      </c>
      <c r="M602" s="15" t="s">
        <v>8220</v>
      </c>
      <c r="N602" s="17">
        <v>1</v>
      </c>
    </row>
    <row r="603" spans="1:14" x14ac:dyDescent="0.2">
      <c r="A603" t="str">
        <v>successful</v>
      </c>
      <c r="B603">
        <v>147</v>
      </c>
      <c r="D603" t="str">
        <v>failed</v>
      </c>
      <c r="E603">
        <v>0</v>
      </c>
      <c r="M603" s="15" t="s">
        <v>8220</v>
      </c>
      <c r="N603" s="17">
        <v>6</v>
      </c>
    </row>
    <row r="604" spans="1:14" x14ac:dyDescent="0.2">
      <c r="A604" t="str">
        <v>successful</v>
      </c>
      <c r="B604">
        <v>90</v>
      </c>
      <c r="D604" t="str">
        <v>failed</v>
      </c>
      <c r="E604">
        <v>0</v>
      </c>
      <c r="M604" s="15" t="s">
        <v>8220</v>
      </c>
      <c r="N604" s="17">
        <v>0</v>
      </c>
    </row>
    <row r="605" spans="1:14" x14ac:dyDescent="0.2">
      <c r="A605" t="str">
        <v>successful</v>
      </c>
      <c r="B605">
        <v>87</v>
      </c>
      <c r="D605" t="str">
        <v>failed</v>
      </c>
      <c r="E605">
        <v>4</v>
      </c>
      <c r="M605" s="15" t="s">
        <v>8220</v>
      </c>
      <c r="N605" s="17">
        <v>13</v>
      </c>
    </row>
    <row r="606" spans="1:14" x14ac:dyDescent="0.2">
      <c r="A606" t="str">
        <v>successful</v>
      </c>
      <c r="B606">
        <v>406</v>
      </c>
      <c r="D606" t="str">
        <v>failed</v>
      </c>
      <c r="E606">
        <v>3</v>
      </c>
      <c r="M606" s="15" t="s">
        <v>8220</v>
      </c>
      <c r="N606" s="17">
        <v>0</v>
      </c>
    </row>
    <row r="607" spans="1:14" x14ac:dyDescent="0.2">
      <c r="A607" t="str">
        <v>successful</v>
      </c>
      <c r="B607">
        <v>20</v>
      </c>
      <c r="D607" t="str">
        <v>failed</v>
      </c>
      <c r="E607">
        <v>0</v>
      </c>
      <c r="M607" s="15" t="s">
        <v>8220</v>
      </c>
      <c r="N607" s="17">
        <v>8</v>
      </c>
    </row>
    <row r="608" spans="1:14" x14ac:dyDescent="0.2">
      <c r="A608" t="str">
        <v>successful</v>
      </c>
      <c r="B608">
        <v>70</v>
      </c>
      <c r="D608" t="str">
        <v>failed</v>
      </c>
      <c r="E608">
        <v>5</v>
      </c>
      <c r="M608" s="15" t="s">
        <v>8220</v>
      </c>
      <c r="N608" s="17">
        <v>1</v>
      </c>
    </row>
    <row r="609" spans="1:14" x14ac:dyDescent="0.2">
      <c r="A609" t="str">
        <v>successful</v>
      </c>
      <c r="B609">
        <v>16</v>
      </c>
      <c r="D609" t="str">
        <v>failed</v>
      </c>
      <c r="E609">
        <v>47</v>
      </c>
      <c r="M609" s="15" t="s">
        <v>8220</v>
      </c>
      <c r="N609" s="17">
        <v>0</v>
      </c>
    </row>
    <row r="610" spans="1:14" x14ac:dyDescent="0.2">
      <c r="A610" t="str">
        <v>successful</v>
      </c>
      <c r="B610">
        <v>52</v>
      </c>
      <c r="D610" t="str">
        <v>failed</v>
      </c>
      <c r="E610">
        <v>0</v>
      </c>
      <c r="M610" s="15" t="s">
        <v>8220</v>
      </c>
      <c r="N610" s="17">
        <v>5</v>
      </c>
    </row>
    <row r="611" spans="1:14" x14ac:dyDescent="0.2">
      <c r="A611" t="str">
        <v>successful</v>
      </c>
      <c r="B611">
        <v>66</v>
      </c>
      <c r="D611" t="str">
        <v>failed</v>
      </c>
      <c r="E611">
        <v>10</v>
      </c>
      <c r="M611" s="15" t="s">
        <v>8220</v>
      </c>
      <c r="N611" s="17">
        <v>1</v>
      </c>
    </row>
    <row r="612" spans="1:14" x14ac:dyDescent="0.2">
      <c r="A612" t="str">
        <v>successful</v>
      </c>
      <c r="B612">
        <v>109</v>
      </c>
      <c r="D612" t="str">
        <v>failed</v>
      </c>
      <c r="E612">
        <v>11</v>
      </c>
      <c r="M612" s="15" t="s">
        <v>8220</v>
      </c>
      <c r="N612" s="17">
        <v>0</v>
      </c>
    </row>
    <row r="613" spans="1:14" x14ac:dyDescent="0.2">
      <c r="A613" t="str">
        <v>successful</v>
      </c>
      <c r="B613">
        <v>168</v>
      </c>
      <c r="D613" t="str">
        <v>failed</v>
      </c>
      <c r="E613">
        <v>2</v>
      </c>
      <c r="M613" s="15" t="s">
        <v>8220</v>
      </c>
      <c r="N613" s="17">
        <v>0</v>
      </c>
    </row>
    <row r="614" spans="1:14" x14ac:dyDescent="0.2">
      <c r="A614" t="str">
        <v>successful</v>
      </c>
      <c r="B614">
        <v>31</v>
      </c>
      <c r="D614" t="str">
        <v>failed</v>
      </c>
      <c r="E614">
        <v>2</v>
      </c>
      <c r="M614" s="15" t="s">
        <v>8220</v>
      </c>
      <c r="N614" s="17">
        <v>0</v>
      </c>
    </row>
    <row r="615" spans="1:14" x14ac:dyDescent="0.2">
      <c r="A615" t="str">
        <v>successful</v>
      </c>
      <c r="B615">
        <v>133</v>
      </c>
      <c r="D615" t="str">
        <v>failed</v>
      </c>
      <c r="E615">
        <v>22</v>
      </c>
      <c r="M615" s="15" t="s">
        <v>8220</v>
      </c>
      <c r="N615" s="17">
        <v>121</v>
      </c>
    </row>
    <row r="616" spans="1:14" x14ac:dyDescent="0.2">
      <c r="A616" t="str">
        <v>successful</v>
      </c>
      <c r="B616">
        <v>151</v>
      </c>
      <c r="D616" t="str">
        <v>failed</v>
      </c>
      <c r="E616">
        <v>8</v>
      </c>
      <c r="M616" s="15" t="s">
        <v>8220</v>
      </c>
      <c r="N616" s="17">
        <v>0</v>
      </c>
    </row>
    <row r="617" spans="1:14" x14ac:dyDescent="0.2">
      <c r="A617" t="str">
        <v>successful</v>
      </c>
      <c r="B617">
        <v>5</v>
      </c>
      <c r="D617" t="str">
        <v>failed</v>
      </c>
      <c r="E617">
        <v>6</v>
      </c>
      <c r="M617" s="15" t="s">
        <v>8220</v>
      </c>
      <c r="N617" s="17">
        <v>0</v>
      </c>
    </row>
    <row r="618" spans="1:14" x14ac:dyDescent="0.2">
      <c r="A618" t="str">
        <v>successful</v>
      </c>
      <c r="B618">
        <v>73</v>
      </c>
      <c r="D618" t="str">
        <v>failed</v>
      </c>
      <c r="E618">
        <v>1</v>
      </c>
      <c r="M618" s="15" t="s">
        <v>8220</v>
      </c>
      <c r="N618" s="17">
        <v>0</v>
      </c>
    </row>
    <row r="619" spans="1:14" x14ac:dyDescent="0.2">
      <c r="A619" t="str">
        <v>successful</v>
      </c>
      <c r="B619">
        <v>148</v>
      </c>
      <c r="D619" t="str">
        <v>failed</v>
      </c>
      <c r="E619">
        <v>3</v>
      </c>
      <c r="M619" s="15" t="s">
        <v>8220</v>
      </c>
      <c r="N619" s="17">
        <v>3</v>
      </c>
    </row>
    <row r="620" spans="1:14" x14ac:dyDescent="0.2">
      <c r="A620" t="str">
        <v>successful</v>
      </c>
      <c r="B620">
        <v>93</v>
      </c>
      <c r="D620" t="str">
        <v>failed</v>
      </c>
      <c r="E620">
        <v>0</v>
      </c>
      <c r="M620" s="15" t="s">
        <v>8220</v>
      </c>
      <c r="N620" s="17">
        <v>0</v>
      </c>
    </row>
    <row r="621" spans="1:14" x14ac:dyDescent="0.2">
      <c r="A621" t="str">
        <v>successful</v>
      </c>
      <c r="B621">
        <v>63</v>
      </c>
      <c r="D621" t="str">
        <v>failed</v>
      </c>
      <c r="E621">
        <v>0</v>
      </c>
      <c r="M621" s="15" t="s">
        <v>8220</v>
      </c>
      <c r="N621" s="17">
        <v>1</v>
      </c>
    </row>
    <row r="622" spans="1:14" x14ac:dyDescent="0.2">
      <c r="A622" t="str">
        <v>successful</v>
      </c>
      <c r="B622">
        <v>134</v>
      </c>
      <c r="D622" t="str">
        <v>failed</v>
      </c>
      <c r="E622">
        <v>0</v>
      </c>
      <c r="M622" s="15" t="s">
        <v>8220</v>
      </c>
      <c r="N622" s="17">
        <v>1</v>
      </c>
    </row>
    <row r="623" spans="1:14" x14ac:dyDescent="0.2">
      <c r="A623" t="str">
        <v>successful</v>
      </c>
      <c r="B623">
        <v>14</v>
      </c>
      <c r="D623" t="str">
        <v>failed</v>
      </c>
      <c r="E623">
        <v>0</v>
      </c>
      <c r="M623" s="15" t="s">
        <v>8220</v>
      </c>
      <c r="N623" s="17">
        <v>3</v>
      </c>
    </row>
    <row r="624" spans="1:14" x14ac:dyDescent="0.2">
      <c r="A624" t="str">
        <v>successful</v>
      </c>
      <c r="B624">
        <v>78</v>
      </c>
      <c r="D624" t="str">
        <v>failed</v>
      </c>
      <c r="E624">
        <v>0</v>
      </c>
      <c r="M624" s="15" t="s">
        <v>8220</v>
      </c>
      <c r="N624" s="17">
        <v>9</v>
      </c>
    </row>
    <row r="625" spans="1:14" x14ac:dyDescent="0.2">
      <c r="A625" t="str">
        <v>successful</v>
      </c>
      <c r="B625">
        <v>112</v>
      </c>
      <c r="D625" t="str">
        <v>failed</v>
      </c>
      <c r="E625">
        <v>3</v>
      </c>
      <c r="M625" s="15" t="s">
        <v>8220</v>
      </c>
      <c r="N625" s="17">
        <v>0</v>
      </c>
    </row>
    <row r="626" spans="1:14" x14ac:dyDescent="0.2">
      <c r="A626" t="str">
        <v>successful</v>
      </c>
      <c r="B626">
        <v>34</v>
      </c>
      <c r="D626" t="str">
        <v>failed</v>
      </c>
      <c r="E626">
        <v>0</v>
      </c>
      <c r="M626" s="15" t="s">
        <v>8220</v>
      </c>
      <c r="N626" s="17">
        <v>0</v>
      </c>
    </row>
    <row r="627" spans="1:14" x14ac:dyDescent="0.2">
      <c r="A627" t="str">
        <v>successful</v>
      </c>
      <c r="B627">
        <v>19</v>
      </c>
      <c r="D627" t="str">
        <v>failed</v>
      </c>
      <c r="E627">
        <v>0</v>
      </c>
      <c r="M627" s="15" t="s">
        <v>8220</v>
      </c>
      <c r="N627" s="17">
        <v>0</v>
      </c>
    </row>
    <row r="628" spans="1:14" x14ac:dyDescent="0.2">
      <c r="A628" t="str">
        <v>successful</v>
      </c>
      <c r="B628">
        <v>13</v>
      </c>
      <c r="D628" t="str">
        <v>failed</v>
      </c>
      <c r="E628">
        <v>1</v>
      </c>
      <c r="M628" s="15" t="s">
        <v>8220</v>
      </c>
      <c r="N628" s="17">
        <v>39</v>
      </c>
    </row>
    <row r="629" spans="1:14" x14ac:dyDescent="0.2">
      <c r="A629" t="str">
        <v>successful</v>
      </c>
      <c r="B629">
        <v>104</v>
      </c>
      <c r="D629" t="str">
        <v>failed</v>
      </c>
      <c r="E629">
        <v>6</v>
      </c>
      <c r="M629" s="15" t="s">
        <v>8220</v>
      </c>
      <c r="N629" s="17">
        <v>1</v>
      </c>
    </row>
    <row r="630" spans="1:14" x14ac:dyDescent="0.2">
      <c r="A630" t="str">
        <v>successful</v>
      </c>
      <c r="B630">
        <v>52</v>
      </c>
      <c r="D630" t="str">
        <v>failed</v>
      </c>
      <c r="E630">
        <v>1</v>
      </c>
      <c r="M630" s="15" t="s">
        <v>8220</v>
      </c>
      <c r="N630" s="17">
        <v>0</v>
      </c>
    </row>
    <row r="631" spans="1:14" x14ac:dyDescent="0.2">
      <c r="A631" t="str">
        <v>successful</v>
      </c>
      <c r="B631">
        <v>17</v>
      </c>
      <c r="D631" t="str">
        <v>failed</v>
      </c>
      <c r="E631">
        <v>2</v>
      </c>
      <c r="M631" s="15" t="s">
        <v>8220</v>
      </c>
      <c r="N631" s="17">
        <v>3</v>
      </c>
    </row>
    <row r="632" spans="1:14" x14ac:dyDescent="0.2">
      <c r="A632" t="str">
        <v>successful</v>
      </c>
      <c r="B632">
        <v>82</v>
      </c>
      <c r="D632" t="str">
        <v>failed</v>
      </c>
      <c r="E632">
        <v>0</v>
      </c>
      <c r="M632" s="15" t="s">
        <v>8220</v>
      </c>
      <c r="N632" s="17">
        <v>1</v>
      </c>
    </row>
    <row r="633" spans="1:14" x14ac:dyDescent="0.2">
      <c r="A633" t="str">
        <v>successful</v>
      </c>
      <c r="B633">
        <v>73</v>
      </c>
      <c r="D633" t="str">
        <v>failed</v>
      </c>
      <c r="E633">
        <v>3</v>
      </c>
      <c r="M633" s="15" t="s">
        <v>8220</v>
      </c>
      <c r="N633" s="17">
        <v>9</v>
      </c>
    </row>
    <row r="634" spans="1:14" x14ac:dyDescent="0.2">
      <c r="A634" t="str">
        <v>successful</v>
      </c>
      <c r="B634">
        <v>158</v>
      </c>
      <c r="D634" t="str">
        <v>failed</v>
      </c>
      <c r="E634">
        <v>3</v>
      </c>
      <c r="M634" s="15" t="s">
        <v>8220</v>
      </c>
      <c r="N634" s="17">
        <v>0</v>
      </c>
    </row>
    <row r="635" spans="1:14" x14ac:dyDescent="0.2">
      <c r="A635" t="str">
        <v>successful</v>
      </c>
      <c r="B635">
        <v>65</v>
      </c>
      <c r="D635" t="str">
        <v>failed</v>
      </c>
      <c r="E635">
        <v>0</v>
      </c>
      <c r="M635" s="15" t="s">
        <v>8220</v>
      </c>
      <c r="N635" s="17">
        <v>25</v>
      </c>
    </row>
    <row r="636" spans="1:14" x14ac:dyDescent="0.2">
      <c r="A636" t="str">
        <v>successful</v>
      </c>
      <c r="B636">
        <v>184</v>
      </c>
      <c r="D636" t="str">
        <v>failed</v>
      </c>
      <c r="E636">
        <v>6</v>
      </c>
      <c r="M636" s="15" t="s">
        <v>8220</v>
      </c>
      <c r="N636" s="17">
        <v>1</v>
      </c>
    </row>
    <row r="637" spans="1:14" x14ac:dyDescent="0.2">
      <c r="A637" t="str">
        <v>successful</v>
      </c>
      <c r="B637">
        <v>34</v>
      </c>
      <c r="D637" t="str">
        <v>failed</v>
      </c>
      <c r="E637">
        <v>0</v>
      </c>
      <c r="M637" s="15" t="s">
        <v>8220</v>
      </c>
      <c r="N637" s="17">
        <v>1</v>
      </c>
    </row>
    <row r="638" spans="1:14" x14ac:dyDescent="0.2">
      <c r="A638" t="str">
        <v>successful</v>
      </c>
      <c r="B638">
        <v>240</v>
      </c>
      <c r="D638" t="str">
        <v>failed</v>
      </c>
      <c r="E638">
        <v>19</v>
      </c>
      <c r="M638" s="15" t="s">
        <v>8220</v>
      </c>
      <c r="N638" s="17">
        <v>1</v>
      </c>
    </row>
    <row r="639" spans="1:14" x14ac:dyDescent="0.2">
      <c r="A639" t="str">
        <v>successful</v>
      </c>
      <c r="B639">
        <v>113</v>
      </c>
      <c r="D639" t="str">
        <v>failed</v>
      </c>
      <c r="E639">
        <v>1</v>
      </c>
      <c r="M639" s="15" t="s">
        <v>8220</v>
      </c>
      <c r="N639" s="17">
        <v>0</v>
      </c>
    </row>
    <row r="640" spans="1:14" x14ac:dyDescent="0.2">
      <c r="A640" t="str">
        <v>successful</v>
      </c>
      <c r="B640">
        <v>66</v>
      </c>
      <c r="D640" t="str">
        <v>failed</v>
      </c>
      <c r="E640">
        <v>2</v>
      </c>
      <c r="M640" s="15" t="s">
        <v>8220</v>
      </c>
      <c r="N640" s="17">
        <v>6</v>
      </c>
    </row>
    <row r="641" spans="1:14" x14ac:dyDescent="0.2">
      <c r="A641" t="str">
        <v>successful</v>
      </c>
      <c r="B641">
        <v>340</v>
      </c>
      <c r="D641" t="str">
        <v>failed</v>
      </c>
      <c r="E641">
        <v>0</v>
      </c>
      <c r="M641" s="15" t="s">
        <v>8220</v>
      </c>
      <c r="N641" s="17">
        <v>1</v>
      </c>
    </row>
    <row r="642" spans="1:14" x14ac:dyDescent="0.2">
      <c r="A642" t="str">
        <v>successful</v>
      </c>
      <c r="B642">
        <v>150</v>
      </c>
      <c r="D642" t="str">
        <v>failed</v>
      </c>
      <c r="E642">
        <v>11</v>
      </c>
      <c r="M642" s="15" t="s">
        <v>8219</v>
      </c>
      <c r="N642" s="17">
        <v>2</v>
      </c>
    </row>
    <row r="643" spans="1:14" x14ac:dyDescent="0.2">
      <c r="A643" t="str">
        <v>successful</v>
      </c>
      <c r="B643">
        <v>25</v>
      </c>
      <c r="D643" t="str">
        <v>failed</v>
      </c>
      <c r="E643">
        <v>0</v>
      </c>
      <c r="M643" s="15" t="s">
        <v>8219</v>
      </c>
      <c r="N643" s="17">
        <v>315</v>
      </c>
    </row>
    <row r="644" spans="1:14" x14ac:dyDescent="0.2">
      <c r="A644" t="str">
        <v>successful</v>
      </c>
      <c r="B644">
        <v>234</v>
      </c>
      <c r="D644" t="str">
        <v>failed</v>
      </c>
      <c r="E644">
        <v>0</v>
      </c>
      <c r="M644" s="15" t="s">
        <v>8219</v>
      </c>
      <c r="N644" s="17">
        <v>2174</v>
      </c>
    </row>
    <row r="645" spans="1:14" x14ac:dyDescent="0.2">
      <c r="A645" t="str">
        <v>successful</v>
      </c>
      <c r="B645">
        <v>2602</v>
      </c>
      <c r="D645" t="str">
        <v>failed</v>
      </c>
      <c r="E645">
        <v>1</v>
      </c>
      <c r="M645" s="15" t="s">
        <v>8219</v>
      </c>
      <c r="N645" s="17">
        <v>152</v>
      </c>
    </row>
    <row r="646" spans="1:14" x14ac:dyDescent="0.2">
      <c r="A646" t="str">
        <v>successful</v>
      </c>
      <c r="B646">
        <v>248</v>
      </c>
      <c r="D646" t="str">
        <v>failed</v>
      </c>
      <c r="E646">
        <v>3</v>
      </c>
      <c r="M646" s="15" t="s">
        <v>8219</v>
      </c>
      <c r="N646" s="17">
        <v>1021</v>
      </c>
    </row>
    <row r="647" spans="1:14" x14ac:dyDescent="0.2">
      <c r="A647" t="str">
        <v>successful</v>
      </c>
      <c r="B647">
        <v>600</v>
      </c>
      <c r="D647" t="str">
        <v>failed</v>
      </c>
      <c r="E647">
        <v>1</v>
      </c>
      <c r="M647" s="15" t="s">
        <v>8219</v>
      </c>
      <c r="N647" s="17">
        <v>237</v>
      </c>
    </row>
    <row r="648" spans="1:14" x14ac:dyDescent="0.2">
      <c r="A648" t="str">
        <v>successful</v>
      </c>
      <c r="B648">
        <v>293</v>
      </c>
      <c r="D648" t="str">
        <v>failed</v>
      </c>
      <c r="E648">
        <v>15</v>
      </c>
      <c r="M648" s="15" t="s">
        <v>8219</v>
      </c>
      <c r="N648" s="17">
        <v>27</v>
      </c>
    </row>
    <row r="649" spans="1:14" x14ac:dyDescent="0.2">
      <c r="A649" t="str">
        <v>successful</v>
      </c>
      <c r="B649">
        <v>321</v>
      </c>
      <c r="D649" t="str">
        <v>failed</v>
      </c>
      <c r="E649">
        <v>2</v>
      </c>
      <c r="M649" s="15" t="s">
        <v>8219</v>
      </c>
      <c r="N649" s="17">
        <v>17</v>
      </c>
    </row>
    <row r="650" spans="1:14" x14ac:dyDescent="0.2">
      <c r="A650" t="str">
        <v>successful</v>
      </c>
      <c r="B650">
        <v>81</v>
      </c>
      <c r="D650" t="str">
        <v>failed</v>
      </c>
      <c r="E650">
        <v>1</v>
      </c>
      <c r="M650" s="15" t="s">
        <v>8219</v>
      </c>
      <c r="N650" s="17">
        <v>27</v>
      </c>
    </row>
    <row r="651" spans="1:14" x14ac:dyDescent="0.2">
      <c r="A651" t="str">
        <v>successful</v>
      </c>
      <c r="B651">
        <v>343</v>
      </c>
      <c r="D651" t="str">
        <v>failed</v>
      </c>
      <c r="E651">
        <v>1</v>
      </c>
      <c r="M651" s="15" t="s">
        <v>8219</v>
      </c>
      <c r="N651" s="17">
        <v>82</v>
      </c>
    </row>
    <row r="652" spans="1:14" x14ac:dyDescent="0.2">
      <c r="A652" t="str">
        <v>successful</v>
      </c>
      <c r="B652">
        <v>336</v>
      </c>
      <c r="D652" t="str">
        <v>failed</v>
      </c>
      <c r="E652">
        <v>0</v>
      </c>
      <c r="M652" s="15" t="s">
        <v>8219</v>
      </c>
      <c r="N652" s="17">
        <v>48</v>
      </c>
    </row>
    <row r="653" spans="1:14" x14ac:dyDescent="0.2">
      <c r="A653" t="str">
        <v>successful</v>
      </c>
      <c r="B653">
        <v>47</v>
      </c>
      <c r="D653" t="str">
        <v>failed</v>
      </c>
      <c r="E653">
        <v>1</v>
      </c>
      <c r="M653" s="15" t="s">
        <v>8219</v>
      </c>
      <c r="N653" s="17">
        <v>105</v>
      </c>
    </row>
    <row r="654" spans="1:14" x14ac:dyDescent="0.2">
      <c r="A654" t="str">
        <v>successful</v>
      </c>
      <c r="B654">
        <v>76</v>
      </c>
      <c r="D654" t="str">
        <v>failed</v>
      </c>
      <c r="E654">
        <v>11</v>
      </c>
      <c r="M654" s="15" t="s">
        <v>8219</v>
      </c>
      <c r="N654" s="17">
        <v>28</v>
      </c>
    </row>
    <row r="655" spans="1:14" x14ac:dyDescent="0.2">
      <c r="A655" t="str">
        <v>successful</v>
      </c>
      <c r="B655">
        <v>441</v>
      </c>
      <c r="D655" t="str">
        <v>failed</v>
      </c>
      <c r="E655">
        <v>0</v>
      </c>
      <c r="M655" s="15" t="s">
        <v>8219</v>
      </c>
      <c r="N655" s="17">
        <v>1107</v>
      </c>
    </row>
    <row r="656" spans="1:14" x14ac:dyDescent="0.2">
      <c r="A656" t="str">
        <v>successful</v>
      </c>
      <c r="B656">
        <v>916</v>
      </c>
      <c r="D656" t="str">
        <v>failed</v>
      </c>
      <c r="E656">
        <v>1</v>
      </c>
      <c r="M656" s="15" t="s">
        <v>8219</v>
      </c>
      <c r="N656" s="17">
        <v>1013</v>
      </c>
    </row>
    <row r="657" spans="1:14" x14ac:dyDescent="0.2">
      <c r="A657" t="str">
        <v>successful</v>
      </c>
      <c r="B657">
        <v>369</v>
      </c>
      <c r="D657" t="str">
        <v>failed</v>
      </c>
      <c r="E657">
        <v>6</v>
      </c>
      <c r="M657" s="15" t="s">
        <v>8219</v>
      </c>
      <c r="N657" s="17">
        <v>274</v>
      </c>
    </row>
    <row r="658" spans="1:14" x14ac:dyDescent="0.2">
      <c r="A658" t="str">
        <v>successful</v>
      </c>
      <c r="B658">
        <v>20242</v>
      </c>
      <c r="D658" t="str">
        <v>failed</v>
      </c>
      <c r="E658">
        <v>7</v>
      </c>
      <c r="M658" s="15" t="s">
        <v>8219</v>
      </c>
      <c r="N658" s="17">
        <v>87</v>
      </c>
    </row>
    <row r="659" spans="1:14" x14ac:dyDescent="0.2">
      <c r="A659" t="str">
        <v>successful</v>
      </c>
      <c r="B659">
        <v>71</v>
      </c>
      <c r="D659" t="str">
        <v>failed</v>
      </c>
      <c r="E659">
        <v>0</v>
      </c>
      <c r="M659" s="15" t="s">
        <v>8219</v>
      </c>
      <c r="N659" s="17">
        <v>99</v>
      </c>
    </row>
    <row r="660" spans="1:14" x14ac:dyDescent="0.2">
      <c r="A660" t="str">
        <v>successful</v>
      </c>
      <c r="B660">
        <v>635</v>
      </c>
      <c r="D660" t="str">
        <v>failed</v>
      </c>
      <c r="E660">
        <v>16</v>
      </c>
      <c r="M660" s="15" t="s">
        <v>8219</v>
      </c>
      <c r="N660" s="17">
        <v>276</v>
      </c>
    </row>
    <row r="661" spans="1:14" x14ac:dyDescent="0.2">
      <c r="A661" t="str">
        <v>successful</v>
      </c>
      <c r="B661">
        <v>885</v>
      </c>
      <c r="D661" t="str">
        <v>failed</v>
      </c>
      <c r="E661">
        <v>0</v>
      </c>
      <c r="M661" s="15" t="s">
        <v>8219</v>
      </c>
      <c r="N661" s="17">
        <v>21</v>
      </c>
    </row>
    <row r="662" spans="1:14" x14ac:dyDescent="0.2">
      <c r="A662" t="str">
        <v>successful</v>
      </c>
      <c r="B662">
        <v>329</v>
      </c>
      <c r="D662" t="str">
        <v>failed</v>
      </c>
      <c r="E662">
        <v>0</v>
      </c>
      <c r="M662" s="15" t="s">
        <v>8221</v>
      </c>
      <c r="N662" s="17">
        <v>18</v>
      </c>
    </row>
    <row r="663" spans="1:14" x14ac:dyDescent="0.2">
      <c r="A663" t="str">
        <v>successful</v>
      </c>
      <c r="B663">
        <v>71</v>
      </c>
      <c r="D663" t="str">
        <v>failed</v>
      </c>
      <c r="E663">
        <v>0</v>
      </c>
      <c r="M663" s="15" t="s">
        <v>8221</v>
      </c>
      <c r="N663" s="17">
        <v>9</v>
      </c>
    </row>
    <row r="664" spans="1:14" x14ac:dyDescent="0.2">
      <c r="A664" t="str">
        <v>successful</v>
      </c>
      <c r="B664">
        <v>269</v>
      </c>
      <c r="D664" t="str">
        <v>failed</v>
      </c>
      <c r="E664">
        <v>12</v>
      </c>
      <c r="M664" s="15" t="s">
        <v>8221</v>
      </c>
      <c r="N664" s="17">
        <v>4</v>
      </c>
    </row>
    <row r="665" spans="1:14" x14ac:dyDescent="0.2">
      <c r="A665" t="str">
        <v>successful</v>
      </c>
      <c r="B665">
        <v>345</v>
      </c>
      <c r="D665" t="str">
        <v>failed</v>
      </c>
      <c r="E665">
        <v>1</v>
      </c>
      <c r="M665" s="15" t="s">
        <v>8221</v>
      </c>
      <c r="N665" s="17">
        <v>7</v>
      </c>
    </row>
    <row r="666" spans="1:14" x14ac:dyDescent="0.2">
      <c r="A666" t="str">
        <v>successful</v>
      </c>
      <c r="B666">
        <v>43</v>
      </c>
      <c r="D666" t="str">
        <v>failed</v>
      </c>
      <c r="E666">
        <v>3</v>
      </c>
      <c r="M666" s="15" t="s">
        <v>8221</v>
      </c>
      <c r="N666" s="17">
        <v>29</v>
      </c>
    </row>
    <row r="667" spans="1:14" x14ac:dyDescent="0.2">
      <c r="A667" t="str">
        <v>successful</v>
      </c>
      <c r="B667">
        <v>33</v>
      </c>
      <c r="D667" t="str">
        <v>failed</v>
      </c>
      <c r="E667">
        <v>1</v>
      </c>
      <c r="M667" s="15" t="s">
        <v>8221</v>
      </c>
      <c r="N667" s="17">
        <v>12</v>
      </c>
    </row>
    <row r="668" spans="1:14" x14ac:dyDescent="0.2">
      <c r="A668" t="str">
        <v>successful</v>
      </c>
      <c r="B668">
        <v>211</v>
      </c>
      <c r="D668" t="str">
        <v>failed</v>
      </c>
      <c r="E668">
        <v>4</v>
      </c>
      <c r="M668" s="15" t="s">
        <v>8221</v>
      </c>
      <c r="N668" s="17">
        <v>4</v>
      </c>
    </row>
    <row r="669" spans="1:14" x14ac:dyDescent="0.2">
      <c r="A669" t="str">
        <v>successful</v>
      </c>
      <c r="B669">
        <v>196</v>
      </c>
      <c r="D669" t="str">
        <v>failed</v>
      </c>
      <c r="E669">
        <v>1</v>
      </c>
      <c r="M669" s="15" t="s">
        <v>8221</v>
      </c>
      <c r="N669" s="17">
        <v>28</v>
      </c>
    </row>
    <row r="670" spans="1:14" x14ac:dyDescent="0.2">
      <c r="A670" t="str">
        <v>successful</v>
      </c>
      <c r="B670">
        <v>405</v>
      </c>
      <c r="D670" t="str">
        <v>failed</v>
      </c>
      <c r="E670">
        <v>3</v>
      </c>
      <c r="M670" s="15" t="s">
        <v>8221</v>
      </c>
      <c r="N670" s="17">
        <v>25</v>
      </c>
    </row>
    <row r="671" spans="1:14" x14ac:dyDescent="0.2">
      <c r="A671" t="str">
        <v>successful</v>
      </c>
      <c r="B671">
        <v>206</v>
      </c>
      <c r="D671" t="str">
        <v>failed</v>
      </c>
      <c r="E671">
        <v>1</v>
      </c>
      <c r="M671" s="15" t="s">
        <v>8221</v>
      </c>
      <c r="N671" s="17">
        <v>28</v>
      </c>
    </row>
    <row r="672" spans="1:14" x14ac:dyDescent="0.2">
      <c r="A672" t="str">
        <v>successful</v>
      </c>
      <c r="B672">
        <v>335</v>
      </c>
      <c r="D672" t="str">
        <v>failed</v>
      </c>
      <c r="E672">
        <v>0</v>
      </c>
      <c r="M672" s="15" t="s">
        <v>8221</v>
      </c>
      <c r="N672" s="17">
        <v>310</v>
      </c>
    </row>
    <row r="673" spans="1:14" x14ac:dyDescent="0.2">
      <c r="A673" t="str">
        <v>successful</v>
      </c>
      <c r="B673">
        <v>215</v>
      </c>
      <c r="D673" t="str">
        <v>failed</v>
      </c>
      <c r="E673">
        <v>12</v>
      </c>
      <c r="M673" s="15" t="s">
        <v>8221</v>
      </c>
      <c r="N673" s="17">
        <v>15</v>
      </c>
    </row>
    <row r="674" spans="1:14" x14ac:dyDescent="0.2">
      <c r="A674" t="str">
        <v>successful</v>
      </c>
      <c r="B674">
        <v>176</v>
      </c>
      <c r="D674" t="str">
        <v>failed</v>
      </c>
      <c r="E674">
        <v>0</v>
      </c>
      <c r="M674" s="15" t="s">
        <v>8221</v>
      </c>
      <c r="N674" s="17">
        <v>215</v>
      </c>
    </row>
    <row r="675" spans="1:14" x14ac:dyDescent="0.2">
      <c r="A675" t="str">
        <v>successful</v>
      </c>
      <c r="B675">
        <v>555</v>
      </c>
      <c r="D675" t="str">
        <v>failed</v>
      </c>
      <c r="E675">
        <v>1</v>
      </c>
      <c r="M675" s="15" t="s">
        <v>8221</v>
      </c>
      <c r="N675" s="17">
        <v>3</v>
      </c>
    </row>
    <row r="676" spans="1:14" x14ac:dyDescent="0.2">
      <c r="A676" t="str">
        <v>successful</v>
      </c>
      <c r="B676">
        <v>116</v>
      </c>
      <c r="D676" t="str">
        <v>failed</v>
      </c>
      <c r="E676">
        <v>0</v>
      </c>
      <c r="M676" s="15" t="s">
        <v>8221</v>
      </c>
      <c r="N676" s="17">
        <v>2</v>
      </c>
    </row>
    <row r="677" spans="1:14" x14ac:dyDescent="0.2">
      <c r="A677" t="str">
        <v>successful</v>
      </c>
      <c r="B677">
        <v>615</v>
      </c>
      <c r="D677" t="str">
        <v>failed</v>
      </c>
      <c r="E677">
        <v>0</v>
      </c>
      <c r="M677" s="15" t="s">
        <v>8221</v>
      </c>
      <c r="N677" s="17">
        <v>26</v>
      </c>
    </row>
    <row r="678" spans="1:14" x14ac:dyDescent="0.2">
      <c r="A678" t="str">
        <v>successful</v>
      </c>
      <c r="B678">
        <v>236</v>
      </c>
      <c r="D678" t="str">
        <v>failed</v>
      </c>
      <c r="E678">
        <v>2</v>
      </c>
      <c r="M678" s="15" t="s">
        <v>8221</v>
      </c>
      <c r="N678" s="17">
        <v>24</v>
      </c>
    </row>
    <row r="679" spans="1:14" x14ac:dyDescent="0.2">
      <c r="A679" t="str">
        <v>successful</v>
      </c>
      <c r="B679">
        <v>145</v>
      </c>
      <c r="D679" t="str">
        <v>failed</v>
      </c>
      <c r="E679">
        <v>92</v>
      </c>
      <c r="M679" s="15" t="s">
        <v>8221</v>
      </c>
      <c r="N679" s="17">
        <v>96</v>
      </c>
    </row>
    <row r="680" spans="1:14" x14ac:dyDescent="0.2">
      <c r="A680" t="str">
        <v>successful</v>
      </c>
      <c r="B680">
        <v>167</v>
      </c>
      <c r="D680" t="str">
        <v>failed</v>
      </c>
      <c r="E680">
        <v>0</v>
      </c>
      <c r="M680" s="15" t="s">
        <v>8221</v>
      </c>
      <c r="N680" s="17">
        <v>17</v>
      </c>
    </row>
    <row r="681" spans="1:14" x14ac:dyDescent="0.2">
      <c r="A681" t="str">
        <v>successful</v>
      </c>
      <c r="B681">
        <v>235</v>
      </c>
      <c r="D681" t="str">
        <v>failed</v>
      </c>
      <c r="E681">
        <v>3</v>
      </c>
      <c r="M681" s="15" t="s">
        <v>8221</v>
      </c>
      <c r="N681" s="17">
        <v>94</v>
      </c>
    </row>
    <row r="682" spans="1:14" x14ac:dyDescent="0.2">
      <c r="A682" t="str">
        <v>successful</v>
      </c>
      <c r="B682">
        <v>452</v>
      </c>
      <c r="D682" t="str">
        <v>failed</v>
      </c>
      <c r="E682">
        <v>10</v>
      </c>
      <c r="M682" s="15" t="s">
        <v>8221</v>
      </c>
      <c r="N682" s="17">
        <v>129</v>
      </c>
    </row>
    <row r="683" spans="1:14" x14ac:dyDescent="0.2">
      <c r="A683" t="str">
        <v>successful</v>
      </c>
      <c r="B683">
        <v>241</v>
      </c>
      <c r="D683" t="str">
        <v>failed</v>
      </c>
      <c r="E683">
        <v>7</v>
      </c>
      <c r="M683" s="15" t="s">
        <v>8221</v>
      </c>
      <c r="N683" s="17">
        <v>1</v>
      </c>
    </row>
    <row r="684" spans="1:14" x14ac:dyDescent="0.2">
      <c r="A684" t="str">
        <v>successful</v>
      </c>
      <c r="B684">
        <v>28</v>
      </c>
      <c r="D684" t="str">
        <v>failed</v>
      </c>
      <c r="E684">
        <v>3</v>
      </c>
      <c r="M684" s="15" t="s">
        <v>8221</v>
      </c>
      <c r="N684" s="17">
        <v>4</v>
      </c>
    </row>
    <row r="685" spans="1:14" x14ac:dyDescent="0.2">
      <c r="A685" t="str">
        <v>successful</v>
      </c>
      <c r="B685">
        <v>140</v>
      </c>
      <c r="D685" t="str">
        <v>failed</v>
      </c>
      <c r="E685">
        <v>0</v>
      </c>
      <c r="M685" s="15" t="s">
        <v>8221</v>
      </c>
      <c r="N685" s="17">
        <v>3</v>
      </c>
    </row>
    <row r="686" spans="1:14" x14ac:dyDescent="0.2">
      <c r="A686" t="str">
        <v>successful</v>
      </c>
      <c r="B686">
        <v>280</v>
      </c>
      <c r="D686" t="str">
        <v>failed</v>
      </c>
      <c r="E686">
        <v>1</v>
      </c>
      <c r="M686" s="15" t="s">
        <v>8221</v>
      </c>
      <c r="N686" s="17">
        <v>135</v>
      </c>
    </row>
    <row r="687" spans="1:14" x14ac:dyDescent="0.2">
      <c r="A687" t="str">
        <v>successful</v>
      </c>
      <c r="B687">
        <v>70</v>
      </c>
      <c r="D687" t="str">
        <v>failed</v>
      </c>
      <c r="E687">
        <v>0</v>
      </c>
      <c r="M687" s="15" t="s">
        <v>8221</v>
      </c>
      <c r="N687" s="17">
        <v>10</v>
      </c>
    </row>
    <row r="688" spans="1:14" x14ac:dyDescent="0.2">
      <c r="A688" t="str">
        <v>successful</v>
      </c>
      <c r="B688">
        <v>160</v>
      </c>
      <c r="D688" t="str">
        <v>failed</v>
      </c>
      <c r="E688">
        <v>9</v>
      </c>
      <c r="M688" s="15" t="s">
        <v>8221</v>
      </c>
      <c r="N688" s="17">
        <v>0</v>
      </c>
    </row>
    <row r="689" spans="1:14" x14ac:dyDescent="0.2">
      <c r="A689" t="str">
        <v>successful</v>
      </c>
      <c r="B689">
        <v>141</v>
      </c>
      <c r="D689" t="str">
        <v>failed</v>
      </c>
      <c r="E689">
        <v>2</v>
      </c>
      <c r="M689" s="15" t="s">
        <v>8221</v>
      </c>
      <c r="N689" s="17">
        <v>6</v>
      </c>
    </row>
    <row r="690" spans="1:14" x14ac:dyDescent="0.2">
      <c r="A690" t="str">
        <v>successful</v>
      </c>
      <c r="B690">
        <v>874</v>
      </c>
      <c r="D690" t="str">
        <v>failed</v>
      </c>
      <c r="E690">
        <v>1</v>
      </c>
      <c r="M690" s="15" t="s">
        <v>8221</v>
      </c>
      <c r="N690" s="17">
        <v>36</v>
      </c>
    </row>
    <row r="691" spans="1:14" x14ac:dyDescent="0.2">
      <c r="A691" t="str">
        <v>successful</v>
      </c>
      <c r="B691">
        <v>73</v>
      </c>
      <c r="D691" t="str">
        <v>failed</v>
      </c>
      <c r="E691">
        <v>2</v>
      </c>
      <c r="M691" s="15" t="s">
        <v>8221</v>
      </c>
      <c r="N691" s="17">
        <v>336</v>
      </c>
    </row>
    <row r="692" spans="1:14" x14ac:dyDescent="0.2">
      <c r="A692" t="str">
        <v>successful</v>
      </c>
      <c r="B692">
        <v>294</v>
      </c>
      <c r="D692" t="str">
        <v>failed</v>
      </c>
      <c r="E692">
        <v>11</v>
      </c>
      <c r="M692" s="15" t="s">
        <v>8221</v>
      </c>
      <c r="N692" s="17">
        <v>34</v>
      </c>
    </row>
    <row r="693" spans="1:14" x14ac:dyDescent="0.2">
      <c r="A693" t="str">
        <v>successful</v>
      </c>
      <c r="B693">
        <v>740</v>
      </c>
      <c r="D693" t="str">
        <v>failed</v>
      </c>
      <c r="E693">
        <v>0</v>
      </c>
      <c r="M693" s="15" t="s">
        <v>8221</v>
      </c>
      <c r="N693" s="17">
        <v>10</v>
      </c>
    </row>
    <row r="694" spans="1:14" x14ac:dyDescent="0.2">
      <c r="A694" t="str">
        <v>successful</v>
      </c>
      <c r="B694">
        <v>369</v>
      </c>
      <c r="D694" t="str">
        <v>failed</v>
      </c>
      <c r="E694">
        <v>0</v>
      </c>
      <c r="M694" s="15" t="s">
        <v>8221</v>
      </c>
      <c r="N694" s="17">
        <v>201</v>
      </c>
    </row>
    <row r="695" spans="1:14" x14ac:dyDescent="0.2">
      <c r="A695" t="str">
        <v>successful</v>
      </c>
      <c r="B695">
        <v>110</v>
      </c>
      <c r="D695" t="str">
        <v>failed</v>
      </c>
      <c r="E695">
        <v>9</v>
      </c>
      <c r="M695" s="15" t="s">
        <v>8221</v>
      </c>
      <c r="N695" s="17">
        <v>296</v>
      </c>
    </row>
    <row r="696" spans="1:14" x14ac:dyDescent="0.2">
      <c r="A696" t="str">
        <v>successful</v>
      </c>
      <c r="B696">
        <v>455</v>
      </c>
      <c r="D696" t="str">
        <v>failed</v>
      </c>
      <c r="E696">
        <v>0</v>
      </c>
      <c r="M696" s="15" t="s">
        <v>8221</v>
      </c>
      <c r="N696" s="17">
        <v>7</v>
      </c>
    </row>
    <row r="697" spans="1:14" x14ac:dyDescent="0.2">
      <c r="A697" t="str">
        <v>successful</v>
      </c>
      <c r="B697">
        <v>224</v>
      </c>
      <c r="D697" t="str">
        <v>failed</v>
      </c>
      <c r="E697">
        <v>4</v>
      </c>
      <c r="M697" s="15" t="s">
        <v>8221</v>
      </c>
      <c r="N697" s="17">
        <v>7</v>
      </c>
    </row>
    <row r="698" spans="1:14" x14ac:dyDescent="0.2">
      <c r="A698" t="str">
        <v>successful</v>
      </c>
      <c r="B698">
        <v>46</v>
      </c>
      <c r="D698" t="str">
        <v>failed</v>
      </c>
      <c r="E698">
        <v>1</v>
      </c>
      <c r="M698" s="15" t="s">
        <v>8221</v>
      </c>
      <c r="N698" s="17">
        <v>1</v>
      </c>
    </row>
    <row r="699" spans="1:14" x14ac:dyDescent="0.2">
      <c r="A699" t="str">
        <v>successful</v>
      </c>
      <c r="B699">
        <v>284</v>
      </c>
      <c r="D699" t="str">
        <v>failed</v>
      </c>
      <c r="E699">
        <v>2</v>
      </c>
      <c r="M699" s="15" t="s">
        <v>8221</v>
      </c>
      <c r="N699" s="17">
        <v>114</v>
      </c>
    </row>
    <row r="700" spans="1:14" x14ac:dyDescent="0.2">
      <c r="A700" t="str">
        <v>successful</v>
      </c>
      <c r="B700">
        <v>98</v>
      </c>
      <c r="D700" t="str">
        <v>failed</v>
      </c>
      <c r="E700">
        <v>0</v>
      </c>
      <c r="M700" s="15" t="s">
        <v>8221</v>
      </c>
      <c r="N700" s="17">
        <v>29</v>
      </c>
    </row>
    <row r="701" spans="1:14" x14ac:dyDescent="0.2">
      <c r="A701" t="str">
        <v>successful</v>
      </c>
      <c r="B701">
        <v>56</v>
      </c>
      <c r="D701" t="str">
        <v>failed</v>
      </c>
      <c r="E701">
        <v>1</v>
      </c>
      <c r="M701" s="15" t="s">
        <v>8221</v>
      </c>
      <c r="N701" s="17">
        <v>890</v>
      </c>
    </row>
    <row r="702" spans="1:14" x14ac:dyDescent="0.2">
      <c r="A702" t="str">
        <v>successful</v>
      </c>
      <c r="B702">
        <v>32</v>
      </c>
      <c r="D702" t="str">
        <v>failed</v>
      </c>
      <c r="E702">
        <v>17</v>
      </c>
      <c r="M702" s="15" t="s">
        <v>8221</v>
      </c>
      <c r="N702" s="17">
        <v>31</v>
      </c>
    </row>
    <row r="703" spans="1:14" x14ac:dyDescent="0.2">
      <c r="A703" t="str">
        <v>successful</v>
      </c>
      <c r="B703">
        <v>30</v>
      </c>
      <c r="D703" t="str">
        <v>failed</v>
      </c>
      <c r="E703">
        <v>2</v>
      </c>
      <c r="M703" s="15" t="s">
        <v>8221</v>
      </c>
      <c r="N703" s="17">
        <v>21</v>
      </c>
    </row>
    <row r="704" spans="1:14" x14ac:dyDescent="0.2">
      <c r="A704" t="str">
        <v>successful</v>
      </c>
      <c r="B704">
        <v>70</v>
      </c>
      <c r="D704" t="str">
        <v>failed</v>
      </c>
      <c r="E704">
        <v>3</v>
      </c>
      <c r="M704" s="15" t="s">
        <v>8221</v>
      </c>
      <c r="N704" s="17">
        <v>37</v>
      </c>
    </row>
    <row r="705" spans="1:14" x14ac:dyDescent="0.2">
      <c r="A705" t="str">
        <v>successful</v>
      </c>
      <c r="B705">
        <v>44</v>
      </c>
      <c r="D705" t="str">
        <v>failed</v>
      </c>
      <c r="E705">
        <v>41</v>
      </c>
      <c r="M705" s="15" t="s">
        <v>8221</v>
      </c>
      <c r="N705" s="17">
        <v>7</v>
      </c>
    </row>
    <row r="706" spans="1:14" x14ac:dyDescent="0.2">
      <c r="A706" t="str">
        <v>successful</v>
      </c>
      <c r="B706">
        <v>92</v>
      </c>
      <c r="D706" t="str">
        <v>failed</v>
      </c>
      <c r="E706">
        <v>2</v>
      </c>
      <c r="M706" s="15" t="s">
        <v>8221</v>
      </c>
      <c r="N706" s="17">
        <v>4</v>
      </c>
    </row>
    <row r="707" spans="1:14" x14ac:dyDescent="0.2">
      <c r="A707" t="str">
        <v>successful</v>
      </c>
      <c r="B707">
        <v>205</v>
      </c>
      <c r="D707" t="str">
        <v>failed</v>
      </c>
      <c r="E707">
        <v>3</v>
      </c>
      <c r="M707" s="15" t="s">
        <v>8221</v>
      </c>
      <c r="N707" s="17">
        <v>5</v>
      </c>
    </row>
    <row r="708" spans="1:14" x14ac:dyDescent="0.2">
      <c r="A708" t="str">
        <v>successful</v>
      </c>
      <c r="B708">
        <v>23</v>
      </c>
      <c r="D708" t="str">
        <v>failed</v>
      </c>
      <c r="E708">
        <v>8</v>
      </c>
      <c r="M708" s="15" t="s">
        <v>8221</v>
      </c>
      <c r="N708" s="17">
        <v>0</v>
      </c>
    </row>
    <row r="709" spans="1:14" x14ac:dyDescent="0.2">
      <c r="A709" t="str">
        <v>successful</v>
      </c>
      <c r="B709">
        <v>4</v>
      </c>
      <c r="D709" t="str">
        <v>failed</v>
      </c>
      <c r="E709">
        <v>0</v>
      </c>
      <c r="M709" s="15" t="s">
        <v>8221</v>
      </c>
      <c r="N709" s="17">
        <v>456</v>
      </c>
    </row>
    <row r="710" spans="1:14" x14ac:dyDescent="0.2">
      <c r="A710" t="str">
        <v>successful</v>
      </c>
      <c r="B710">
        <v>112</v>
      </c>
      <c r="D710" t="str">
        <v>failed</v>
      </c>
      <c r="E710">
        <v>1</v>
      </c>
      <c r="M710" s="15" t="s">
        <v>8221</v>
      </c>
      <c r="N710" s="17">
        <v>369</v>
      </c>
    </row>
    <row r="711" spans="1:14" x14ac:dyDescent="0.2">
      <c r="A711" t="str">
        <v>successful</v>
      </c>
      <c r="B711">
        <v>27</v>
      </c>
      <c r="D711" t="str">
        <v>failed</v>
      </c>
      <c r="E711">
        <v>3</v>
      </c>
      <c r="M711" s="15" t="s">
        <v>8221</v>
      </c>
      <c r="N711" s="17">
        <v>2</v>
      </c>
    </row>
    <row r="712" spans="1:14" x14ac:dyDescent="0.2">
      <c r="A712" t="str">
        <v>successful</v>
      </c>
      <c r="B712">
        <v>11</v>
      </c>
      <c r="D712" t="str">
        <v>failed</v>
      </c>
      <c r="E712">
        <v>4</v>
      </c>
      <c r="M712" s="15" t="s">
        <v>8221</v>
      </c>
      <c r="N712" s="17">
        <v>0</v>
      </c>
    </row>
    <row r="713" spans="1:14" x14ac:dyDescent="0.2">
      <c r="A713" t="str">
        <v>successful</v>
      </c>
      <c r="B713">
        <v>26</v>
      </c>
      <c r="D713" t="str">
        <v>failed</v>
      </c>
      <c r="E713">
        <v>9</v>
      </c>
      <c r="M713" s="15" t="s">
        <v>8221</v>
      </c>
      <c r="N713" s="17">
        <v>338</v>
      </c>
    </row>
    <row r="714" spans="1:14" x14ac:dyDescent="0.2">
      <c r="A714" t="str">
        <v>successful</v>
      </c>
      <c r="B714">
        <v>77</v>
      </c>
      <c r="D714" t="str">
        <v>failed</v>
      </c>
      <c r="E714">
        <v>16</v>
      </c>
      <c r="M714" s="15" t="s">
        <v>8221</v>
      </c>
      <c r="N714" s="17">
        <v>4</v>
      </c>
    </row>
    <row r="715" spans="1:14" x14ac:dyDescent="0.2">
      <c r="A715" t="str">
        <v>successful</v>
      </c>
      <c r="B715">
        <v>136</v>
      </c>
      <c r="D715" t="str">
        <v>failed</v>
      </c>
      <c r="E715">
        <v>1</v>
      </c>
      <c r="M715" s="15" t="s">
        <v>8221</v>
      </c>
      <c r="N715" s="17">
        <v>1</v>
      </c>
    </row>
    <row r="716" spans="1:14" x14ac:dyDescent="0.2">
      <c r="A716" t="str">
        <v>successful</v>
      </c>
      <c r="B716">
        <v>157</v>
      </c>
      <c r="D716" t="str">
        <v>failed</v>
      </c>
      <c r="E716">
        <v>7</v>
      </c>
      <c r="M716" s="15" t="s">
        <v>8221</v>
      </c>
      <c r="N716" s="17">
        <v>28</v>
      </c>
    </row>
    <row r="717" spans="1:14" x14ac:dyDescent="0.2">
      <c r="A717" t="str">
        <v>successful</v>
      </c>
      <c r="B717">
        <v>158</v>
      </c>
      <c r="D717" t="str">
        <v>failed</v>
      </c>
      <c r="E717">
        <v>0</v>
      </c>
      <c r="M717" s="15" t="s">
        <v>8221</v>
      </c>
      <c r="N717" s="17">
        <v>12</v>
      </c>
    </row>
    <row r="718" spans="1:14" x14ac:dyDescent="0.2">
      <c r="A718" t="str">
        <v>successful</v>
      </c>
      <c r="B718">
        <v>27</v>
      </c>
      <c r="D718" t="str">
        <v>failed</v>
      </c>
      <c r="E718">
        <v>0</v>
      </c>
      <c r="M718" s="15" t="s">
        <v>8221</v>
      </c>
      <c r="N718" s="17">
        <v>16</v>
      </c>
    </row>
    <row r="719" spans="1:14" x14ac:dyDescent="0.2">
      <c r="A719" t="str">
        <v>successful</v>
      </c>
      <c r="B719">
        <v>23</v>
      </c>
      <c r="D719" t="str">
        <v>failed</v>
      </c>
      <c r="E719">
        <v>0</v>
      </c>
      <c r="M719" s="15" t="s">
        <v>8221</v>
      </c>
      <c r="N719" s="17">
        <v>4</v>
      </c>
    </row>
    <row r="720" spans="1:14" x14ac:dyDescent="0.2">
      <c r="A720" t="str">
        <v>successful</v>
      </c>
      <c r="B720">
        <v>17</v>
      </c>
      <c r="D720" t="str">
        <v>failed</v>
      </c>
      <c r="E720">
        <v>0</v>
      </c>
      <c r="M720" s="15" t="s">
        <v>8221</v>
      </c>
      <c r="N720" s="17">
        <v>4</v>
      </c>
    </row>
    <row r="721" spans="1:14" x14ac:dyDescent="0.2">
      <c r="A721" t="str">
        <v>successful</v>
      </c>
      <c r="B721">
        <v>37</v>
      </c>
      <c r="D721" t="str">
        <v>failed</v>
      </c>
      <c r="E721">
        <v>0</v>
      </c>
      <c r="M721" s="15" t="s">
        <v>8221</v>
      </c>
      <c r="N721" s="17">
        <v>10</v>
      </c>
    </row>
    <row r="722" spans="1:14" x14ac:dyDescent="0.2">
      <c r="A722" t="str">
        <v>successful</v>
      </c>
      <c r="B722">
        <v>65</v>
      </c>
      <c r="D722" t="str">
        <v>failed</v>
      </c>
      <c r="E722">
        <v>1</v>
      </c>
      <c r="M722" s="15" t="s">
        <v>8219</v>
      </c>
      <c r="N722" s="17">
        <v>41</v>
      </c>
    </row>
    <row r="723" spans="1:14" x14ac:dyDescent="0.2">
      <c r="A723" t="str">
        <v>successful</v>
      </c>
      <c r="B723">
        <v>18</v>
      </c>
      <c r="D723" t="str">
        <v>failed</v>
      </c>
      <c r="E723">
        <v>2</v>
      </c>
      <c r="M723" s="15" t="s">
        <v>8219</v>
      </c>
      <c r="N723" s="17">
        <v>119</v>
      </c>
    </row>
    <row r="724" spans="1:14" x14ac:dyDescent="0.2">
      <c r="A724" t="str">
        <v>successful</v>
      </c>
      <c r="B724">
        <v>25</v>
      </c>
      <c r="D724" t="str">
        <v>failed</v>
      </c>
      <c r="E724">
        <v>1</v>
      </c>
      <c r="M724" s="15" t="s">
        <v>8219</v>
      </c>
      <c r="N724" s="17">
        <v>153</v>
      </c>
    </row>
    <row r="725" spans="1:14" x14ac:dyDescent="0.2">
      <c r="A725" t="str">
        <v>successful</v>
      </c>
      <c r="B725">
        <v>104</v>
      </c>
      <c r="D725" t="str">
        <v>failed</v>
      </c>
      <c r="E725">
        <v>15</v>
      </c>
      <c r="M725" s="15" t="s">
        <v>8219</v>
      </c>
      <c r="N725" s="17">
        <v>100</v>
      </c>
    </row>
    <row r="726" spans="1:14" x14ac:dyDescent="0.2">
      <c r="A726" t="str">
        <v>successful</v>
      </c>
      <c r="B726">
        <v>108</v>
      </c>
      <c r="D726" t="str">
        <v>failed</v>
      </c>
      <c r="E726">
        <v>1</v>
      </c>
      <c r="M726" s="15" t="s">
        <v>8219</v>
      </c>
      <c r="N726" s="17">
        <v>143</v>
      </c>
    </row>
    <row r="727" spans="1:14" x14ac:dyDescent="0.2">
      <c r="A727" t="str">
        <v>successful</v>
      </c>
      <c r="B727">
        <v>38</v>
      </c>
      <c r="D727" t="str">
        <v>failed</v>
      </c>
      <c r="E727">
        <v>1</v>
      </c>
      <c r="M727" s="15" t="s">
        <v>8219</v>
      </c>
      <c r="N727" s="17">
        <v>140</v>
      </c>
    </row>
    <row r="728" spans="1:14" x14ac:dyDescent="0.2">
      <c r="A728" t="str">
        <v>successful</v>
      </c>
      <c r="B728">
        <v>88</v>
      </c>
      <c r="D728" t="str">
        <v>failed</v>
      </c>
      <c r="E728">
        <v>0</v>
      </c>
      <c r="M728" s="15" t="s">
        <v>8219</v>
      </c>
      <c r="N728" s="17">
        <v>35</v>
      </c>
    </row>
    <row r="729" spans="1:14" x14ac:dyDescent="0.2">
      <c r="A729" t="str">
        <v>successful</v>
      </c>
      <c r="B729">
        <v>82</v>
      </c>
      <c r="D729" t="str">
        <v>failed</v>
      </c>
      <c r="E729">
        <v>39</v>
      </c>
      <c r="M729" s="15" t="s">
        <v>8219</v>
      </c>
      <c r="N729" s="17">
        <v>149</v>
      </c>
    </row>
    <row r="730" spans="1:14" x14ac:dyDescent="0.2">
      <c r="A730" t="str">
        <v>successful</v>
      </c>
      <c r="B730">
        <v>126</v>
      </c>
      <c r="D730" t="str">
        <v>failed</v>
      </c>
      <c r="E730">
        <v>103</v>
      </c>
      <c r="M730" s="15" t="s">
        <v>8219</v>
      </c>
      <c r="N730" s="17">
        <v>130</v>
      </c>
    </row>
    <row r="731" spans="1:14" x14ac:dyDescent="0.2">
      <c r="A731" t="str">
        <v>successful</v>
      </c>
      <c r="B731">
        <v>133</v>
      </c>
      <c r="D731" t="str">
        <v>failed</v>
      </c>
      <c r="E731">
        <v>0</v>
      </c>
      <c r="M731" s="15" t="s">
        <v>8219</v>
      </c>
      <c r="N731" s="17">
        <v>120</v>
      </c>
    </row>
    <row r="732" spans="1:14" x14ac:dyDescent="0.2">
      <c r="A732" t="str">
        <v>successful</v>
      </c>
      <c r="B732">
        <v>47</v>
      </c>
      <c r="D732" t="str">
        <v>failed</v>
      </c>
      <c r="E732">
        <v>39</v>
      </c>
      <c r="M732" s="15" t="s">
        <v>8219</v>
      </c>
      <c r="N732" s="17">
        <v>265</v>
      </c>
    </row>
    <row r="733" spans="1:14" x14ac:dyDescent="0.2">
      <c r="A733" t="str">
        <v>successful</v>
      </c>
      <c r="B733">
        <v>58</v>
      </c>
      <c r="D733" t="str">
        <v>failed</v>
      </c>
      <c r="E733">
        <v>15</v>
      </c>
      <c r="M733" s="15" t="s">
        <v>8219</v>
      </c>
      <c r="N733" s="17">
        <v>71</v>
      </c>
    </row>
    <row r="734" spans="1:14" x14ac:dyDescent="0.2">
      <c r="A734" t="str">
        <v>successful</v>
      </c>
      <c r="B734">
        <v>32</v>
      </c>
      <c r="D734" t="str">
        <v>failed</v>
      </c>
      <c r="E734">
        <v>22</v>
      </c>
      <c r="M734" s="15" t="s">
        <v>8219</v>
      </c>
      <c r="N734" s="17">
        <v>13</v>
      </c>
    </row>
    <row r="735" spans="1:14" x14ac:dyDescent="0.2">
      <c r="A735" t="str">
        <v>successful</v>
      </c>
      <c r="B735">
        <v>37</v>
      </c>
      <c r="D735" t="str">
        <v>failed</v>
      </c>
      <c r="E735">
        <v>92</v>
      </c>
      <c r="M735" s="15" t="s">
        <v>8219</v>
      </c>
      <c r="N735" s="17">
        <v>169</v>
      </c>
    </row>
    <row r="736" spans="1:14" x14ac:dyDescent="0.2">
      <c r="A736" t="str">
        <v>successful</v>
      </c>
      <c r="B736">
        <v>87</v>
      </c>
      <c r="D736" t="str">
        <v>failed</v>
      </c>
      <c r="E736">
        <v>25</v>
      </c>
      <c r="M736" s="15" t="s">
        <v>8219</v>
      </c>
      <c r="N736" s="17">
        <v>57</v>
      </c>
    </row>
    <row r="737" spans="1:14" x14ac:dyDescent="0.2">
      <c r="A737" t="str">
        <v>successful</v>
      </c>
      <c r="B737">
        <v>15</v>
      </c>
      <c r="D737" t="str">
        <v>failed</v>
      </c>
      <c r="E737">
        <v>19</v>
      </c>
      <c r="M737" s="15" t="s">
        <v>8219</v>
      </c>
      <c r="N737" s="17">
        <v>229</v>
      </c>
    </row>
    <row r="738" spans="1:14" x14ac:dyDescent="0.2">
      <c r="A738" t="str">
        <v>successful</v>
      </c>
      <c r="B738">
        <v>27</v>
      </c>
      <c r="D738" t="str">
        <v>failed</v>
      </c>
      <c r="E738">
        <v>19</v>
      </c>
      <c r="M738" s="15" t="s">
        <v>8219</v>
      </c>
      <c r="N738" s="17">
        <v>108</v>
      </c>
    </row>
    <row r="739" spans="1:14" x14ac:dyDescent="0.2">
      <c r="A739" t="str">
        <v>successful</v>
      </c>
      <c r="B739">
        <v>19</v>
      </c>
      <c r="D739" t="str">
        <v>failed</v>
      </c>
      <c r="E739">
        <v>13</v>
      </c>
      <c r="M739" s="15" t="s">
        <v>8219</v>
      </c>
      <c r="N739" s="17">
        <v>108</v>
      </c>
    </row>
    <row r="740" spans="1:14" x14ac:dyDescent="0.2">
      <c r="A740" t="str">
        <v>successful</v>
      </c>
      <c r="B740">
        <v>17</v>
      </c>
      <c r="D740" t="str">
        <v>failed</v>
      </c>
      <c r="E740">
        <v>124</v>
      </c>
      <c r="M740" s="15" t="s">
        <v>8219</v>
      </c>
      <c r="N740" s="17">
        <v>41</v>
      </c>
    </row>
    <row r="741" spans="1:14" x14ac:dyDescent="0.2">
      <c r="A741" t="str">
        <v>successful</v>
      </c>
      <c r="B741">
        <v>26</v>
      </c>
      <c r="D741" t="str">
        <v>failed</v>
      </c>
      <c r="E741">
        <v>4</v>
      </c>
      <c r="M741" s="15" t="s">
        <v>8219</v>
      </c>
      <c r="N741" s="17">
        <v>139</v>
      </c>
    </row>
    <row r="742" spans="1:14" x14ac:dyDescent="0.2">
      <c r="A742" t="str">
        <v>successful</v>
      </c>
      <c r="B742">
        <v>28</v>
      </c>
      <c r="D742" t="str">
        <v>failed</v>
      </c>
      <c r="E742">
        <v>10</v>
      </c>
      <c r="M742" s="15" t="s">
        <v>8219</v>
      </c>
      <c r="N742" s="17">
        <v>19</v>
      </c>
    </row>
    <row r="743" spans="1:14" x14ac:dyDescent="0.2">
      <c r="A743" t="str">
        <v>successful</v>
      </c>
      <c r="B743">
        <v>37</v>
      </c>
      <c r="D743" t="str">
        <v>failed</v>
      </c>
      <c r="E743">
        <v>15</v>
      </c>
      <c r="M743" s="15" t="s">
        <v>8219</v>
      </c>
      <c r="N743" s="17">
        <v>94</v>
      </c>
    </row>
    <row r="744" spans="1:14" x14ac:dyDescent="0.2">
      <c r="A744" t="str">
        <v>successful</v>
      </c>
      <c r="B744">
        <v>128</v>
      </c>
      <c r="D744" t="str">
        <v>failed</v>
      </c>
      <c r="E744">
        <v>38</v>
      </c>
      <c r="M744" s="15" t="s">
        <v>8219</v>
      </c>
      <c r="N744" s="17">
        <v>23</v>
      </c>
    </row>
    <row r="745" spans="1:14" x14ac:dyDescent="0.2">
      <c r="A745" t="str">
        <v>successful</v>
      </c>
      <c r="B745">
        <v>10</v>
      </c>
      <c r="D745" t="str">
        <v>failed</v>
      </c>
      <c r="E745">
        <v>152</v>
      </c>
      <c r="M745" s="15" t="s">
        <v>8219</v>
      </c>
      <c r="N745" s="17">
        <v>15</v>
      </c>
    </row>
    <row r="746" spans="1:14" x14ac:dyDescent="0.2">
      <c r="A746" t="str">
        <v>successful</v>
      </c>
      <c r="B746">
        <v>83</v>
      </c>
      <c r="D746" t="str">
        <v>failed</v>
      </c>
      <c r="E746">
        <v>24</v>
      </c>
      <c r="M746" s="15" t="s">
        <v>8219</v>
      </c>
      <c r="N746" s="17">
        <v>62</v>
      </c>
    </row>
    <row r="747" spans="1:14" x14ac:dyDescent="0.2">
      <c r="A747" t="str">
        <v>successful</v>
      </c>
      <c r="B747">
        <v>46</v>
      </c>
      <c r="D747" t="str">
        <v>failed</v>
      </c>
      <c r="E747">
        <v>76</v>
      </c>
      <c r="M747" s="15" t="s">
        <v>8219</v>
      </c>
      <c r="N747" s="17">
        <v>74</v>
      </c>
    </row>
    <row r="748" spans="1:14" x14ac:dyDescent="0.2">
      <c r="A748" t="str">
        <v>successful</v>
      </c>
      <c r="B748">
        <v>90</v>
      </c>
      <c r="D748" t="str">
        <v>failed</v>
      </c>
      <c r="E748">
        <v>185</v>
      </c>
      <c r="M748" s="15" t="s">
        <v>8219</v>
      </c>
      <c r="N748" s="17">
        <v>97</v>
      </c>
    </row>
    <row r="749" spans="1:14" x14ac:dyDescent="0.2">
      <c r="A749" t="str">
        <v>successful</v>
      </c>
      <c r="B749">
        <v>81</v>
      </c>
      <c r="D749" t="str">
        <v>failed</v>
      </c>
      <c r="E749">
        <v>33</v>
      </c>
      <c r="M749" s="15" t="s">
        <v>8219</v>
      </c>
      <c r="N749" s="17">
        <v>55</v>
      </c>
    </row>
    <row r="750" spans="1:14" x14ac:dyDescent="0.2">
      <c r="A750" t="str">
        <v>successful</v>
      </c>
      <c r="B750">
        <v>32</v>
      </c>
      <c r="D750" t="str">
        <v>failed</v>
      </c>
      <c r="E750">
        <v>108</v>
      </c>
      <c r="M750" s="15" t="s">
        <v>8219</v>
      </c>
      <c r="N750" s="17">
        <v>44</v>
      </c>
    </row>
    <row r="751" spans="1:14" x14ac:dyDescent="0.2">
      <c r="A751" t="str">
        <v>successful</v>
      </c>
      <c r="B751">
        <v>20</v>
      </c>
      <c r="D751" t="str">
        <v>failed</v>
      </c>
      <c r="E751">
        <v>29</v>
      </c>
      <c r="M751" s="15" t="s">
        <v>8219</v>
      </c>
      <c r="N751" s="17">
        <v>110</v>
      </c>
    </row>
    <row r="752" spans="1:14" x14ac:dyDescent="0.2">
      <c r="A752" t="str">
        <v>successful</v>
      </c>
      <c r="B752">
        <v>70</v>
      </c>
      <c r="D752" t="str">
        <v>failed</v>
      </c>
      <c r="E752">
        <v>24</v>
      </c>
      <c r="M752" s="15" t="s">
        <v>8219</v>
      </c>
      <c r="N752" s="17">
        <v>59</v>
      </c>
    </row>
    <row r="753" spans="1:14" x14ac:dyDescent="0.2">
      <c r="A753" t="str">
        <v>successful</v>
      </c>
      <c r="B753">
        <v>168</v>
      </c>
      <c r="D753" t="str">
        <v>failed</v>
      </c>
      <c r="E753">
        <v>4</v>
      </c>
      <c r="M753" s="15" t="s">
        <v>8219</v>
      </c>
      <c r="N753" s="17">
        <v>62</v>
      </c>
    </row>
    <row r="754" spans="1:14" x14ac:dyDescent="0.2">
      <c r="A754" t="str">
        <v>successful</v>
      </c>
      <c r="B754">
        <v>34</v>
      </c>
      <c r="D754" t="str">
        <v>failed</v>
      </c>
      <c r="E754">
        <v>4</v>
      </c>
      <c r="M754" s="15" t="s">
        <v>8219</v>
      </c>
      <c r="N754" s="17">
        <v>105</v>
      </c>
    </row>
    <row r="755" spans="1:14" x14ac:dyDescent="0.2">
      <c r="A755" t="str">
        <v>successful</v>
      </c>
      <c r="B755">
        <v>48</v>
      </c>
      <c r="D755" t="str">
        <v>failed</v>
      </c>
      <c r="E755">
        <v>15</v>
      </c>
      <c r="M755" s="15" t="s">
        <v>8219</v>
      </c>
      <c r="N755" s="17">
        <v>26</v>
      </c>
    </row>
    <row r="756" spans="1:14" x14ac:dyDescent="0.2">
      <c r="A756" t="str">
        <v>successful</v>
      </c>
      <c r="B756">
        <v>48</v>
      </c>
      <c r="D756" t="str">
        <v>failed</v>
      </c>
      <c r="E756">
        <v>4</v>
      </c>
      <c r="M756" s="15" t="s">
        <v>8219</v>
      </c>
      <c r="N756" s="17">
        <v>49</v>
      </c>
    </row>
    <row r="757" spans="1:14" x14ac:dyDescent="0.2">
      <c r="A757" t="str">
        <v>successful</v>
      </c>
      <c r="B757">
        <v>221</v>
      </c>
      <c r="D757" t="str">
        <v>failed</v>
      </c>
      <c r="E757">
        <v>139</v>
      </c>
      <c r="M757" s="15" t="s">
        <v>8219</v>
      </c>
      <c r="N757" s="17">
        <v>68</v>
      </c>
    </row>
    <row r="758" spans="1:14" x14ac:dyDescent="0.2">
      <c r="A758" t="str">
        <v>successful</v>
      </c>
      <c r="B758">
        <v>107</v>
      </c>
      <c r="D758" t="str">
        <v>failed</v>
      </c>
      <c r="E758">
        <v>2</v>
      </c>
      <c r="M758" s="15" t="s">
        <v>8219</v>
      </c>
      <c r="N758" s="17">
        <v>22</v>
      </c>
    </row>
    <row r="759" spans="1:14" x14ac:dyDescent="0.2">
      <c r="A759" t="str">
        <v>successful</v>
      </c>
      <c r="B759">
        <v>45</v>
      </c>
      <c r="D759" t="str">
        <v>failed</v>
      </c>
      <c r="E759">
        <v>18</v>
      </c>
      <c r="M759" s="15" t="s">
        <v>8219</v>
      </c>
      <c r="N759" s="17">
        <v>18</v>
      </c>
    </row>
    <row r="760" spans="1:14" x14ac:dyDescent="0.2">
      <c r="A760" t="str">
        <v>successful</v>
      </c>
      <c r="B760">
        <v>36</v>
      </c>
      <c r="D760" t="str">
        <v>failed</v>
      </c>
      <c r="E760">
        <v>81</v>
      </c>
      <c r="M760" s="15" t="s">
        <v>8219</v>
      </c>
      <c r="N760" s="17">
        <v>19</v>
      </c>
    </row>
    <row r="761" spans="1:14" x14ac:dyDescent="0.2">
      <c r="A761" t="str">
        <v>successful</v>
      </c>
      <c r="B761">
        <v>101</v>
      </c>
      <c r="D761" t="str">
        <v>failed</v>
      </c>
      <c r="E761">
        <v>86</v>
      </c>
      <c r="M761" s="15" t="s">
        <v>8219</v>
      </c>
      <c r="N761" s="17">
        <v>99</v>
      </c>
    </row>
    <row r="762" spans="1:14" x14ac:dyDescent="0.2">
      <c r="A762" t="str">
        <v>successful</v>
      </c>
      <c r="B762">
        <v>62</v>
      </c>
      <c r="D762" t="str">
        <v>failed</v>
      </c>
      <c r="E762">
        <v>140</v>
      </c>
      <c r="M762" s="15" t="s">
        <v>8221</v>
      </c>
      <c r="N762" s="17">
        <v>0</v>
      </c>
    </row>
    <row r="763" spans="1:14" x14ac:dyDescent="0.2">
      <c r="A763" t="str">
        <v>successful</v>
      </c>
      <c r="B763">
        <v>32</v>
      </c>
      <c r="D763" t="str">
        <v>failed</v>
      </c>
      <c r="E763">
        <v>37</v>
      </c>
      <c r="M763" s="15" t="s">
        <v>8221</v>
      </c>
      <c r="N763" s="17">
        <v>6</v>
      </c>
    </row>
    <row r="764" spans="1:14" x14ac:dyDescent="0.2">
      <c r="A764" t="str">
        <v>successful</v>
      </c>
      <c r="B764">
        <v>89</v>
      </c>
      <c r="D764" t="str">
        <v>failed</v>
      </c>
      <c r="E764">
        <v>6</v>
      </c>
      <c r="M764" s="15" t="s">
        <v>8221</v>
      </c>
      <c r="N764" s="17">
        <v>0</v>
      </c>
    </row>
    <row r="765" spans="1:14" x14ac:dyDescent="0.2">
      <c r="A765" t="str">
        <v>successful</v>
      </c>
      <c r="B765">
        <v>93</v>
      </c>
      <c r="D765" t="str">
        <v>failed</v>
      </c>
      <c r="E765">
        <v>113</v>
      </c>
      <c r="M765" s="15" t="s">
        <v>8221</v>
      </c>
      <c r="N765" s="17">
        <v>1</v>
      </c>
    </row>
    <row r="766" spans="1:14" x14ac:dyDescent="0.2">
      <c r="A766" t="str">
        <v>successful</v>
      </c>
      <c r="B766">
        <v>98</v>
      </c>
      <c r="D766" t="str">
        <v>failed</v>
      </c>
      <c r="E766">
        <v>37</v>
      </c>
      <c r="M766" s="15" t="s">
        <v>8221</v>
      </c>
      <c r="N766" s="17">
        <v>0</v>
      </c>
    </row>
    <row r="767" spans="1:14" x14ac:dyDescent="0.2">
      <c r="A767" t="str">
        <v>successful</v>
      </c>
      <c r="B767">
        <v>82</v>
      </c>
      <c r="D767" t="str">
        <v>failed</v>
      </c>
      <c r="E767">
        <v>18</v>
      </c>
      <c r="M767" s="15" t="s">
        <v>8221</v>
      </c>
      <c r="N767" s="17">
        <v>44</v>
      </c>
    </row>
    <row r="768" spans="1:14" x14ac:dyDescent="0.2">
      <c r="A768" t="str">
        <v>successful</v>
      </c>
      <c r="B768">
        <v>116</v>
      </c>
      <c r="D768" t="str">
        <v>failed</v>
      </c>
      <c r="E768">
        <v>75</v>
      </c>
      <c r="M768" s="15" t="s">
        <v>8221</v>
      </c>
      <c r="N768" s="17">
        <v>0</v>
      </c>
    </row>
    <row r="769" spans="1:14" x14ac:dyDescent="0.2">
      <c r="A769" t="str">
        <v>successful</v>
      </c>
      <c r="B769">
        <v>52</v>
      </c>
      <c r="D769" t="str">
        <v>failed</v>
      </c>
      <c r="E769">
        <v>52</v>
      </c>
      <c r="M769" s="15" t="s">
        <v>8221</v>
      </c>
      <c r="N769" s="17">
        <v>3</v>
      </c>
    </row>
    <row r="770" spans="1:14" x14ac:dyDescent="0.2">
      <c r="A770" t="str">
        <v>successful</v>
      </c>
      <c r="B770">
        <v>23</v>
      </c>
      <c r="D770" t="str">
        <v>failed</v>
      </c>
      <c r="E770">
        <v>122</v>
      </c>
      <c r="M770" s="15" t="s">
        <v>8221</v>
      </c>
      <c r="N770" s="17">
        <v>0</v>
      </c>
    </row>
    <row r="771" spans="1:14" x14ac:dyDescent="0.2">
      <c r="A771" t="str">
        <v>successful</v>
      </c>
      <c r="B771">
        <v>77</v>
      </c>
      <c r="D771" t="str">
        <v>failed</v>
      </c>
      <c r="E771">
        <v>8</v>
      </c>
      <c r="M771" s="15" t="s">
        <v>8221</v>
      </c>
      <c r="N771" s="17">
        <v>52</v>
      </c>
    </row>
    <row r="772" spans="1:14" x14ac:dyDescent="0.2">
      <c r="A772" t="str">
        <v>successful</v>
      </c>
      <c r="B772">
        <v>49</v>
      </c>
      <c r="D772" t="str">
        <v>failed</v>
      </c>
      <c r="E772">
        <v>8</v>
      </c>
      <c r="M772" s="15" t="s">
        <v>8221</v>
      </c>
      <c r="N772" s="17">
        <v>0</v>
      </c>
    </row>
    <row r="773" spans="1:14" x14ac:dyDescent="0.2">
      <c r="A773" t="str">
        <v>successful</v>
      </c>
      <c r="B773">
        <v>59</v>
      </c>
      <c r="D773" t="str">
        <v>failed</v>
      </c>
      <c r="E773">
        <v>96</v>
      </c>
      <c r="M773" s="15" t="s">
        <v>8221</v>
      </c>
      <c r="N773" s="17">
        <v>1</v>
      </c>
    </row>
    <row r="774" spans="1:14" x14ac:dyDescent="0.2">
      <c r="A774" t="str">
        <v>successful</v>
      </c>
      <c r="B774">
        <v>113</v>
      </c>
      <c r="D774" t="str">
        <v>failed</v>
      </c>
      <c r="E774">
        <v>9</v>
      </c>
      <c r="M774" s="15" t="s">
        <v>8221</v>
      </c>
      <c r="N774" s="17">
        <v>1</v>
      </c>
    </row>
    <row r="775" spans="1:14" x14ac:dyDescent="0.2">
      <c r="A775" t="str">
        <v>successful</v>
      </c>
      <c r="B775">
        <v>34</v>
      </c>
      <c r="D775" t="str">
        <v>failed</v>
      </c>
      <c r="E775">
        <v>2</v>
      </c>
      <c r="M775" s="15" t="s">
        <v>8221</v>
      </c>
      <c r="N775" s="17">
        <v>2</v>
      </c>
    </row>
    <row r="776" spans="1:14" x14ac:dyDescent="0.2">
      <c r="A776" t="str">
        <v>successful</v>
      </c>
      <c r="B776">
        <v>42</v>
      </c>
      <c r="D776" t="str">
        <v>failed</v>
      </c>
      <c r="E776">
        <v>26</v>
      </c>
      <c r="M776" s="15" t="s">
        <v>8221</v>
      </c>
      <c r="N776" s="17">
        <v>9</v>
      </c>
    </row>
    <row r="777" spans="1:14" x14ac:dyDescent="0.2">
      <c r="A777" t="str">
        <v>successful</v>
      </c>
      <c r="B777">
        <v>42</v>
      </c>
      <c r="D777" t="str">
        <v>failed</v>
      </c>
      <c r="E777">
        <v>23</v>
      </c>
      <c r="M777" s="15" t="s">
        <v>8221</v>
      </c>
      <c r="N777" s="17">
        <v>5</v>
      </c>
    </row>
    <row r="778" spans="1:14" x14ac:dyDescent="0.2">
      <c r="A778" t="str">
        <v>successful</v>
      </c>
      <c r="B778">
        <v>49</v>
      </c>
      <c r="D778" t="str">
        <v>failed</v>
      </c>
      <c r="E778">
        <v>0</v>
      </c>
      <c r="M778" s="15" t="s">
        <v>8221</v>
      </c>
      <c r="N778" s="17">
        <v>57</v>
      </c>
    </row>
    <row r="779" spans="1:14" x14ac:dyDescent="0.2">
      <c r="A779" t="str">
        <v>successful</v>
      </c>
      <c r="B779">
        <v>56</v>
      </c>
      <c r="D779" t="str">
        <v>failed</v>
      </c>
      <c r="E779">
        <v>140</v>
      </c>
      <c r="M779" s="15" t="s">
        <v>8221</v>
      </c>
      <c r="N779" s="17">
        <v>3</v>
      </c>
    </row>
    <row r="780" spans="1:14" x14ac:dyDescent="0.2">
      <c r="A780" t="str">
        <v>successful</v>
      </c>
      <c r="B780">
        <v>25</v>
      </c>
      <c r="D780" t="str">
        <v>failed</v>
      </c>
      <c r="E780">
        <v>0</v>
      </c>
      <c r="M780" s="15" t="s">
        <v>8221</v>
      </c>
      <c r="N780" s="17">
        <v>1</v>
      </c>
    </row>
    <row r="781" spans="1:14" x14ac:dyDescent="0.2">
      <c r="A781" t="str">
        <v>successful</v>
      </c>
      <c r="B781">
        <v>52</v>
      </c>
      <c r="D781" t="str">
        <v>failed</v>
      </c>
      <c r="E781">
        <v>6</v>
      </c>
      <c r="M781" s="15" t="s">
        <v>8221</v>
      </c>
      <c r="N781" s="17">
        <v>6</v>
      </c>
    </row>
    <row r="782" spans="1:14" x14ac:dyDescent="0.2">
      <c r="A782" t="str">
        <v>successful</v>
      </c>
      <c r="B782">
        <v>34</v>
      </c>
      <c r="D782" t="str">
        <v>failed</v>
      </c>
      <c r="E782">
        <v>100</v>
      </c>
      <c r="M782" s="15" t="s">
        <v>8219</v>
      </c>
      <c r="N782" s="17">
        <v>27</v>
      </c>
    </row>
    <row r="783" spans="1:14" x14ac:dyDescent="0.2">
      <c r="A783" t="str">
        <v>successful</v>
      </c>
      <c r="B783">
        <v>67</v>
      </c>
      <c r="D783" t="str">
        <v>failed</v>
      </c>
      <c r="E783">
        <v>0</v>
      </c>
      <c r="M783" s="15" t="s">
        <v>8219</v>
      </c>
      <c r="N783" s="17">
        <v>25</v>
      </c>
    </row>
    <row r="784" spans="1:14" x14ac:dyDescent="0.2">
      <c r="A784" t="str">
        <v>successful</v>
      </c>
      <c r="B784">
        <v>70</v>
      </c>
      <c r="D784" t="str">
        <v>failed</v>
      </c>
      <c r="E784">
        <v>4</v>
      </c>
      <c r="M784" s="15" t="s">
        <v>8219</v>
      </c>
      <c r="N784" s="17">
        <v>14</v>
      </c>
    </row>
    <row r="785" spans="1:14" x14ac:dyDescent="0.2">
      <c r="A785" t="str">
        <v>successful</v>
      </c>
      <c r="B785">
        <v>89</v>
      </c>
      <c r="D785" t="str">
        <v>failed</v>
      </c>
      <c r="E785">
        <v>8</v>
      </c>
      <c r="M785" s="15" t="s">
        <v>8219</v>
      </c>
      <c r="N785" s="17">
        <v>35</v>
      </c>
    </row>
    <row r="786" spans="1:14" x14ac:dyDescent="0.2">
      <c r="A786" t="str">
        <v>successful</v>
      </c>
      <c r="B786">
        <v>107</v>
      </c>
      <c r="D786" t="str">
        <v>failed</v>
      </c>
      <c r="E786">
        <v>0</v>
      </c>
      <c r="M786" s="15" t="s">
        <v>8219</v>
      </c>
      <c r="N786" s="17">
        <v>10</v>
      </c>
    </row>
    <row r="787" spans="1:14" x14ac:dyDescent="0.2">
      <c r="A787" t="str">
        <v>successful</v>
      </c>
      <c r="B787">
        <v>159</v>
      </c>
      <c r="D787" t="str">
        <v>failed</v>
      </c>
      <c r="E787">
        <v>16</v>
      </c>
      <c r="M787" s="15" t="s">
        <v>8219</v>
      </c>
      <c r="N787" s="17">
        <v>29</v>
      </c>
    </row>
    <row r="788" spans="1:14" x14ac:dyDescent="0.2">
      <c r="A788" t="str">
        <v>successful</v>
      </c>
      <c r="B788">
        <v>181</v>
      </c>
      <c r="D788" t="str">
        <v>failed</v>
      </c>
      <c r="E788">
        <v>2</v>
      </c>
      <c r="M788" s="15" t="s">
        <v>8219</v>
      </c>
      <c r="N788" s="17">
        <v>44</v>
      </c>
    </row>
    <row r="789" spans="1:14" x14ac:dyDescent="0.2">
      <c r="A789" t="str">
        <v>successful</v>
      </c>
      <c r="B789">
        <v>131</v>
      </c>
      <c r="D789" t="str">
        <v>failed</v>
      </c>
      <c r="E789">
        <v>48</v>
      </c>
      <c r="M789" s="15" t="s">
        <v>8219</v>
      </c>
      <c r="N789" s="17">
        <v>17</v>
      </c>
    </row>
    <row r="790" spans="1:14" x14ac:dyDescent="0.2">
      <c r="A790" t="str">
        <v>successful</v>
      </c>
      <c r="B790">
        <v>125</v>
      </c>
      <c r="D790" t="str">
        <v>failed</v>
      </c>
      <c r="E790">
        <v>2</v>
      </c>
      <c r="M790" s="15" t="s">
        <v>8219</v>
      </c>
      <c r="N790" s="17">
        <v>34</v>
      </c>
    </row>
    <row r="791" spans="1:14" x14ac:dyDescent="0.2">
      <c r="A791" t="str">
        <v>successful</v>
      </c>
      <c r="B791">
        <v>61</v>
      </c>
      <c r="D791" t="str">
        <v>failed</v>
      </c>
      <c r="E791">
        <v>2</v>
      </c>
      <c r="M791" s="15" t="s">
        <v>8219</v>
      </c>
      <c r="N791" s="17">
        <v>14</v>
      </c>
    </row>
    <row r="792" spans="1:14" x14ac:dyDescent="0.2">
      <c r="A792" t="str">
        <v>successful</v>
      </c>
      <c r="B792">
        <v>90</v>
      </c>
      <c r="D792" t="str">
        <v>failed</v>
      </c>
      <c r="E792">
        <v>1</v>
      </c>
      <c r="M792" s="15" t="s">
        <v>8219</v>
      </c>
      <c r="N792" s="17">
        <v>156</v>
      </c>
    </row>
    <row r="793" spans="1:14" x14ac:dyDescent="0.2">
      <c r="A793" t="str">
        <v>successful</v>
      </c>
      <c r="B793">
        <v>35</v>
      </c>
      <c r="D793" t="str">
        <v>failed</v>
      </c>
      <c r="E793">
        <v>17</v>
      </c>
      <c r="M793" s="15" t="s">
        <v>8219</v>
      </c>
      <c r="N793" s="17">
        <v>128</v>
      </c>
    </row>
    <row r="794" spans="1:14" x14ac:dyDescent="0.2">
      <c r="A794" t="str">
        <v>successful</v>
      </c>
      <c r="B794">
        <v>90</v>
      </c>
      <c r="D794" t="str">
        <v>failed</v>
      </c>
      <c r="E794">
        <v>0</v>
      </c>
      <c r="M794" s="15" t="s">
        <v>8219</v>
      </c>
      <c r="N794" s="17">
        <v>60</v>
      </c>
    </row>
    <row r="795" spans="1:14" x14ac:dyDescent="0.2">
      <c r="A795" t="str">
        <v>successful</v>
      </c>
      <c r="B795">
        <v>4</v>
      </c>
      <c r="D795" t="str">
        <v>failed</v>
      </c>
      <c r="E795">
        <v>11</v>
      </c>
      <c r="M795" s="15" t="s">
        <v>8219</v>
      </c>
      <c r="N795" s="17">
        <v>32</v>
      </c>
    </row>
    <row r="796" spans="1:14" x14ac:dyDescent="0.2">
      <c r="A796" t="str">
        <v>successful</v>
      </c>
      <c r="B796">
        <v>120</v>
      </c>
      <c r="D796" t="str">
        <v>failed</v>
      </c>
      <c r="E796">
        <v>95</v>
      </c>
      <c r="M796" s="15" t="s">
        <v>8219</v>
      </c>
      <c r="N796" s="17">
        <v>53</v>
      </c>
    </row>
    <row r="797" spans="1:14" x14ac:dyDescent="0.2">
      <c r="A797" t="str">
        <v>successful</v>
      </c>
      <c r="B797">
        <v>14</v>
      </c>
      <c r="D797" t="str">
        <v>failed</v>
      </c>
      <c r="E797">
        <v>13</v>
      </c>
      <c r="M797" s="15" t="s">
        <v>8219</v>
      </c>
      <c r="N797" s="17">
        <v>184</v>
      </c>
    </row>
    <row r="798" spans="1:14" x14ac:dyDescent="0.2">
      <c r="A798" t="str">
        <v>successful</v>
      </c>
      <c r="B798">
        <v>27</v>
      </c>
      <c r="D798" t="str">
        <v>failed</v>
      </c>
      <c r="E798">
        <v>2</v>
      </c>
      <c r="M798" s="15" t="s">
        <v>8219</v>
      </c>
      <c r="N798" s="17">
        <v>90</v>
      </c>
    </row>
    <row r="799" spans="1:14" x14ac:dyDescent="0.2">
      <c r="A799" t="str">
        <v>successful</v>
      </c>
      <c r="B799">
        <v>49</v>
      </c>
      <c r="D799" t="str">
        <v>failed</v>
      </c>
      <c r="E799">
        <v>2</v>
      </c>
      <c r="M799" s="15" t="s">
        <v>8219</v>
      </c>
      <c r="N799" s="17">
        <v>71</v>
      </c>
    </row>
    <row r="800" spans="1:14" x14ac:dyDescent="0.2">
      <c r="A800" t="str">
        <v>successful</v>
      </c>
      <c r="B800">
        <v>102</v>
      </c>
      <c r="D800" t="str">
        <v>failed</v>
      </c>
      <c r="E800">
        <v>3</v>
      </c>
      <c r="M800" s="15" t="s">
        <v>8219</v>
      </c>
      <c r="N800" s="17">
        <v>87</v>
      </c>
    </row>
    <row r="801" spans="1:14" x14ac:dyDescent="0.2">
      <c r="A801" t="str">
        <v>successful</v>
      </c>
      <c r="B801">
        <v>3</v>
      </c>
      <c r="D801" t="str">
        <v>failed</v>
      </c>
      <c r="E801">
        <v>0</v>
      </c>
      <c r="M801" s="15" t="s">
        <v>8219</v>
      </c>
      <c r="N801" s="17">
        <v>28</v>
      </c>
    </row>
    <row r="802" spans="1:14" x14ac:dyDescent="0.2">
      <c r="A802" t="str">
        <v>successful</v>
      </c>
      <c r="B802">
        <v>25</v>
      </c>
      <c r="D802" t="str">
        <v>failed</v>
      </c>
      <c r="E802">
        <v>0</v>
      </c>
      <c r="M802" s="15" t="s">
        <v>8219</v>
      </c>
      <c r="N802" s="17">
        <v>56</v>
      </c>
    </row>
    <row r="803" spans="1:14" x14ac:dyDescent="0.2">
      <c r="A803" t="str">
        <v>successful</v>
      </c>
      <c r="B803">
        <v>118</v>
      </c>
      <c r="D803" t="str">
        <v>failed</v>
      </c>
      <c r="E803">
        <v>0</v>
      </c>
      <c r="M803" s="15" t="s">
        <v>8219</v>
      </c>
      <c r="N803" s="17">
        <v>51</v>
      </c>
    </row>
    <row r="804" spans="1:14" x14ac:dyDescent="0.2">
      <c r="A804" t="str">
        <v>successful</v>
      </c>
      <c r="B804">
        <v>57</v>
      </c>
      <c r="D804" t="str">
        <v>failed</v>
      </c>
      <c r="E804">
        <v>2</v>
      </c>
      <c r="M804" s="15" t="s">
        <v>8219</v>
      </c>
      <c r="N804" s="17">
        <v>75</v>
      </c>
    </row>
    <row r="805" spans="1:14" x14ac:dyDescent="0.2">
      <c r="A805" t="str">
        <v>successful</v>
      </c>
      <c r="B805">
        <v>11</v>
      </c>
      <c r="D805" t="str">
        <v>failed</v>
      </c>
      <c r="E805">
        <v>24</v>
      </c>
      <c r="M805" s="15" t="s">
        <v>8219</v>
      </c>
      <c r="N805" s="17">
        <v>38</v>
      </c>
    </row>
    <row r="806" spans="1:14" x14ac:dyDescent="0.2">
      <c r="A806" t="str">
        <v>successful</v>
      </c>
      <c r="B806">
        <v>33</v>
      </c>
      <c r="D806" t="str">
        <v>failed</v>
      </c>
      <c r="E806">
        <v>25</v>
      </c>
      <c r="M806" s="15" t="s">
        <v>8219</v>
      </c>
      <c r="N806" s="17">
        <v>18</v>
      </c>
    </row>
    <row r="807" spans="1:14" x14ac:dyDescent="0.2">
      <c r="A807" t="str">
        <v>successful</v>
      </c>
      <c r="B807">
        <v>40</v>
      </c>
      <c r="D807" t="str">
        <v>failed</v>
      </c>
      <c r="E807">
        <v>3</v>
      </c>
      <c r="M807" s="15" t="s">
        <v>8219</v>
      </c>
      <c r="N807" s="17">
        <v>54</v>
      </c>
    </row>
    <row r="808" spans="1:14" x14ac:dyDescent="0.2">
      <c r="A808" t="str">
        <v>successful</v>
      </c>
      <c r="B808">
        <v>50</v>
      </c>
      <c r="D808" t="str">
        <v>failed</v>
      </c>
      <c r="E808">
        <v>41</v>
      </c>
      <c r="M808" s="15" t="s">
        <v>8219</v>
      </c>
      <c r="N808" s="17">
        <v>71</v>
      </c>
    </row>
    <row r="809" spans="1:14" x14ac:dyDescent="0.2">
      <c r="A809" t="str">
        <v>successful</v>
      </c>
      <c r="B809">
        <v>38</v>
      </c>
      <c r="D809" t="str">
        <v>failed</v>
      </c>
      <c r="E809">
        <v>2</v>
      </c>
      <c r="M809" s="15" t="s">
        <v>8219</v>
      </c>
      <c r="N809" s="17">
        <v>57</v>
      </c>
    </row>
    <row r="810" spans="1:14" x14ac:dyDescent="0.2">
      <c r="A810" t="str">
        <v>successful</v>
      </c>
      <c r="B810">
        <v>96</v>
      </c>
      <c r="D810" t="str">
        <v>failed</v>
      </c>
      <c r="E810">
        <v>4</v>
      </c>
      <c r="M810" s="15" t="s">
        <v>8219</v>
      </c>
      <c r="N810" s="17">
        <v>43</v>
      </c>
    </row>
    <row r="811" spans="1:14" x14ac:dyDescent="0.2">
      <c r="A811" t="str">
        <v>successful</v>
      </c>
      <c r="B811">
        <v>48</v>
      </c>
      <c r="D811" t="str">
        <v>failed</v>
      </c>
      <c r="E811">
        <v>99</v>
      </c>
      <c r="M811" s="15" t="s">
        <v>8219</v>
      </c>
      <c r="N811" s="17">
        <v>52</v>
      </c>
    </row>
    <row r="812" spans="1:14" x14ac:dyDescent="0.2">
      <c r="A812" t="str">
        <v>successful</v>
      </c>
      <c r="B812">
        <v>33</v>
      </c>
      <c r="D812" t="str">
        <v>failed</v>
      </c>
      <c r="E812">
        <v>4</v>
      </c>
      <c r="M812" s="15" t="s">
        <v>8219</v>
      </c>
      <c r="N812" s="17">
        <v>27</v>
      </c>
    </row>
    <row r="813" spans="1:14" x14ac:dyDescent="0.2">
      <c r="A813" t="str">
        <v>successful</v>
      </c>
      <c r="B813">
        <v>226</v>
      </c>
      <c r="D813" t="str">
        <v>failed</v>
      </c>
      <c r="E813">
        <v>4</v>
      </c>
      <c r="M813" s="15" t="s">
        <v>8219</v>
      </c>
      <c r="N813" s="17">
        <v>12</v>
      </c>
    </row>
    <row r="814" spans="1:14" x14ac:dyDescent="0.2">
      <c r="A814" t="str">
        <v>successful</v>
      </c>
      <c r="B814">
        <v>14</v>
      </c>
      <c r="D814" t="str">
        <v>failed</v>
      </c>
      <c r="E814">
        <v>38</v>
      </c>
      <c r="M814" s="15" t="s">
        <v>8219</v>
      </c>
      <c r="N814" s="17">
        <v>33</v>
      </c>
    </row>
    <row r="815" spans="1:14" x14ac:dyDescent="0.2">
      <c r="A815" t="str">
        <v>successful</v>
      </c>
      <c r="B815">
        <v>20</v>
      </c>
      <c r="D815" t="str">
        <v>failed</v>
      </c>
      <c r="E815">
        <v>285</v>
      </c>
      <c r="M815" s="15" t="s">
        <v>8219</v>
      </c>
      <c r="N815" s="17">
        <v>96</v>
      </c>
    </row>
    <row r="816" spans="1:14" x14ac:dyDescent="0.2">
      <c r="A816" t="str">
        <v>successful</v>
      </c>
      <c r="B816">
        <v>25</v>
      </c>
      <c r="D816" t="str">
        <v>failed</v>
      </c>
      <c r="E816">
        <v>1</v>
      </c>
      <c r="M816" s="15" t="s">
        <v>8219</v>
      </c>
      <c r="N816" s="17">
        <v>28</v>
      </c>
    </row>
    <row r="817" spans="1:14" x14ac:dyDescent="0.2">
      <c r="A817" t="str">
        <v>successful</v>
      </c>
      <c r="B817">
        <v>90</v>
      </c>
      <c r="D817" t="str">
        <v>failed</v>
      </c>
      <c r="E817">
        <v>42</v>
      </c>
      <c r="M817" s="15" t="s">
        <v>8219</v>
      </c>
      <c r="N817" s="17">
        <v>43</v>
      </c>
    </row>
    <row r="818" spans="1:14" x14ac:dyDescent="0.2">
      <c r="A818" t="str">
        <v>successful</v>
      </c>
      <c r="B818">
        <v>11</v>
      </c>
      <c r="D818" t="str">
        <v>failed</v>
      </c>
      <c r="E818">
        <v>26</v>
      </c>
      <c r="M818" s="15" t="s">
        <v>8219</v>
      </c>
      <c r="N818" s="17">
        <v>205</v>
      </c>
    </row>
    <row r="819" spans="1:14" x14ac:dyDescent="0.2">
      <c r="A819" t="str">
        <v>successful</v>
      </c>
      <c r="B819">
        <v>55</v>
      </c>
      <c r="D819" t="str">
        <v>failed</v>
      </c>
      <c r="E819">
        <v>2</v>
      </c>
      <c r="M819" s="15" t="s">
        <v>8219</v>
      </c>
      <c r="N819" s="17">
        <v>23</v>
      </c>
    </row>
    <row r="820" spans="1:14" x14ac:dyDescent="0.2">
      <c r="A820" t="str">
        <v>successful</v>
      </c>
      <c r="B820">
        <v>30</v>
      </c>
      <c r="D820" t="str">
        <v>failed</v>
      </c>
      <c r="E820">
        <v>4</v>
      </c>
      <c r="M820" s="15" t="s">
        <v>8219</v>
      </c>
      <c r="N820" s="17">
        <v>19</v>
      </c>
    </row>
    <row r="821" spans="1:14" x14ac:dyDescent="0.2">
      <c r="A821" t="str">
        <v>successful</v>
      </c>
      <c r="B821">
        <v>28</v>
      </c>
      <c r="D821" t="str">
        <v>failed</v>
      </c>
      <c r="E821">
        <v>6</v>
      </c>
      <c r="M821" s="15" t="s">
        <v>8219</v>
      </c>
      <c r="N821" s="17">
        <v>14</v>
      </c>
    </row>
    <row r="822" spans="1:14" x14ac:dyDescent="0.2">
      <c r="A822" t="str">
        <v>successful</v>
      </c>
      <c r="B822">
        <v>45</v>
      </c>
      <c r="D822" t="str">
        <v>failed</v>
      </c>
      <c r="E822">
        <v>70</v>
      </c>
      <c r="M822" s="15" t="s">
        <v>8219</v>
      </c>
      <c r="N822" s="17">
        <v>38</v>
      </c>
    </row>
    <row r="823" spans="1:14" x14ac:dyDescent="0.2">
      <c r="A823" t="str">
        <v>successful</v>
      </c>
      <c r="B823">
        <v>13</v>
      </c>
      <c r="D823" t="str">
        <v>failed</v>
      </c>
      <c r="E823">
        <v>9</v>
      </c>
      <c r="M823" s="15" t="s">
        <v>8219</v>
      </c>
      <c r="N823" s="17">
        <v>78</v>
      </c>
    </row>
    <row r="824" spans="1:14" x14ac:dyDescent="0.2">
      <c r="A824" t="str">
        <v>successful</v>
      </c>
      <c r="B824">
        <v>40</v>
      </c>
      <c r="D824" t="str">
        <v>failed</v>
      </c>
      <c r="E824">
        <v>8</v>
      </c>
      <c r="M824" s="15" t="s">
        <v>8219</v>
      </c>
      <c r="N824" s="17">
        <v>69</v>
      </c>
    </row>
    <row r="825" spans="1:14" x14ac:dyDescent="0.2">
      <c r="A825" t="str">
        <v>successful</v>
      </c>
      <c r="B825">
        <v>21</v>
      </c>
      <c r="D825" t="str">
        <v>failed</v>
      </c>
      <c r="E825">
        <v>105</v>
      </c>
      <c r="M825" s="15" t="s">
        <v>8219</v>
      </c>
      <c r="N825" s="17">
        <v>33</v>
      </c>
    </row>
    <row r="826" spans="1:14" x14ac:dyDescent="0.2">
      <c r="A826" t="str">
        <v>successful</v>
      </c>
      <c r="B826">
        <v>134</v>
      </c>
      <c r="D826" t="str">
        <v>failed</v>
      </c>
      <c r="E826">
        <v>12</v>
      </c>
      <c r="M826" s="15" t="s">
        <v>8219</v>
      </c>
      <c r="N826" s="17">
        <v>54</v>
      </c>
    </row>
    <row r="827" spans="1:14" x14ac:dyDescent="0.2">
      <c r="A827" t="str">
        <v>successful</v>
      </c>
      <c r="B827">
        <v>20</v>
      </c>
      <c r="D827" t="str">
        <v>failed</v>
      </c>
      <c r="E827">
        <v>0</v>
      </c>
      <c r="M827" s="15" t="s">
        <v>8219</v>
      </c>
      <c r="N827" s="17">
        <v>99</v>
      </c>
    </row>
    <row r="828" spans="1:14" x14ac:dyDescent="0.2">
      <c r="A828" t="str">
        <v>successful</v>
      </c>
      <c r="B828">
        <v>19</v>
      </c>
      <c r="D828" t="str">
        <v>failed</v>
      </c>
      <c r="E828">
        <v>16</v>
      </c>
      <c r="M828" s="15" t="s">
        <v>8219</v>
      </c>
      <c r="N828" s="17">
        <v>49</v>
      </c>
    </row>
    <row r="829" spans="1:14" x14ac:dyDescent="0.2">
      <c r="A829" t="str">
        <v>successful</v>
      </c>
      <c r="B829">
        <v>209</v>
      </c>
      <c r="D829" t="str">
        <v>failed</v>
      </c>
      <c r="E829">
        <v>7</v>
      </c>
      <c r="M829" s="15" t="s">
        <v>8219</v>
      </c>
      <c r="N829" s="17">
        <v>11</v>
      </c>
    </row>
    <row r="830" spans="1:14" x14ac:dyDescent="0.2">
      <c r="A830" t="str">
        <v>successful</v>
      </c>
      <c r="B830">
        <v>38</v>
      </c>
      <c r="D830" t="str">
        <v>failed</v>
      </c>
      <c r="E830">
        <v>4</v>
      </c>
      <c r="M830" s="15" t="s">
        <v>8219</v>
      </c>
      <c r="N830" s="17">
        <v>38</v>
      </c>
    </row>
    <row r="831" spans="1:14" x14ac:dyDescent="0.2">
      <c r="A831" t="str">
        <v>successful</v>
      </c>
      <c r="B831">
        <v>24</v>
      </c>
      <c r="D831" t="str">
        <v>failed</v>
      </c>
      <c r="E831">
        <v>1</v>
      </c>
      <c r="M831" s="15" t="s">
        <v>8219</v>
      </c>
      <c r="N831" s="17">
        <v>16</v>
      </c>
    </row>
    <row r="832" spans="1:14" x14ac:dyDescent="0.2">
      <c r="A832" t="str">
        <v>successful</v>
      </c>
      <c r="B832">
        <v>8</v>
      </c>
      <c r="D832" t="str">
        <v>failed</v>
      </c>
      <c r="E832">
        <v>28</v>
      </c>
      <c r="M832" s="15" t="s">
        <v>8219</v>
      </c>
      <c r="N832" s="17">
        <v>32</v>
      </c>
    </row>
    <row r="833" spans="1:14" x14ac:dyDescent="0.2">
      <c r="A833" t="str">
        <v>successful</v>
      </c>
      <c r="B833">
        <v>179</v>
      </c>
      <c r="D833" t="str">
        <v>failed</v>
      </c>
      <c r="E833">
        <v>1</v>
      </c>
      <c r="M833" s="15" t="s">
        <v>8219</v>
      </c>
      <c r="N833" s="17">
        <v>20</v>
      </c>
    </row>
    <row r="834" spans="1:14" x14ac:dyDescent="0.2">
      <c r="A834" t="str">
        <v>successful</v>
      </c>
      <c r="B834">
        <v>26</v>
      </c>
      <c r="D834" t="str">
        <v>failed</v>
      </c>
      <c r="E834">
        <v>1</v>
      </c>
      <c r="M834" s="15" t="s">
        <v>8219</v>
      </c>
      <c r="N834" s="17">
        <v>154</v>
      </c>
    </row>
    <row r="835" spans="1:14" x14ac:dyDescent="0.2">
      <c r="A835" t="str">
        <v>successful</v>
      </c>
      <c r="B835">
        <v>131</v>
      </c>
      <c r="D835" t="str">
        <v>failed</v>
      </c>
      <c r="E835">
        <v>5</v>
      </c>
      <c r="M835" s="15" t="s">
        <v>8219</v>
      </c>
      <c r="N835" s="17">
        <v>41</v>
      </c>
    </row>
    <row r="836" spans="1:14" x14ac:dyDescent="0.2">
      <c r="A836" t="str">
        <v>successful</v>
      </c>
      <c r="B836">
        <v>14</v>
      </c>
      <c r="D836" t="str">
        <v>failed</v>
      </c>
      <c r="E836">
        <v>3</v>
      </c>
      <c r="M836" s="15" t="s">
        <v>8219</v>
      </c>
      <c r="N836" s="17">
        <v>75</v>
      </c>
    </row>
    <row r="837" spans="1:14" x14ac:dyDescent="0.2">
      <c r="A837" t="str">
        <v>successful</v>
      </c>
      <c r="B837">
        <v>174</v>
      </c>
      <c r="D837" t="str">
        <v>failed</v>
      </c>
      <c r="E837">
        <v>2</v>
      </c>
      <c r="M837" s="15" t="s">
        <v>8219</v>
      </c>
      <c r="N837" s="17">
        <v>40</v>
      </c>
    </row>
    <row r="838" spans="1:14" x14ac:dyDescent="0.2">
      <c r="A838" t="str">
        <v>successful</v>
      </c>
      <c r="B838">
        <v>191</v>
      </c>
      <c r="D838" t="str">
        <v>failed</v>
      </c>
      <c r="E838">
        <v>0</v>
      </c>
      <c r="M838" s="15" t="s">
        <v>8219</v>
      </c>
      <c r="N838" s="17">
        <v>46</v>
      </c>
    </row>
    <row r="839" spans="1:14" x14ac:dyDescent="0.2">
      <c r="A839" t="str">
        <v>successful</v>
      </c>
      <c r="B839">
        <v>38</v>
      </c>
      <c r="D839" t="str">
        <v>failed</v>
      </c>
      <c r="E839">
        <v>0</v>
      </c>
      <c r="M839" s="15" t="s">
        <v>8219</v>
      </c>
      <c r="N839" s="17">
        <v>62</v>
      </c>
    </row>
    <row r="840" spans="1:14" x14ac:dyDescent="0.2">
      <c r="A840" t="str">
        <v>successful</v>
      </c>
      <c r="B840">
        <v>22</v>
      </c>
      <c r="D840" t="str">
        <v>failed</v>
      </c>
      <c r="E840">
        <v>3</v>
      </c>
      <c r="M840" s="15" t="s">
        <v>8219</v>
      </c>
      <c r="N840" s="17">
        <v>61</v>
      </c>
    </row>
    <row r="841" spans="1:14" x14ac:dyDescent="0.2">
      <c r="A841" t="str">
        <v>successful</v>
      </c>
      <c r="B841">
        <v>149</v>
      </c>
      <c r="D841" t="str">
        <v>failed</v>
      </c>
      <c r="E841">
        <v>0</v>
      </c>
      <c r="M841" s="15" t="s">
        <v>8219</v>
      </c>
      <c r="N841" s="17">
        <v>96</v>
      </c>
    </row>
    <row r="842" spans="1:14" x14ac:dyDescent="0.2">
      <c r="A842" t="str">
        <v>successful</v>
      </c>
      <c r="B842">
        <v>56</v>
      </c>
      <c r="D842" t="str">
        <v>failed</v>
      </c>
      <c r="E842">
        <v>0</v>
      </c>
      <c r="M842" s="15" t="s">
        <v>8219</v>
      </c>
      <c r="N842" s="17">
        <v>190</v>
      </c>
    </row>
    <row r="843" spans="1:14" x14ac:dyDescent="0.2">
      <c r="A843" t="str">
        <v>successful</v>
      </c>
      <c r="B843">
        <v>19</v>
      </c>
      <c r="D843" t="str">
        <v>failed</v>
      </c>
      <c r="E843">
        <v>3</v>
      </c>
      <c r="M843" s="15" t="s">
        <v>8219</v>
      </c>
      <c r="N843" s="17">
        <v>94</v>
      </c>
    </row>
    <row r="844" spans="1:14" x14ac:dyDescent="0.2">
      <c r="A844" t="str">
        <v>successful</v>
      </c>
      <c r="B844">
        <v>70</v>
      </c>
      <c r="D844" t="str">
        <v>failed</v>
      </c>
      <c r="E844">
        <v>7</v>
      </c>
      <c r="M844" s="15" t="s">
        <v>8219</v>
      </c>
      <c r="N844" s="17">
        <v>39</v>
      </c>
    </row>
    <row r="845" spans="1:14" x14ac:dyDescent="0.2">
      <c r="A845" t="str">
        <v>successful</v>
      </c>
      <c r="B845">
        <v>81</v>
      </c>
      <c r="D845" t="str">
        <v>failed</v>
      </c>
      <c r="E845">
        <v>25</v>
      </c>
      <c r="M845" s="15" t="s">
        <v>8219</v>
      </c>
      <c r="N845" s="17">
        <v>127</v>
      </c>
    </row>
    <row r="846" spans="1:14" x14ac:dyDescent="0.2">
      <c r="A846" t="str">
        <v>successful</v>
      </c>
      <c r="B846">
        <v>32</v>
      </c>
      <c r="D846" t="str">
        <v>failed</v>
      </c>
      <c r="E846">
        <v>10</v>
      </c>
      <c r="M846" s="15" t="s">
        <v>8219</v>
      </c>
      <c r="N846" s="17">
        <v>159</v>
      </c>
    </row>
    <row r="847" spans="1:14" x14ac:dyDescent="0.2">
      <c r="A847" t="str">
        <v>successful</v>
      </c>
      <c r="B847">
        <v>26</v>
      </c>
      <c r="D847" t="str">
        <v>failed</v>
      </c>
      <c r="E847">
        <v>3</v>
      </c>
      <c r="M847" s="15" t="s">
        <v>8219</v>
      </c>
      <c r="N847" s="17">
        <v>177</v>
      </c>
    </row>
    <row r="848" spans="1:14" x14ac:dyDescent="0.2">
      <c r="A848" t="str">
        <v>successful</v>
      </c>
      <c r="B848">
        <v>105</v>
      </c>
      <c r="D848" t="str">
        <v>failed</v>
      </c>
      <c r="E848">
        <v>5</v>
      </c>
      <c r="M848" s="15" t="s">
        <v>8219</v>
      </c>
      <c r="N848" s="17">
        <v>47</v>
      </c>
    </row>
    <row r="849" spans="1:14" x14ac:dyDescent="0.2">
      <c r="A849" t="str">
        <v>successful</v>
      </c>
      <c r="B849">
        <v>29</v>
      </c>
      <c r="D849" t="str">
        <v>failed</v>
      </c>
      <c r="E849">
        <v>5</v>
      </c>
      <c r="M849" s="15" t="s">
        <v>8219</v>
      </c>
      <c r="N849" s="17">
        <v>1</v>
      </c>
    </row>
    <row r="850" spans="1:14" x14ac:dyDescent="0.2">
      <c r="A850" t="str">
        <v>successful</v>
      </c>
      <c r="B850">
        <v>8</v>
      </c>
      <c r="D850" t="str">
        <v>failed</v>
      </c>
      <c r="E850">
        <v>27</v>
      </c>
      <c r="M850" s="15" t="s">
        <v>8219</v>
      </c>
      <c r="N850" s="17">
        <v>16</v>
      </c>
    </row>
    <row r="851" spans="1:14" x14ac:dyDescent="0.2">
      <c r="A851" t="str">
        <v>successful</v>
      </c>
      <c r="B851">
        <v>89</v>
      </c>
      <c r="D851" t="str">
        <v>failed</v>
      </c>
      <c r="E851">
        <v>2</v>
      </c>
      <c r="M851" s="15" t="s">
        <v>8219</v>
      </c>
      <c r="N851" s="17">
        <v>115</v>
      </c>
    </row>
    <row r="852" spans="1:14" x14ac:dyDescent="0.2">
      <c r="A852" t="str">
        <v>successful</v>
      </c>
      <c r="B852">
        <v>44</v>
      </c>
      <c r="D852" t="str">
        <v>failed</v>
      </c>
      <c r="E852">
        <v>236</v>
      </c>
      <c r="M852" s="15" t="s">
        <v>8219</v>
      </c>
      <c r="N852" s="17">
        <v>133</v>
      </c>
    </row>
    <row r="853" spans="1:14" x14ac:dyDescent="0.2">
      <c r="A853" t="str">
        <v>successful</v>
      </c>
      <c r="B853">
        <v>246</v>
      </c>
      <c r="D853" t="str">
        <v>failed</v>
      </c>
      <c r="E853">
        <v>1</v>
      </c>
      <c r="M853" s="15" t="s">
        <v>8219</v>
      </c>
      <c r="N853" s="17">
        <v>70</v>
      </c>
    </row>
    <row r="854" spans="1:14" x14ac:dyDescent="0.2">
      <c r="A854" t="str">
        <v>successful</v>
      </c>
      <c r="B854">
        <v>120</v>
      </c>
      <c r="D854" t="str">
        <v>failed</v>
      </c>
      <c r="E854">
        <v>12</v>
      </c>
      <c r="M854" s="15" t="s">
        <v>8219</v>
      </c>
      <c r="N854" s="17">
        <v>62</v>
      </c>
    </row>
    <row r="855" spans="1:14" x14ac:dyDescent="0.2">
      <c r="A855" t="str">
        <v>successful</v>
      </c>
      <c r="B855">
        <v>26</v>
      </c>
      <c r="D855" t="str">
        <v>failed</v>
      </c>
      <c r="E855">
        <v>4</v>
      </c>
      <c r="M855" s="15" t="s">
        <v>8219</v>
      </c>
      <c r="N855" s="17">
        <v>10</v>
      </c>
    </row>
    <row r="856" spans="1:14" x14ac:dyDescent="0.2">
      <c r="A856" t="str">
        <v>successful</v>
      </c>
      <c r="B856">
        <v>45</v>
      </c>
      <c r="D856" t="str">
        <v>failed</v>
      </c>
      <c r="E856">
        <v>3</v>
      </c>
      <c r="M856" s="15" t="s">
        <v>8219</v>
      </c>
      <c r="N856" s="17">
        <v>499</v>
      </c>
    </row>
    <row r="857" spans="1:14" x14ac:dyDescent="0.2">
      <c r="A857" t="str">
        <v>successful</v>
      </c>
      <c r="B857">
        <v>20</v>
      </c>
      <c r="D857" t="str">
        <v>failed</v>
      </c>
      <c r="E857">
        <v>99</v>
      </c>
      <c r="M857" s="15" t="s">
        <v>8219</v>
      </c>
      <c r="N857" s="17">
        <v>47</v>
      </c>
    </row>
    <row r="858" spans="1:14" x14ac:dyDescent="0.2">
      <c r="A858" t="str">
        <v>successful</v>
      </c>
      <c r="B858">
        <v>47</v>
      </c>
      <c r="D858" t="str">
        <v>failed</v>
      </c>
      <c r="E858">
        <v>3</v>
      </c>
      <c r="M858" s="15" t="s">
        <v>8219</v>
      </c>
      <c r="N858" s="17">
        <v>28</v>
      </c>
    </row>
    <row r="859" spans="1:14" x14ac:dyDescent="0.2">
      <c r="A859" t="str">
        <v>successful</v>
      </c>
      <c r="B859">
        <v>13</v>
      </c>
      <c r="D859" t="str">
        <v>failed</v>
      </c>
      <c r="E859">
        <v>3</v>
      </c>
      <c r="M859" s="15" t="s">
        <v>8219</v>
      </c>
      <c r="N859" s="17">
        <v>24</v>
      </c>
    </row>
    <row r="860" spans="1:14" x14ac:dyDescent="0.2">
      <c r="A860" t="str">
        <v>successful</v>
      </c>
      <c r="B860">
        <v>183</v>
      </c>
      <c r="D860" t="str">
        <v>failed</v>
      </c>
      <c r="E860">
        <v>22</v>
      </c>
      <c r="M860" s="15" t="s">
        <v>8219</v>
      </c>
      <c r="N860" s="17">
        <v>76</v>
      </c>
    </row>
    <row r="861" spans="1:14" x14ac:dyDescent="0.2">
      <c r="A861" t="str">
        <v>successful</v>
      </c>
      <c r="B861">
        <v>21</v>
      </c>
      <c r="D861" t="str">
        <v>failed</v>
      </c>
      <c r="E861">
        <v>4</v>
      </c>
      <c r="M861" s="15" t="s">
        <v>8219</v>
      </c>
      <c r="N861" s="17">
        <v>98</v>
      </c>
    </row>
    <row r="862" spans="1:14" x14ac:dyDescent="0.2">
      <c r="A862" t="str">
        <v>successful</v>
      </c>
      <c r="B862">
        <v>42</v>
      </c>
      <c r="D862" t="str">
        <v>failed</v>
      </c>
      <c r="E862">
        <v>534</v>
      </c>
      <c r="M862" s="15" t="s">
        <v>8221</v>
      </c>
      <c r="N862" s="17">
        <v>48</v>
      </c>
    </row>
    <row r="863" spans="1:14" x14ac:dyDescent="0.2">
      <c r="A863" t="str">
        <v>successful</v>
      </c>
      <c r="B863">
        <v>54</v>
      </c>
      <c r="D863" t="str">
        <v>failed</v>
      </c>
      <c r="E863">
        <v>12</v>
      </c>
      <c r="M863" s="15" t="s">
        <v>8221</v>
      </c>
      <c r="N863" s="17">
        <v>2</v>
      </c>
    </row>
    <row r="864" spans="1:14" x14ac:dyDescent="0.2">
      <c r="A864" t="str">
        <v>successful</v>
      </c>
      <c r="B864">
        <v>38</v>
      </c>
      <c r="D864" t="str">
        <v>failed</v>
      </c>
      <c r="E864">
        <v>56</v>
      </c>
      <c r="M864" s="15" t="s">
        <v>8221</v>
      </c>
      <c r="N864" s="17">
        <v>4</v>
      </c>
    </row>
    <row r="865" spans="1:14" x14ac:dyDescent="0.2">
      <c r="A865" t="str">
        <v>successful</v>
      </c>
      <c r="B865">
        <v>64</v>
      </c>
      <c r="D865" t="str">
        <v>failed</v>
      </c>
      <c r="E865">
        <v>11</v>
      </c>
      <c r="M865" s="15" t="s">
        <v>8221</v>
      </c>
      <c r="N865" s="17">
        <v>5</v>
      </c>
    </row>
    <row r="866" spans="1:14" x14ac:dyDescent="0.2">
      <c r="A866" t="str">
        <v>successful</v>
      </c>
      <c r="B866">
        <v>13</v>
      </c>
      <c r="D866" t="str">
        <v>failed</v>
      </c>
      <c r="E866">
        <v>0</v>
      </c>
      <c r="M866" s="15" t="s">
        <v>8221</v>
      </c>
      <c r="N866" s="17">
        <v>79</v>
      </c>
    </row>
    <row r="867" spans="1:14" x14ac:dyDescent="0.2">
      <c r="A867" t="str">
        <v>successful</v>
      </c>
      <c r="B867">
        <v>33</v>
      </c>
      <c r="D867" t="str">
        <v>failed</v>
      </c>
      <c r="E867">
        <v>12</v>
      </c>
      <c r="M867" s="15" t="s">
        <v>8221</v>
      </c>
      <c r="N867" s="17">
        <v>2</v>
      </c>
    </row>
    <row r="868" spans="1:14" x14ac:dyDescent="0.2">
      <c r="A868" t="str">
        <v>successful</v>
      </c>
      <c r="B868">
        <v>52</v>
      </c>
      <c r="D868" t="str">
        <v>failed</v>
      </c>
      <c r="E868">
        <v>5</v>
      </c>
      <c r="M868" s="15" t="s">
        <v>8221</v>
      </c>
      <c r="N868" s="17">
        <v>11</v>
      </c>
    </row>
    <row r="869" spans="1:14" x14ac:dyDescent="0.2">
      <c r="A869" t="str">
        <v>successful</v>
      </c>
      <c r="B869">
        <v>107</v>
      </c>
      <c r="D869" t="str">
        <v>failed</v>
      </c>
      <c r="E869">
        <v>24</v>
      </c>
      <c r="M869" s="15" t="s">
        <v>8221</v>
      </c>
      <c r="N869" s="17">
        <v>11</v>
      </c>
    </row>
    <row r="870" spans="1:14" x14ac:dyDescent="0.2">
      <c r="A870" t="str">
        <v>successful</v>
      </c>
      <c r="B870">
        <v>11</v>
      </c>
      <c r="D870" t="str">
        <v>failed</v>
      </c>
      <c r="E870">
        <v>89</v>
      </c>
      <c r="M870" s="15" t="s">
        <v>8221</v>
      </c>
      <c r="N870" s="17">
        <v>1</v>
      </c>
    </row>
    <row r="871" spans="1:14" x14ac:dyDescent="0.2">
      <c r="A871" t="str">
        <v>successful</v>
      </c>
      <c r="B871">
        <v>34</v>
      </c>
      <c r="D871" t="str">
        <v>failed</v>
      </c>
      <c r="E871">
        <v>1</v>
      </c>
      <c r="M871" s="15" t="s">
        <v>8221</v>
      </c>
      <c r="N871" s="17">
        <v>3</v>
      </c>
    </row>
    <row r="872" spans="1:14" x14ac:dyDescent="0.2">
      <c r="A872" t="str">
        <v>successful</v>
      </c>
      <c r="B872">
        <v>75</v>
      </c>
      <c r="D872" t="str">
        <v>failed</v>
      </c>
      <c r="E872">
        <v>55</v>
      </c>
      <c r="M872" s="15" t="s">
        <v>8221</v>
      </c>
      <c r="N872" s="17">
        <v>5</v>
      </c>
    </row>
    <row r="873" spans="1:14" x14ac:dyDescent="0.2">
      <c r="A873" t="str">
        <v>successful</v>
      </c>
      <c r="B873">
        <v>26</v>
      </c>
      <c r="D873" t="str">
        <v>failed</v>
      </c>
      <c r="E873">
        <v>2</v>
      </c>
      <c r="M873" s="15" t="s">
        <v>8221</v>
      </c>
      <c r="N873" s="17">
        <v>12</v>
      </c>
    </row>
    <row r="874" spans="1:14" x14ac:dyDescent="0.2">
      <c r="A874" t="str">
        <v>successful</v>
      </c>
      <c r="B874">
        <v>50</v>
      </c>
      <c r="D874" t="str">
        <v>failed</v>
      </c>
      <c r="E874">
        <v>0</v>
      </c>
      <c r="M874" s="15" t="s">
        <v>8221</v>
      </c>
      <c r="N874" s="17">
        <v>2</v>
      </c>
    </row>
    <row r="875" spans="1:14" x14ac:dyDescent="0.2">
      <c r="A875" t="str">
        <v>successful</v>
      </c>
      <c r="B875">
        <v>80</v>
      </c>
      <c r="D875" t="str">
        <v>failed</v>
      </c>
      <c r="E875">
        <v>4</v>
      </c>
      <c r="M875" s="15" t="s">
        <v>8221</v>
      </c>
      <c r="N875" s="17">
        <v>5</v>
      </c>
    </row>
    <row r="876" spans="1:14" x14ac:dyDescent="0.2">
      <c r="A876" t="str">
        <v>successful</v>
      </c>
      <c r="B876">
        <v>110</v>
      </c>
      <c r="D876" t="str">
        <v>failed</v>
      </c>
      <c r="E876">
        <v>6</v>
      </c>
      <c r="M876" s="15" t="s">
        <v>8221</v>
      </c>
      <c r="N876" s="17">
        <v>21</v>
      </c>
    </row>
    <row r="877" spans="1:14" x14ac:dyDescent="0.2">
      <c r="A877" t="str">
        <v>successful</v>
      </c>
      <c r="B877">
        <v>77</v>
      </c>
      <c r="D877" t="str">
        <v>failed</v>
      </c>
      <c r="E877">
        <v>4</v>
      </c>
      <c r="M877" s="15" t="s">
        <v>8221</v>
      </c>
      <c r="N877" s="17">
        <v>0</v>
      </c>
    </row>
    <row r="878" spans="1:14" x14ac:dyDescent="0.2">
      <c r="A878" t="str">
        <v>successful</v>
      </c>
      <c r="B878">
        <v>50</v>
      </c>
      <c r="D878" t="str">
        <v>failed</v>
      </c>
      <c r="E878">
        <v>4</v>
      </c>
      <c r="M878" s="15" t="s">
        <v>8221</v>
      </c>
      <c r="N878" s="17">
        <v>45</v>
      </c>
    </row>
    <row r="879" spans="1:14" x14ac:dyDescent="0.2">
      <c r="A879" t="str">
        <v>successful</v>
      </c>
      <c r="B879">
        <v>145</v>
      </c>
      <c r="D879" t="str">
        <v>failed</v>
      </c>
      <c r="E879">
        <v>2</v>
      </c>
      <c r="M879" s="15" t="s">
        <v>8221</v>
      </c>
      <c r="N879" s="17">
        <v>29</v>
      </c>
    </row>
    <row r="880" spans="1:14" x14ac:dyDescent="0.2">
      <c r="A880" t="str">
        <v>successful</v>
      </c>
      <c r="B880">
        <v>29</v>
      </c>
      <c r="D880" t="str">
        <v>failed</v>
      </c>
      <c r="E880">
        <v>5</v>
      </c>
      <c r="M880" s="15" t="s">
        <v>8221</v>
      </c>
      <c r="N880" s="17">
        <v>2</v>
      </c>
    </row>
    <row r="881" spans="1:14" x14ac:dyDescent="0.2">
      <c r="A881" t="str">
        <v>successful</v>
      </c>
      <c r="B881">
        <v>114</v>
      </c>
      <c r="D881" t="str">
        <v>failed</v>
      </c>
      <c r="E881">
        <v>83</v>
      </c>
      <c r="M881" s="15" t="s">
        <v>8221</v>
      </c>
      <c r="N881" s="17">
        <v>30</v>
      </c>
    </row>
    <row r="882" spans="1:14" x14ac:dyDescent="0.2">
      <c r="A882" t="str">
        <v>successful</v>
      </c>
      <c r="B882">
        <v>96</v>
      </c>
      <c r="D882" t="str">
        <v>failed</v>
      </c>
      <c r="E882">
        <v>57</v>
      </c>
      <c r="M882" s="15" t="s">
        <v>8221</v>
      </c>
      <c r="N882" s="17">
        <v>8</v>
      </c>
    </row>
    <row r="883" spans="1:14" x14ac:dyDescent="0.2">
      <c r="A883" t="str">
        <v>successful</v>
      </c>
      <c r="B883">
        <v>31</v>
      </c>
      <c r="D883" t="str">
        <v>failed</v>
      </c>
      <c r="E883">
        <v>311</v>
      </c>
      <c r="M883" s="15" t="s">
        <v>8221</v>
      </c>
      <c r="N883" s="17">
        <v>1</v>
      </c>
    </row>
    <row r="884" spans="1:14" x14ac:dyDescent="0.2">
      <c r="A884" t="str">
        <v>successful</v>
      </c>
      <c r="B884">
        <v>4883</v>
      </c>
      <c r="D884" t="str">
        <v>failed</v>
      </c>
      <c r="E884">
        <v>2</v>
      </c>
      <c r="M884" s="15" t="s">
        <v>8221</v>
      </c>
      <c r="N884" s="17">
        <v>14</v>
      </c>
    </row>
    <row r="885" spans="1:14" x14ac:dyDescent="0.2">
      <c r="A885" t="str">
        <v>successful</v>
      </c>
      <c r="B885">
        <v>95</v>
      </c>
      <c r="D885" t="str">
        <v>failed</v>
      </c>
      <c r="E885">
        <v>16</v>
      </c>
      <c r="M885" s="15" t="s">
        <v>8221</v>
      </c>
      <c r="N885" s="17">
        <v>24</v>
      </c>
    </row>
    <row r="886" spans="1:14" x14ac:dyDescent="0.2">
      <c r="A886" t="str">
        <v>successful</v>
      </c>
      <c r="B886">
        <v>2478</v>
      </c>
      <c r="D886" t="str">
        <v>failed</v>
      </c>
      <c r="E886">
        <v>9</v>
      </c>
      <c r="M886" s="15" t="s">
        <v>8221</v>
      </c>
      <c r="N886" s="17">
        <v>2</v>
      </c>
    </row>
    <row r="887" spans="1:14" x14ac:dyDescent="0.2">
      <c r="A887" t="str">
        <v>successful</v>
      </c>
      <c r="B887">
        <v>1789</v>
      </c>
      <c r="D887" t="str">
        <v>failed</v>
      </c>
      <c r="E887">
        <v>1</v>
      </c>
      <c r="M887" s="15" t="s">
        <v>8221</v>
      </c>
      <c r="N887" s="17">
        <v>21</v>
      </c>
    </row>
    <row r="888" spans="1:14" x14ac:dyDescent="0.2">
      <c r="A888" t="str">
        <v>successful</v>
      </c>
      <c r="B888">
        <v>680</v>
      </c>
      <c r="D888" t="str">
        <v>failed</v>
      </c>
      <c r="E888">
        <v>12</v>
      </c>
      <c r="M888" s="15" t="s">
        <v>8221</v>
      </c>
      <c r="N888" s="17">
        <v>7</v>
      </c>
    </row>
    <row r="889" spans="1:14" x14ac:dyDescent="0.2">
      <c r="A889" t="str">
        <v>successful</v>
      </c>
      <c r="B889">
        <v>70</v>
      </c>
      <c r="D889" t="str">
        <v>failed</v>
      </c>
      <c r="E889">
        <v>0</v>
      </c>
      <c r="M889" s="15" t="s">
        <v>8221</v>
      </c>
      <c r="N889" s="17">
        <v>0</v>
      </c>
    </row>
    <row r="890" spans="1:14" x14ac:dyDescent="0.2">
      <c r="A890" t="str">
        <v>successful</v>
      </c>
      <c r="B890">
        <v>23</v>
      </c>
      <c r="D890" t="str">
        <v>failed</v>
      </c>
      <c r="E890">
        <v>20</v>
      </c>
      <c r="M890" s="15" t="s">
        <v>8221</v>
      </c>
      <c r="N890" s="17">
        <v>4</v>
      </c>
    </row>
    <row r="891" spans="1:14" x14ac:dyDescent="0.2">
      <c r="A891" t="str">
        <v>successful</v>
      </c>
      <c r="B891">
        <v>4245</v>
      </c>
      <c r="D891" t="str">
        <v>failed</v>
      </c>
      <c r="E891">
        <v>16</v>
      </c>
      <c r="M891" s="15" t="s">
        <v>8221</v>
      </c>
      <c r="N891" s="17">
        <v>32</v>
      </c>
    </row>
    <row r="892" spans="1:14" x14ac:dyDescent="0.2">
      <c r="A892" t="str">
        <v>successful</v>
      </c>
      <c r="B892">
        <v>943</v>
      </c>
      <c r="D892" t="str">
        <v>failed</v>
      </c>
      <c r="E892">
        <v>33</v>
      </c>
      <c r="M892" s="15" t="s">
        <v>8221</v>
      </c>
      <c r="N892" s="17">
        <v>4</v>
      </c>
    </row>
    <row r="893" spans="1:14" x14ac:dyDescent="0.2">
      <c r="A893" t="str">
        <v>successful</v>
      </c>
      <c r="B893">
        <v>1876</v>
      </c>
      <c r="D893" t="str">
        <v>failed</v>
      </c>
      <c r="E893">
        <v>2</v>
      </c>
      <c r="M893" s="15" t="s">
        <v>8221</v>
      </c>
      <c r="N893" s="17">
        <v>9</v>
      </c>
    </row>
    <row r="894" spans="1:14" x14ac:dyDescent="0.2">
      <c r="A894" t="str">
        <v>successful</v>
      </c>
      <c r="B894">
        <v>834</v>
      </c>
      <c r="D894" t="str">
        <v>failed</v>
      </c>
      <c r="E894">
        <v>6</v>
      </c>
      <c r="M894" s="15" t="s">
        <v>8221</v>
      </c>
      <c r="N894" s="17">
        <v>17</v>
      </c>
    </row>
    <row r="895" spans="1:14" x14ac:dyDescent="0.2">
      <c r="A895" t="str">
        <v>successful</v>
      </c>
      <c r="B895">
        <v>682</v>
      </c>
      <c r="D895" t="str">
        <v>failed</v>
      </c>
      <c r="E895">
        <v>0</v>
      </c>
      <c r="M895" s="15" t="s">
        <v>8221</v>
      </c>
      <c r="N895" s="17">
        <v>5</v>
      </c>
    </row>
    <row r="896" spans="1:14" x14ac:dyDescent="0.2">
      <c r="A896" t="str">
        <v>successful</v>
      </c>
      <c r="B896">
        <v>147</v>
      </c>
      <c r="D896" t="str">
        <v>failed</v>
      </c>
      <c r="E896">
        <v>3</v>
      </c>
      <c r="M896" s="15" t="s">
        <v>8221</v>
      </c>
      <c r="N896" s="17">
        <v>53</v>
      </c>
    </row>
    <row r="897" spans="1:14" x14ac:dyDescent="0.2">
      <c r="A897" t="str">
        <v>successful</v>
      </c>
      <c r="B897">
        <v>415</v>
      </c>
      <c r="D897" t="str">
        <v>failed</v>
      </c>
      <c r="E897">
        <v>0</v>
      </c>
      <c r="M897" s="15" t="s">
        <v>8221</v>
      </c>
      <c r="N897" s="17">
        <v>7</v>
      </c>
    </row>
    <row r="898" spans="1:14" x14ac:dyDescent="0.2">
      <c r="A898" t="str">
        <v>successful</v>
      </c>
      <c r="B898">
        <v>290</v>
      </c>
      <c r="D898" t="str">
        <v>failed</v>
      </c>
      <c r="E898">
        <v>3</v>
      </c>
      <c r="M898" s="15" t="s">
        <v>8221</v>
      </c>
      <c r="N898" s="17">
        <v>72</v>
      </c>
    </row>
    <row r="899" spans="1:14" x14ac:dyDescent="0.2">
      <c r="A899" t="str">
        <v>successful</v>
      </c>
      <c r="B899">
        <v>365</v>
      </c>
      <c r="D899" t="str">
        <v>failed</v>
      </c>
      <c r="E899">
        <v>13</v>
      </c>
      <c r="M899" s="15" t="s">
        <v>8221</v>
      </c>
      <c r="N899" s="17">
        <v>0</v>
      </c>
    </row>
    <row r="900" spans="1:14" x14ac:dyDescent="0.2">
      <c r="A900" t="str">
        <v>successful</v>
      </c>
      <c r="B900">
        <v>660</v>
      </c>
      <c r="D900" t="str">
        <v>failed</v>
      </c>
      <c r="E900">
        <v>6</v>
      </c>
      <c r="M900" s="15" t="s">
        <v>8221</v>
      </c>
      <c r="N900" s="17">
        <v>2</v>
      </c>
    </row>
    <row r="901" spans="1:14" x14ac:dyDescent="0.2">
      <c r="A901" t="str">
        <v>successful</v>
      </c>
      <c r="B901">
        <v>1356</v>
      </c>
      <c r="D901" t="str">
        <v>failed</v>
      </c>
      <c r="E901">
        <v>1</v>
      </c>
      <c r="M901" s="15" t="s">
        <v>8221</v>
      </c>
      <c r="N901" s="17">
        <v>8</v>
      </c>
    </row>
    <row r="902" spans="1:14" x14ac:dyDescent="0.2">
      <c r="A902" t="str">
        <v>successful</v>
      </c>
      <c r="B902">
        <v>424</v>
      </c>
      <c r="D902" t="str">
        <v>failed</v>
      </c>
      <c r="E902">
        <v>0</v>
      </c>
      <c r="M902" s="15" t="s">
        <v>8221</v>
      </c>
      <c r="N902" s="17">
        <v>2</v>
      </c>
    </row>
    <row r="903" spans="1:14" x14ac:dyDescent="0.2">
      <c r="A903" t="str">
        <v>successful</v>
      </c>
      <c r="B903">
        <v>33</v>
      </c>
      <c r="D903" t="str">
        <v>failed</v>
      </c>
      <c r="E903">
        <v>5</v>
      </c>
      <c r="M903" s="15" t="s">
        <v>8221</v>
      </c>
      <c r="N903" s="17">
        <v>0</v>
      </c>
    </row>
    <row r="904" spans="1:14" x14ac:dyDescent="0.2">
      <c r="A904" t="str">
        <v>successful</v>
      </c>
      <c r="B904">
        <v>1633</v>
      </c>
      <c r="D904" t="str">
        <v>failed</v>
      </c>
      <c r="E904">
        <v>0</v>
      </c>
      <c r="M904" s="15" t="s">
        <v>8221</v>
      </c>
      <c r="N904" s="17">
        <v>3</v>
      </c>
    </row>
    <row r="905" spans="1:14" x14ac:dyDescent="0.2">
      <c r="A905" t="str">
        <v>successful</v>
      </c>
      <c r="B905">
        <v>306</v>
      </c>
      <c r="D905" t="str">
        <v>failed</v>
      </c>
      <c r="E905">
        <v>36</v>
      </c>
      <c r="M905" s="15" t="s">
        <v>8221</v>
      </c>
      <c r="N905" s="17">
        <v>4</v>
      </c>
    </row>
    <row r="906" spans="1:14" x14ac:dyDescent="0.2">
      <c r="A906" t="str">
        <v>successful</v>
      </c>
      <c r="B906">
        <v>205</v>
      </c>
      <c r="D906" t="str">
        <v>failed</v>
      </c>
      <c r="E906">
        <v>1</v>
      </c>
      <c r="M906" s="15" t="s">
        <v>8221</v>
      </c>
      <c r="N906" s="17">
        <v>3</v>
      </c>
    </row>
    <row r="907" spans="1:14" x14ac:dyDescent="0.2">
      <c r="A907" t="str">
        <v>successful</v>
      </c>
      <c r="B907">
        <v>1281</v>
      </c>
      <c r="D907" t="str">
        <v>failed</v>
      </c>
      <c r="E907">
        <v>1</v>
      </c>
      <c r="M907" s="15" t="s">
        <v>8221</v>
      </c>
      <c r="N907" s="17">
        <v>6</v>
      </c>
    </row>
    <row r="908" spans="1:14" x14ac:dyDescent="0.2">
      <c r="A908" t="str">
        <v>successful</v>
      </c>
      <c r="B908">
        <v>103</v>
      </c>
      <c r="D908" t="str">
        <v>failed</v>
      </c>
      <c r="E908">
        <v>1</v>
      </c>
      <c r="M908" s="15" t="s">
        <v>8221</v>
      </c>
      <c r="N908" s="17">
        <v>0</v>
      </c>
    </row>
    <row r="909" spans="1:14" x14ac:dyDescent="0.2">
      <c r="A909" t="str">
        <v>successful</v>
      </c>
      <c r="B909">
        <v>1513</v>
      </c>
      <c r="D909" t="str">
        <v>failed</v>
      </c>
      <c r="E909">
        <v>9</v>
      </c>
      <c r="M909" s="15" t="s">
        <v>8221</v>
      </c>
      <c r="N909" s="17">
        <v>0</v>
      </c>
    </row>
    <row r="910" spans="1:14" x14ac:dyDescent="0.2">
      <c r="A910" t="str">
        <v>successful</v>
      </c>
      <c r="B910">
        <v>405</v>
      </c>
      <c r="D910" t="str">
        <v>failed</v>
      </c>
      <c r="E910">
        <v>1</v>
      </c>
      <c r="M910" s="15" t="s">
        <v>8221</v>
      </c>
      <c r="N910" s="17">
        <v>0</v>
      </c>
    </row>
    <row r="911" spans="1:14" x14ac:dyDescent="0.2">
      <c r="A911" t="str">
        <v>successful</v>
      </c>
      <c r="B911">
        <v>510</v>
      </c>
      <c r="D911" t="str">
        <v>failed</v>
      </c>
      <c r="E911">
        <v>0</v>
      </c>
      <c r="M911" s="15" t="s">
        <v>8221</v>
      </c>
      <c r="N911" s="17">
        <v>8</v>
      </c>
    </row>
    <row r="912" spans="1:14" x14ac:dyDescent="0.2">
      <c r="A912" t="str">
        <v>successful</v>
      </c>
      <c r="B912">
        <v>1887</v>
      </c>
      <c r="D912" t="str">
        <v>failed</v>
      </c>
      <c r="E912">
        <v>1</v>
      </c>
      <c r="M912" s="15" t="s">
        <v>8221</v>
      </c>
      <c r="N912" s="17">
        <v>5</v>
      </c>
    </row>
    <row r="913" spans="1:14" x14ac:dyDescent="0.2">
      <c r="A913" t="str">
        <v>successful</v>
      </c>
      <c r="B913">
        <v>701</v>
      </c>
      <c r="D913" t="str">
        <v>failed</v>
      </c>
      <c r="E913">
        <v>1</v>
      </c>
      <c r="M913" s="15" t="s">
        <v>8221</v>
      </c>
      <c r="N913" s="17">
        <v>0</v>
      </c>
    </row>
    <row r="914" spans="1:14" x14ac:dyDescent="0.2">
      <c r="A914" t="str">
        <v>successful</v>
      </c>
      <c r="B914">
        <v>3863</v>
      </c>
      <c r="D914" t="str">
        <v>failed</v>
      </c>
      <c r="E914">
        <v>4</v>
      </c>
      <c r="M914" s="15" t="s">
        <v>8221</v>
      </c>
      <c r="N914" s="17">
        <v>2</v>
      </c>
    </row>
    <row r="915" spans="1:14" x14ac:dyDescent="0.2">
      <c r="A915" t="str">
        <v>successful</v>
      </c>
      <c r="B915">
        <v>238</v>
      </c>
      <c r="D915" t="str">
        <v>failed</v>
      </c>
      <c r="E915">
        <v>2</v>
      </c>
      <c r="M915" s="15" t="s">
        <v>8221</v>
      </c>
      <c r="N915" s="17">
        <v>24</v>
      </c>
    </row>
    <row r="916" spans="1:14" x14ac:dyDescent="0.2">
      <c r="A916" t="str">
        <v>successful</v>
      </c>
      <c r="B916">
        <v>2051</v>
      </c>
      <c r="D916" t="str">
        <v>failed</v>
      </c>
      <c r="E916">
        <v>2</v>
      </c>
      <c r="M916" s="15" t="s">
        <v>8221</v>
      </c>
      <c r="N916" s="17">
        <v>0</v>
      </c>
    </row>
    <row r="917" spans="1:14" x14ac:dyDescent="0.2">
      <c r="A917" t="str">
        <v>successful</v>
      </c>
      <c r="B917">
        <v>402</v>
      </c>
      <c r="D917" t="str">
        <v>failed</v>
      </c>
      <c r="E917">
        <v>2</v>
      </c>
      <c r="M917" s="15" t="s">
        <v>8221</v>
      </c>
      <c r="N917" s="17">
        <v>9</v>
      </c>
    </row>
    <row r="918" spans="1:14" x14ac:dyDescent="0.2">
      <c r="A918" t="str">
        <v>successful</v>
      </c>
      <c r="B918">
        <v>253</v>
      </c>
      <c r="D918" t="str">
        <v>failed</v>
      </c>
      <c r="E918">
        <v>0</v>
      </c>
      <c r="M918" s="15" t="s">
        <v>8221</v>
      </c>
      <c r="N918" s="17">
        <v>0</v>
      </c>
    </row>
    <row r="919" spans="1:14" x14ac:dyDescent="0.2">
      <c r="A919" t="str">
        <v>successful</v>
      </c>
      <c r="B919">
        <v>473</v>
      </c>
      <c r="D919" t="str">
        <v>failed</v>
      </c>
      <c r="E919">
        <v>2</v>
      </c>
      <c r="M919" s="15" t="s">
        <v>8221</v>
      </c>
      <c r="N919" s="17">
        <v>1</v>
      </c>
    </row>
    <row r="920" spans="1:14" x14ac:dyDescent="0.2">
      <c r="A920" t="str">
        <v>successful</v>
      </c>
      <c r="B920">
        <v>821</v>
      </c>
      <c r="D920" t="str">
        <v>failed</v>
      </c>
      <c r="E920">
        <v>4</v>
      </c>
      <c r="M920" s="15" t="s">
        <v>8221</v>
      </c>
      <c r="N920" s="17">
        <v>10</v>
      </c>
    </row>
    <row r="921" spans="1:14" x14ac:dyDescent="0.2">
      <c r="A921" t="str">
        <v>successful</v>
      </c>
      <c r="B921">
        <v>388</v>
      </c>
      <c r="D921" t="str">
        <v>failed</v>
      </c>
      <c r="E921">
        <v>2</v>
      </c>
      <c r="M921" s="15" t="s">
        <v>8221</v>
      </c>
      <c r="N921" s="17">
        <v>1</v>
      </c>
    </row>
    <row r="922" spans="1:14" x14ac:dyDescent="0.2">
      <c r="A922" t="str">
        <v>successful</v>
      </c>
      <c r="B922">
        <v>813</v>
      </c>
      <c r="D922" t="str">
        <v>failed</v>
      </c>
      <c r="E922">
        <v>0</v>
      </c>
      <c r="M922" s="15" t="s">
        <v>8221</v>
      </c>
      <c r="N922" s="17">
        <v>0</v>
      </c>
    </row>
    <row r="923" spans="1:14" x14ac:dyDescent="0.2">
      <c r="A923" t="str">
        <v>successful</v>
      </c>
      <c r="B923">
        <v>1945</v>
      </c>
      <c r="D923" t="str">
        <v>failed</v>
      </c>
      <c r="E923">
        <v>1</v>
      </c>
      <c r="M923" s="15" t="s">
        <v>8221</v>
      </c>
      <c r="N923" s="17">
        <v>20</v>
      </c>
    </row>
    <row r="924" spans="1:14" x14ac:dyDescent="0.2">
      <c r="A924" t="str">
        <v>successful</v>
      </c>
      <c r="B924">
        <v>1637</v>
      </c>
      <c r="D924" t="str">
        <v>failed</v>
      </c>
      <c r="E924">
        <v>0</v>
      </c>
      <c r="M924" s="15" t="s">
        <v>8221</v>
      </c>
      <c r="N924" s="17">
        <v>30</v>
      </c>
    </row>
    <row r="925" spans="1:14" x14ac:dyDescent="0.2">
      <c r="A925" t="str">
        <v>successful</v>
      </c>
      <c r="B925">
        <v>1375</v>
      </c>
      <c r="D925" t="str">
        <v>failed</v>
      </c>
      <c r="E925">
        <v>2</v>
      </c>
      <c r="M925" s="15" t="s">
        <v>8221</v>
      </c>
      <c r="N925" s="17">
        <v>6</v>
      </c>
    </row>
    <row r="926" spans="1:14" x14ac:dyDescent="0.2">
      <c r="A926" t="str">
        <v>successful</v>
      </c>
      <c r="B926">
        <v>17</v>
      </c>
      <c r="D926" t="str">
        <v>failed</v>
      </c>
      <c r="E926">
        <v>7</v>
      </c>
      <c r="M926" s="15" t="s">
        <v>8221</v>
      </c>
      <c r="N926" s="17">
        <v>15</v>
      </c>
    </row>
    <row r="927" spans="1:14" x14ac:dyDescent="0.2">
      <c r="A927" t="str">
        <v>successful</v>
      </c>
      <c r="B927">
        <v>354</v>
      </c>
      <c r="D927" t="str">
        <v>failed</v>
      </c>
      <c r="E927">
        <v>5</v>
      </c>
      <c r="M927" s="15" t="s">
        <v>8221</v>
      </c>
      <c r="N927" s="17">
        <v>5</v>
      </c>
    </row>
    <row r="928" spans="1:14" x14ac:dyDescent="0.2">
      <c r="A928" t="str">
        <v>successful</v>
      </c>
      <c r="B928">
        <v>191</v>
      </c>
      <c r="D928" t="str">
        <v>failed</v>
      </c>
      <c r="E928">
        <v>0</v>
      </c>
      <c r="M928" s="15" t="s">
        <v>8221</v>
      </c>
      <c r="N928" s="17">
        <v>0</v>
      </c>
    </row>
    <row r="929" spans="1:14" x14ac:dyDescent="0.2">
      <c r="A929" t="str">
        <v>successful</v>
      </c>
      <c r="B929">
        <v>303</v>
      </c>
      <c r="D929" t="str">
        <v>failed</v>
      </c>
      <c r="E929">
        <v>0</v>
      </c>
      <c r="M929" s="15" t="s">
        <v>8221</v>
      </c>
      <c r="N929" s="17">
        <v>0</v>
      </c>
    </row>
    <row r="930" spans="1:14" x14ac:dyDescent="0.2">
      <c r="A930" t="str">
        <v>successful</v>
      </c>
      <c r="B930">
        <v>137</v>
      </c>
      <c r="D930" t="str">
        <v>failed</v>
      </c>
      <c r="E930">
        <v>0</v>
      </c>
      <c r="M930" s="15" t="s">
        <v>8221</v>
      </c>
      <c r="N930" s="17">
        <v>28</v>
      </c>
    </row>
    <row r="931" spans="1:14" x14ac:dyDescent="0.2">
      <c r="A931" t="str">
        <v>successful</v>
      </c>
      <c r="B931">
        <v>41</v>
      </c>
      <c r="D931" t="str">
        <v>failed</v>
      </c>
      <c r="E931">
        <v>2</v>
      </c>
      <c r="M931" s="15" t="s">
        <v>8221</v>
      </c>
      <c r="N931" s="17">
        <v>0</v>
      </c>
    </row>
    <row r="932" spans="1:14" x14ac:dyDescent="0.2">
      <c r="A932" t="str">
        <v>successful</v>
      </c>
      <c r="B932">
        <v>398</v>
      </c>
      <c r="D932" t="str">
        <v>failed</v>
      </c>
      <c r="E932">
        <v>0</v>
      </c>
      <c r="M932" s="15" t="s">
        <v>8221</v>
      </c>
      <c r="N932" s="17">
        <v>5</v>
      </c>
    </row>
    <row r="933" spans="1:14" x14ac:dyDescent="0.2">
      <c r="A933" t="str">
        <v>successful</v>
      </c>
      <c r="B933">
        <v>1737</v>
      </c>
      <c r="D933" t="str">
        <v>failed</v>
      </c>
      <c r="E933">
        <v>0</v>
      </c>
      <c r="M933" s="15" t="s">
        <v>8221</v>
      </c>
      <c r="N933" s="17">
        <v>7</v>
      </c>
    </row>
    <row r="934" spans="1:14" x14ac:dyDescent="0.2">
      <c r="A934" t="str">
        <v>successful</v>
      </c>
      <c r="B934">
        <v>971</v>
      </c>
      <c r="D934" t="str">
        <v>failed</v>
      </c>
      <c r="E934">
        <v>28</v>
      </c>
      <c r="M934" s="15" t="s">
        <v>8221</v>
      </c>
      <c r="N934" s="17">
        <v>30</v>
      </c>
    </row>
    <row r="935" spans="1:14" x14ac:dyDescent="0.2">
      <c r="A935" t="str">
        <v>successful</v>
      </c>
      <c r="B935">
        <v>183</v>
      </c>
      <c r="D935" t="str">
        <v>failed</v>
      </c>
      <c r="E935">
        <v>2</v>
      </c>
      <c r="M935" s="15" t="s">
        <v>8221</v>
      </c>
      <c r="N935" s="17">
        <v>2</v>
      </c>
    </row>
    <row r="936" spans="1:14" x14ac:dyDescent="0.2">
      <c r="A936" t="str">
        <v>successful</v>
      </c>
      <c r="B936">
        <v>4562</v>
      </c>
      <c r="D936" t="str">
        <v>failed</v>
      </c>
      <c r="E936">
        <v>0</v>
      </c>
      <c r="M936" s="15" t="s">
        <v>8221</v>
      </c>
      <c r="N936" s="17">
        <v>30</v>
      </c>
    </row>
    <row r="937" spans="1:14" x14ac:dyDescent="0.2">
      <c r="A937" t="str">
        <v>successful</v>
      </c>
      <c r="B937">
        <v>26457</v>
      </c>
      <c r="D937" t="str">
        <v>failed</v>
      </c>
      <c r="E937">
        <v>0</v>
      </c>
      <c r="M937" s="15" t="s">
        <v>8221</v>
      </c>
      <c r="N937" s="17">
        <v>2</v>
      </c>
    </row>
    <row r="938" spans="1:14" x14ac:dyDescent="0.2">
      <c r="A938" t="str">
        <v>successful</v>
      </c>
      <c r="B938">
        <v>162</v>
      </c>
      <c r="D938" t="str">
        <v>failed</v>
      </c>
      <c r="E938">
        <v>0</v>
      </c>
      <c r="M938" s="15" t="s">
        <v>8221</v>
      </c>
      <c r="N938" s="17">
        <v>0</v>
      </c>
    </row>
    <row r="939" spans="1:14" x14ac:dyDescent="0.2">
      <c r="A939" t="str">
        <v>successful</v>
      </c>
      <c r="B939">
        <v>479</v>
      </c>
      <c r="D939" t="str">
        <v>failed</v>
      </c>
      <c r="E939">
        <v>4</v>
      </c>
      <c r="M939" s="15" t="s">
        <v>8221</v>
      </c>
      <c r="N939" s="17">
        <v>2</v>
      </c>
    </row>
    <row r="940" spans="1:14" x14ac:dyDescent="0.2">
      <c r="A940" t="str">
        <v>successful</v>
      </c>
      <c r="B940">
        <v>426</v>
      </c>
      <c r="D940" t="str">
        <v>failed</v>
      </c>
      <c r="E940">
        <v>12</v>
      </c>
      <c r="M940" s="15" t="s">
        <v>8221</v>
      </c>
      <c r="N940" s="17">
        <v>1</v>
      </c>
    </row>
    <row r="941" spans="1:14" x14ac:dyDescent="0.2">
      <c r="A941" t="str">
        <v>successful</v>
      </c>
      <c r="B941">
        <v>450</v>
      </c>
      <c r="D941" t="str">
        <v>failed</v>
      </c>
      <c r="E941">
        <v>0</v>
      </c>
      <c r="M941" s="15" t="s">
        <v>8221</v>
      </c>
      <c r="N941" s="17">
        <v>2</v>
      </c>
    </row>
    <row r="942" spans="1:14" x14ac:dyDescent="0.2">
      <c r="A942" t="str">
        <v>successful</v>
      </c>
      <c r="B942">
        <v>1780</v>
      </c>
      <c r="D942" t="str">
        <v>failed</v>
      </c>
      <c r="E942">
        <v>33</v>
      </c>
      <c r="M942" s="15" t="s">
        <v>8221</v>
      </c>
      <c r="N942" s="17">
        <v>14</v>
      </c>
    </row>
    <row r="943" spans="1:14" x14ac:dyDescent="0.2">
      <c r="A943" t="str">
        <v>successful</v>
      </c>
      <c r="B943">
        <v>122</v>
      </c>
      <c r="D943" t="str">
        <v>failed</v>
      </c>
      <c r="E943">
        <v>0</v>
      </c>
      <c r="M943" s="15" t="s">
        <v>8221</v>
      </c>
      <c r="N943" s="17">
        <v>31</v>
      </c>
    </row>
    <row r="944" spans="1:14" x14ac:dyDescent="0.2">
      <c r="A944" t="str">
        <v>successful</v>
      </c>
      <c r="B944">
        <v>95</v>
      </c>
      <c r="D944" t="str">
        <v>failed</v>
      </c>
      <c r="E944">
        <v>4</v>
      </c>
      <c r="M944" s="15" t="s">
        <v>8221</v>
      </c>
      <c r="N944" s="17">
        <v>16</v>
      </c>
    </row>
    <row r="945" spans="1:14" x14ac:dyDescent="0.2">
      <c r="A945" t="str">
        <v>successful</v>
      </c>
      <c r="B945">
        <v>325</v>
      </c>
      <c r="D945" t="str">
        <v>failed</v>
      </c>
      <c r="E945">
        <v>0</v>
      </c>
      <c r="M945" s="15" t="s">
        <v>8221</v>
      </c>
      <c r="N945" s="17">
        <v>12</v>
      </c>
    </row>
    <row r="946" spans="1:14" x14ac:dyDescent="0.2">
      <c r="A946" t="str">
        <v>successful</v>
      </c>
      <c r="B946">
        <v>353</v>
      </c>
      <c r="D946" t="str">
        <v>failed</v>
      </c>
      <c r="E946">
        <v>11</v>
      </c>
      <c r="M946" s="15" t="s">
        <v>8221</v>
      </c>
      <c r="N946" s="17">
        <v>96</v>
      </c>
    </row>
    <row r="947" spans="1:14" x14ac:dyDescent="0.2">
      <c r="A947" t="str">
        <v>successful</v>
      </c>
      <c r="B947">
        <v>105</v>
      </c>
      <c r="D947" t="str">
        <v>failed</v>
      </c>
      <c r="E947">
        <v>1</v>
      </c>
      <c r="M947" s="15" t="s">
        <v>8221</v>
      </c>
      <c r="N947" s="17">
        <v>16</v>
      </c>
    </row>
    <row r="948" spans="1:14" x14ac:dyDescent="0.2">
      <c r="A948" t="str">
        <v>successful</v>
      </c>
      <c r="B948">
        <v>729</v>
      </c>
      <c r="D948" t="str">
        <v>failed</v>
      </c>
      <c r="E948">
        <v>5</v>
      </c>
      <c r="M948" s="15" t="s">
        <v>8221</v>
      </c>
      <c r="N948" s="17">
        <v>5</v>
      </c>
    </row>
    <row r="949" spans="1:14" x14ac:dyDescent="0.2">
      <c r="A949" t="str">
        <v>successful</v>
      </c>
      <c r="B949">
        <v>454</v>
      </c>
      <c r="D949" t="str">
        <v>failed</v>
      </c>
      <c r="E949">
        <v>0</v>
      </c>
      <c r="M949" s="15" t="s">
        <v>8221</v>
      </c>
      <c r="N949" s="17">
        <v>0</v>
      </c>
    </row>
    <row r="950" spans="1:14" x14ac:dyDescent="0.2">
      <c r="A950" t="str">
        <v>successful</v>
      </c>
      <c r="B950">
        <v>539</v>
      </c>
      <c r="D950" t="str">
        <v>failed</v>
      </c>
      <c r="E950">
        <v>1</v>
      </c>
      <c r="M950" s="15" t="s">
        <v>8221</v>
      </c>
      <c r="N950" s="17">
        <v>8</v>
      </c>
    </row>
    <row r="951" spans="1:14" x14ac:dyDescent="0.2">
      <c r="A951" t="str">
        <v>successful</v>
      </c>
      <c r="B951">
        <v>79</v>
      </c>
      <c r="D951" t="str">
        <v>failed</v>
      </c>
      <c r="E951">
        <v>1</v>
      </c>
      <c r="M951" s="15" t="s">
        <v>8221</v>
      </c>
      <c r="N951" s="17">
        <v>7</v>
      </c>
    </row>
    <row r="952" spans="1:14" x14ac:dyDescent="0.2">
      <c r="A952" t="str">
        <v>successful</v>
      </c>
      <c r="B952">
        <v>94</v>
      </c>
      <c r="D952" t="str">
        <v>failed</v>
      </c>
      <c r="E952">
        <v>6</v>
      </c>
      <c r="M952" s="15" t="s">
        <v>8221</v>
      </c>
      <c r="N952" s="17">
        <v>24</v>
      </c>
    </row>
    <row r="953" spans="1:14" x14ac:dyDescent="0.2">
      <c r="A953" t="str">
        <v>successful</v>
      </c>
      <c r="B953">
        <v>625</v>
      </c>
      <c r="D953" t="str">
        <v>failed</v>
      </c>
      <c r="E953">
        <v>8</v>
      </c>
      <c r="M953" s="15" t="s">
        <v>8221</v>
      </c>
      <c r="N953" s="17">
        <v>121</v>
      </c>
    </row>
    <row r="954" spans="1:14" x14ac:dyDescent="0.2">
      <c r="A954" t="str">
        <v>successful</v>
      </c>
      <c r="B954">
        <v>508</v>
      </c>
      <c r="D954" t="str">
        <v>failed</v>
      </c>
      <c r="E954">
        <v>1</v>
      </c>
      <c r="M954" s="15" t="s">
        <v>8221</v>
      </c>
      <c r="N954" s="17">
        <v>196</v>
      </c>
    </row>
    <row r="955" spans="1:14" x14ac:dyDescent="0.2">
      <c r="A955" t="str">
        <v>successful</v>
      </c>
      <c r="B955">
        <v>531</v>
      </c>
      <c r="D955" t="str">
        <v>failed</v>
      </c>
      <c r="E955">
        <v>0</v>
      </c>
      <c r="M955" s="15" t="s">
        <v>8221</v>
      </c>
      <c r="N955" s="17">
        <v>5</v>
      </c>
    </row>
    <row r="956" spans="1:14" x14ac:dyDescent="0.2">
      <c r="A956" t="str">
        <v>successful</v>
      </c>
      <c r="B956">
        <v>158</v>
      </c>
      <c r="D956" t="str">
        <v>failed</v>
      </c>
      <c r="E956">
        <v>2</v>
      </c>
      <c r="M956" s="15" t="s">
        <v>8221</v>
      </c>
      <c r="N956" s="17">
        <v>73</v>
      </c>
    </row>
    <row r="957" spans="1:14" x14ac:dyDescent="0.2">
      <c r="A957" t="str">
        <v>successful</v>
      </c>
      <c r="B957">
        <v>508</v>
      </c>
      <c r="D957" t="str">
        <v>failed</v>
      </c>
      <c r="E957">
        <v>1</v>
      </c>
      <c r="M957" s="15" t="s">
        <v>8221</v>
      </c>
      <c r="N957" s="17">
        <v>93</v>
      </c>
    </row>
    <row r="958" spans="1:14" x14ac:dyDescent="0.2">
      <c r="A958" t="str">
        <v>successful</v>
      </c>
      <c r="B958">
        <v>644</v>
      </c>
      <c r="D958" t="str">
        <v>failed</v>
      </c>
      <c r="E958">
        <v>0</v>
      </c>
      <c r="M958" s="15" t="s">
        <v>8221</v>
      </c>
      <c r="N958" s="17">
        <v>17</v>
      </c>
    </row>
    <row r="959" spans="1:14" x14ac:dyDescent="0.2">
      <c r="A959" t="str">
        <v>successful</v>
      </c>
      <c r="B959">
        <v>848</v>
      </c>
      <c r="D959" t="str">
        <v>failed</v>
      </c>
      <c r="E959">
        <v>1</v>
      </c>
      <c r="M959" s="15" t="s">
        <v>8221</v>
      </c>
      <c r="N959" s="17">
        <v>7</v>
      </c>
    </row>
    <row r="960" spans="1:14" x14ac:dyDescent="0.2">
      <c r="A960" t="str">
        <v>successful</v>
      </c>
      <c r="B960">
        <v>429</v>
      </c>
      <c r="D960" t="str">
        <v>failed</v>
      </c>
      <c r="E960">
        <v>19</v>
      </c>
      <c r="M960" s="15" t="s">
        <v>8221</v>
      </c>
      <c r="N960" s="17">
        <v>17</v>
      </c>
    </row>
    <row r="961" spans="1:14" x14ac:dyDescent="0.2">
      <c r="A961" t="str">
        <v>successful</v>
      </c>
      <c r="B961">
        <v>204</v>
      </c>
      <c r="D961" t="str">
        <v>failed</v>
      </c>
      <c r="E961">
        <v>27</v>
      </c>
      <c r="M961" s="15" t="s">
        <v>8221</v>
      </c>
      <c r="N961" s="17">
        <v>171</v>
      </c>
    </row>
    <row r="962" spans="1:14" x14ac:dyDescent="0.2">
      <c r="A962" t="str">
        <v>successful</v>
      </c>
      <c r="B962">
        <v>379</v>
      </c>
      <c r="D962" t="str">
        <v>failed</v>
      </c>
      <c r="E962">
        <v>7</v>
      </c>
      <c r="M962" s="15" t="s">
        <v>8221</v>
      </c>
      <c r="N962" s="17">
        <v>188</v>
      </c>
    </row>
    <row r="963" spans="1:14" x14ac:dyDescent="0.2">
      <c r="A963" t="str">
        <v>successful</v>
      </c>
      <c r="B963">
        <v>271</v>
      </c>
      <c r="D963" t="str">
        <v>failed</v>
      </c>
      <c r="E963">
        <v>14</v>
      </c>
      <c r="M963" s="15" t="s">
        <v>8221</v>
      </c>
      <c r="N963" s="17">
        <v>110</v>
      </c>
    </row>
    <row r="964" spans="1:14" x14ac:dyDescent="0.2">
      <c r="A964" t="str">
        <v>successful</v>
      </c>
      <c r="B964">
        <v>120</v>
      </c>
      <c r="D964" t="str">
        <v>failed</v>
      </c>
      <c r="E964">
        <v>5</v>
      </c>
      <c r="M964" s="15" t="s">
        <v>8221</v>
      </c>
      <c r="N964" s="17">
        <v>37</v>
      </c>
    </row>
    <row r="965" spans="1:14" x14ac:dyDescent="0.2">
      <c r="A965" t="str">
        <v>successful</v>
      </c>
      <c r="B965">
        <v>140</v>
      </c>
      <c r="D965" t="str">
        <v>failed</v>
      </c>
      <c r="E965">
        <v>30</v>
      </c>
      <c r="M965" s="15" t="s">
        <v>8221</v>
      </c>
      <c r="N965" s="17">
        <v>9</v>
      </c>
    </row>
    <row r="966" spans="1:14" x14ac:dyDescent="0.2">
      <c r="A966" t="str">
        <v>successful</v>
      </c>
      <c r="B966">
        <v>193</v>
      </c>
      <c r="D966" t="str">
        <v>failed</v>
      </c>
      <c r="E966">
        <v>1</v>
      </c>
      <c r="M966" s="15" t="s">
        <v>8221</v>
      </c>
      <c r="N966" s="17">
        <v>29</v>
      </c>
    </row>
    <row r="967" spans="1:14" x14ac:dyDescent="0.2">
      <c r="A967" t="str">
        <v>successful</v>
      </c>
      <c r="B967">
        <v>180</v>
      </c>
      <c r="D967" t="str">
        <v>failed</v>
      </c>
      <c r="E967">
        <v>0</v>
      </c>
      <c r="M967" s="15" t="s">
        <v>8221</v>
      </c>
      <c r="N967" s="17">
        <v>6</v>
      </c>
    </row>
    <row r="968" spans="1:14" x14ac:dyDescent="0.2">
      <c r="A968" t="str">
        <v>successful</v>
      </c>
      <c r="B968">
        <v>263</v>
      </c>
      <c r="D968" t="str">
        <v>failed</v>
      </c>
      <c r="E968">
        <v>60</v>
      </c>
      <c r="M968" s="15" t="s">
        <v>8221</v>
      </c>
      <c r="N968" s="17">
        <v>30</v>
      </c>
    </row>
    <row r="969" spans="1:14" x14ac:dyDescent="0.2">
      <c r="A969" t="str">
        <v>successful</v>
      </c>
      <c r="B969">
        <v>217</v>
      </c>
      <c r="D969" t="str">
        <v>failed</v>
      </c>
      <c r="E969">
        <v>84</v>
      </c>
      <c r="M969" s="15" t="s">
        <v>8221</v>
      </c>
      <c r="N969" s="17">
        <v>81</v>
      </c>
    </row>
    <row r="970" spans="1:14" x14ac:dyDescent="0.2">
      <c r="A970" t="str">
        <v>successful</v>
      </c>
      <c r="B970">
        <v>443</v>
      </c>
      <c r="D970" t="str">
        <v>failed</v>
      </c>
      <c r="E970">
        <v>47</v>
      </c>
      <c r="M970" s="15" t="s">
        <v>8221</v>
      </c>
      <c r="N970" s="17">
        <v>4</v>
      </c>
    </row>
    <row r="971" spans="1:14" x14ac:dyDescent="0.2">
      <c r="A971" t="str">
        <v>successful</v>
      </c>
      <c r="B971">
        <v>1373</v>
      </c>
      <c r="D971" t="str">
        <v>failed</v>
      </c>
      <c r="E971">
        <v>66</v>
      </c>
      <c r="M971" s="15" t="s">
        <v>8221</v>
      </c>
      <c r="N971" s="17">
        <v>11</v>
      </c>
    </row>
    <row r="972" spans="1:14" x14ac:dyDescent="0.2">
      <c r="A972" t="str">
        <v>successful</v>
      </c>
      <c r="B972">
        <v>742</v>
      </c>
      <c r="D972" t="str">
        <v>failed</v>
      </c>
      <c r="E972">
        <v>171</v>
      </c>
      <c r="M972" s="15" t="s">
        <v>8221</v>
      </c>
      <c r="N972" s="17">
        <v>14</v>
      </c>
    </row>
    <row r="973" spans="1:14" x14ac:dyDescent="0.2">
      <c r="A973" t="str">
        <v>successful</v>
      </c>
      <c r="B973">
        <v>170</v>
      </c>
      <c r="D973" t="str">
        <v>failed</v>
      </c>
      <c r="E973">
        <v>29</v>
      </c>
      <c r="M973" s="15" t="s">
        <v>8221</v>
      </c>
      <c r="N973" s="17">
        <v>5</v>
      </c>
    </row>
    <row r="974" spans="1:14" x14ac:dyDescent="0.2">
      <c r="A974" t="str">
        <v>successful</v>
      </c>
      <c r="B974">
        <v>242</v>
      </c>
      <c r="D974" t="str">
        <v>failed</v>
      </c>
      <c r="E974">
        <v>9</v>
      </c>
      <c r="M974" s="15" t="s">
        <v>8221</v>
      </c>
      <c r="N974" s="17">
        <v>45</v>
      </c>
    </row>
    <row r="975" spans="1:14" x14ac:dyDescent="0.2">
      <c r="A975" t="str">
        <v>successful</v>
      </c>
      <c r="B975">
        <v>541</v>
      </c>
      <c r="D975" t="str">
        <v>failed</v>
      </c>
      <c r="E975">
        <v>27</v>
      </c>
      <c r="M975" s="15" t="s">
        <v>8221</v>
      </c>
      <c r="N975" s="17">
        <v>8</v>
      </c>
    </row>
    <row r="976" spans="1:14" x14ac:dyDescent="0.2">
      <c r="A976" t="str">
        <v>successful</v>
      </c>
      <c r="B976">
        <v>121</v>
      </c>
      <c r="D976" t="str">
        <v>failed</v>
      </c>
      <c r="E976">
        <v>2</v>
      </c>
      <c r="M976" s="15" t="s">
        <v>8221</v>
      </c>
      <c r="N976" s="17">
        <v>3</v>
      </c>
    </row>
    <row r="977" spans="1:14" x14ac:dyDescent="0.2">
      <c r="A977" t="str">
        <v>successful</v>
      </c>
      <c r="B977">
        <v>621</v>
      </c>
      <c r="D977" t="str">
        <v>failed</v>
      </c>
      <c r="E977">
        <v>3</v>
      </c>
      <c r="M977" s="15" t="s">
        <v>8221</v>
      </c>
      <c r="N977" s="17">
        <v>24</v>
      </c>
    </row>
    <row r="978" spans="1:14" x14ac:dyDescent="0.2">
      <c r="A978" t="str">
        <v>successful</v>
      </c>
      <c r="B978">
        <v>101</v>
      </c>
      <c r="D978" t="str">
        <v>failed</v>
      </c>
      <c r="E978">
        <v>4</v>
      </c>
      <c r="M978" s="15" t="s">
        <v>8221</v>
      </c>
      <c r="N978" s="17">
        <v>18</v>
      </c>
    </row>
    <row r="979" spans="1:14" x14ac:dyDescent="0.2">
      <c r="A979" t="str">
        <v>successful</v>
      </c>
      <c r="B979">
        <v>554</v>
      </c>
      <c r="D979" t="str">
        <v>failed</v>
      </c>
      <c r="E979">
        <v>2</v>
      </c>
      <c r="M979" s="15" t="s">
        <v>8221</v>
      </c>
      <c r="N979" s="17">
        <v>12</v>
      </c>
    </row>
    <row r="980" spans="1:14" x14ac:dyDescent="0.2">
      <c r="A980" t="str">
        <v>successful</v>
      </c>
      <c r="B980">
        <v>666</v>
      </c>
      <c r="D980" t="str">
        <v>failed</v>
      </c>
      <c r="E980">
        <v>20</v>
      </c>
      <c r="M980" s="15" t="s">
        <v>8221</v>
      </c>
      <c r="N980" s="17">
        <v>123</v>
      </c>
    </row>
    <row r="981" spans="1:14" x14ac:dyDescent="0.2">
      <c r="A981" t="str">
        <v>successful</v>
      </c>
      <c r="B981">
        <v>410</v>
      </c>
      <c r="D981" t="str">
        <v>failed</v>
      </c>
      <c r="E981">
        <v>3</v>
      </c>
      <c r="M981" s="15" t="s">
        <v>8221</v>
      </c>
      <c r="N981" s="17">
        <v>96</v>
      </c>
    </row>
    <row r="982" spans="1:14" x14ac:dyDescent="0.2">
      <c r="A982" t="str">
        <v>successful</v>
      </c>
      <c r="B982">
        <v>375</v>
      </c>
      <c r="D982" t="str">
        <v>failed</v>
      </c>
      <c r="E982">
        <v>4</v>
      </c>
      <c r="M982" s="15" t="s">
        <v>8221</v>
      </c>
      <c r="N982" s="17">
        <v>31</v>
      </c>
    </row>
    <row r="983" spans="1:14" x14ac:dyDescent="0.2">
      <c r="A983" t="str">
        <v>successful</v>
      </c>
      <c r="B983">
        <v>1364</v>
      </c>
      <c r="D983" t="str">
        <v>failed</v>
      </c>
      <c r="E983">
        <v>1</v>
      </c>
      <c r="M983" s="15" t="s">
        <v>8221</v>
      </c>
      <c r="N983" s="17">
        <v>4</v>
      </c>
    </row>
    <row r="984" spans="1:14" x14ac:dyDescent="0.2">
      <c r="A984" t="str">
        <v>successful</v>
      </c>
      <c r="B984">
        <v>35</v>
      </c>
      <c r="D984" t="str">
        <v>failed</v>
      </c>
      <c r="E984">
        <v>0</v>
      </c>
      <c r="M984" s="15" t="s">
        <v>8221</v>
      </c>
      <c r="N984" s="17">
        <v>3</v>
      </c>
    </row>
    <row r="985" spans="1:14" x14ac:dyDescent="0.2">
      <c r="A985" t="str">
        <v>successful</v>
      </c>
      <c r="B985">
        <v>203</v>
      </c>
      <c r="D985" t="str">
        <v>failed</v>
      </c>
      <c r="E985">
        <v>0</v>
      </c>
      <c r="M985" s="15" t="s">
        <v>8221</v>
      </c>
      <c r="N985" s="17">
        <v>179</v>
      </c>
    </row>
    <row r="986" spans="1:14" x14ac:dyDescent="0.2">
      <c r="A986" t="str">
        <v>successful</v>
      </c>
      <c r="B986">
        <v>49</v>
      </c>
      <c r="D986" t="str">
        <v>failed</v>
      </c>
      <c r="E986">
        <v>14</v>
      </c>
      <c r="M986" s="15" t="s">
        <v>8221</v>
      </c>
      <c r="N986" s="17">
        <v>3</v>
      </c>
    </row>
    <row r="987" spans="1:14" x14ac:dyDescent="0.2">
      <c r="A987" t="str">
        <v>successful</v>
      </c>
      <c r="B987">
        <v>5812</v>
      </c>
      <c r="D987" t="str">
        <v>failed</v>
      </c>
      <c r="E987">
        <v>1</v>
      </c>
      <c r="M987" s="15" t="s">
        <v>8221</v>
      </c>
      <c r="N987" s="17">
        <v>23</v>
      </c>
    </row>
    <row r="988" spans="1:14" x14ac:dyDescent="0.2">
      <c r="A988" t="str">
        <v>successful</v>
      </c>
      <c r="B988">
        <v>1556</v>
      </c>
      <c r="D988" t="str">
        <v>failed</v>
      </c>
      <c r="E988">
        <v>118</v>
      </c>
      <c r="M988" s="15" t="s">
        <v>8221</v>
      </c>
      <c r="N988" s="17">
        <v>23</v>
      </c>
    </row>
    <row r="989" spans="1:14" x14ac:dyDescent="0.2">
      <c r="A989" t="str">
        <v>successful</v>
      </c>
      <c r="B989">
        <v>65</v>
      </c>
      <c r="D989" t="str">
        <v>failed</v>
      </c>
      <c r="E989">
        <v>2</v>
      </c>
      <c r="M989" s="15" t="s">
        <v>8221</v>
      </c>
      <c r="N989" s="17">
        <v>41</v>
      </c>
    </row>
    <row r="990" spans="1:14" x14ac:dyDescent="0.2">
      <c r="A990" t="str">
        <v>successful</v>
      </c>
      <c r="B990">
        <v>10</v>
      </c>
      <c r="D990" t="str">
        <v>failed</v>
      </c>
      <c r="E990">
        <v>1</v>
      </c>
      <c r="M990" s="15" t="s">
        <v>8221</v>
      </c>
      <c r="N990" s="17">
        <v>0</v>
      </c>
    </row>
    <row r="991" spans="1:14" x14ac:dyDescent="0.2">
      <c r="A991" t="str">
        <v>successful</v>
      </c>
      <c r="B991">
        <v>76</v>
      </c>
      <c r="D991" t="str">
        <v>failed</v>
      </c>
      <c r="E991">
        <v>3</v>
      </c>
      <c r="M991" s="15" t="s">
        <v>8221</v>
      </c>
      <c r="N991" s="17">
        <v>32</v>
      </c>
    </row>
    <row r="992" spans="1:14" x14ac:dyDescent="0.2">
      <c r="A992" t="str">
        <v>successful</v>
      </c>
      <c r="B992">
        <v>263</v>
      </c>
      <c r="D992" t="str">
        <v>failed</v>
      </c>
      <c r="E992">
        <v>1</v>
      </c>
      <c r="M992" s="15" t="s">
        <v>8221</v>
      </c>
      <c r="N992" s="17">
        <v>2</v>
      </c>
    </row>
    <row r="993" spans="1:14" x14ac:dyDescent="0.2">
      <c r="A993" t="str">
        <v>successful</v>
      </c>
      <c r="B993">
        <v>1530</v>
      </c>
      <c r="D993" t="str">
        <v>failed</v>
      </c>
      <c r="E993">
        <v>3</v>
      </c>
      <c r="M993" s="15" t="s">
        <v>8221</v>
      </c>
      <c r="N993" s="17">
        <v>7</v>
      </c>
    </row>
    <row r="994" spans="1:14" x14ac:dyDescent="0.2">
      <c r="A994" t="str">
        <v>successful</v>
      </c>
      <c r="B994">
        <v>278</v>
      </c>
      <c r="D994" t="str">
        <v>failed</v>
      </c>
      <c r="E994">
        <v>38</v>
      </c>
      <c r="M994" s="15" t="s">
        <v>8221</v>
      </c>
      <c r="N994" s="17">
        <v>4</v>
      </c>
    </row>
    <row r="995" spans="1:14" x14ac:dyDescent="0.2">
      <c r="A995" t="str">
        <v>successful</v>
      </c>
      <c r="B995">
        <v>350</v>
      </c>
      <c r="D995" t="str">
        <v>failed</v>
      </c>
      <c r="E995">
        <v>52</v>
      </c>
      <c r="M995" s="15" t="s">
        <v>8221</v>
      </c>
      <c r="N995" s="17">
        <v>196</v>
      </c>
    </row>
    <row r="996" spans="1:14" x14ac:dyDescent="0.2">
      <c r="A996" t="str">
        <v>successful</v>
      </c>
      <c r="B996">
        <v>470</v>
      </c>
      <c r="D996" t="str">
        <v>failed</v>
      </c>
      <c r="E996">
        <v>2</v>
      </c>
      <c r="M996" s="15" t="s">
        <v>8221</v>
      </c>
      <c r="N996" s="17">
        <v>11</v>
      </c>
    </row>
    <row r="997" spans="1:14" x14ac:dyDescent="0.2">
      <c r="A997" t="str">
        <v>successful</v>
      </c>
      <c r="B997">
        <v>3</v>
      </c>
      <c r="D997" t="str">
        <v>failed</v>
      </c>
      <c r="E997">
        <v>0</v>
      </c>
      <c r="M997" s="15" t="s">
        <v>8221</v>
      </c>
      <c r="N997" s="17">
        <v>9</v>
      </c>
    </row>
    <row r="998" spans="1:14" x14ac:dyDescent="0.2">
      <c r="A998" t="str">
        <v>successful</v>
      </c>
      <c r="B998">
        <v>8200</v>
      </c>
      <c r="D998" t="str">
        <v>failed</v>
      </c>
      <c r="E998">
        <v>4</v>
      </c>
      <c r="M998" s="15" t="s">
        <v>8221</v>
      </c>
      <c r="N998" s="17">
        <v>5</v>
      </c>
    </row>
    <row r="999" spans="1:14" x14ac:dyDescent="0.2">
      <c r="A999" t="str">
        <v>successful</v>
      </c>
      <c r="B999">
        <v>8359</v>
      </c>
      <c r="D999" t="str">
        <v>failed</v>
      </c>
      <c r="E999">
        <v>4</v>
      </c>
      <c r="M999" s="15" t="s">
        <v>8221</v>
      </c>
      <c r="N999" s="17">
        <v>8</v>
      </c>
    </row>
    <row r="1000" spans="1:14" x14ac:dyDescent="0.2">
      <c r="A1000" t="str">
        <v>successful</v>
      </c>
      <c r="B1000">
        <v>188</v>
      </c>
      <c r="D1000" t="str">
        <v>failed</v>
      </c>
      <c r="E1000">
        <v>18</v>
      </c>
      <c r="M1000" s="15" t="s">
        <v>8221</v>
      </c>
      <c r="N1000" s="17">
        <v>229</v>
      </c>
    </row>
    <row r="1001" spans="1:14" x14ac:dyDescent="0.2">
      <c r="A1001" t="str">
        <v>successful</v>
      </c>
      <c r="B1001">
        <v>48</v>
      </c>
      <c r="D1001" t="str">
        <v>failed</v>
      </c>
      <c r="E1001">
        <v>0</v>
      </c>
      <c r="M1001" s="15" t="s">
        <v>8221</v>
      </c>
      <c r="N1001" s="17">
        <v>40</v>
      </c>
    </row>
    <row r="1002" spans="1:14" x14ac:dyDescent="0.2">
      <c r="A1002" t="str">
        <v>successful</v>
      </c>
      <c r="B1002">
        <v>607</v>
      </c>
      <c r="D1002" t="str">
        <v>failed</v>
      </c>
      <c r="E1002">
        <v>22</v>
      </c>
      <c r="M1002" s="15" t="s">
        <v>8220</v>
      </c>
      <c r="N1002" s="17">
        <v>6</v>
      </c>
    </row>
    <row r="1003" spans="1:14" x14ac:dyDescent="0.2">
      <c r="A1003" t="str">
        <v>successful</v>
      </c>
      <c r="B1003">
        <v>50</v>
      </c>
      <c r="D1003" t="str">
        <v>failed</v>
      </c>
      <c r="E1003">
        <v>49</v>
      </c>
      <c r="M1003" s="15" t="s">
        <v>8220</v>
      </c>
      <c r="N1003" s="17">
        <v>4</v>
      </c>
    </row>
    <row r="1004" spans="1:14" x14ac:dyDescent="0.2">
      <c r="A1004" t="str">
        <v>successful</v>
      </c>
      <c r="B1004">
        <v>55</v>
      </c>
      <c r="D1004" t="str">
        <v>failed</v>
      </c>
      <c r="E1004">
        <v>19</v>
      </c>
      <c r="M1004" s="15" t="s">
        <v>8220</v>
      </c>
      <c r="N1004" s="17">
        <v>22</v>
      </c>
    </row>
    <row r="1005" spans="1:14" x14ac:dyDescent="0.2">
      <c r="A1005" t="str">
        <v>successful</v>
      </c>
      <c r="B1005">
        <v>38</v>
      </c>
      <c r="D1005" t="str">
        <v>failed</v>
      </c>
      <c r="E1005">
        <v>4</v>
      </c>
      <c r="M1005" s="15" t="s">
        <v>8220</v>
      </c>
      <c r="N1005" s="17">
        <v>15</v>
      </c>
    </row>
    <row r="1006" spans="1:14" x14ac:dyDescent="0.2">
      <c r="A1006" t="str">
        <v>successful</v>
      </c>
      <c r="B1006">
        <v>25</v>
      </c>
      <c r="D1006" t="str">
        <v>failed</v>
      </c>
      <c r="E1006">
        <v>4</v>
      </c>
      <c r="M1006" s="15" t="s">
        <v>8220</v>
      </c>
      <c r="N1006" s="17">
        <v>95</v>
      </c>
    </row>
    <row r="1007" spans="1:14" x14ac:dyDescent="0.2">
      <c r="A1007" t="str">
        <v>successful</v>
      </c>
      <c r="B1007">
        <v>46</v>
      </c>
      <c r="D1007" t="str">
        <v>failed</v>
      </c>
      <c r="E1007">
        <v>2</v>
      </c>
      <c r="M1007" s="15" t="s">
        <v>8220</v>
      </c>
      <c r="N1007" s="17">
        <v>161</v>
      </c>
    </row>
    <row r="1008" spans="1:14" x14ac:dyDescent="0.2">
      <c r="A1008" t="str">
        <v>successful</v>
      </c>
      <c r="B1008">
        <v>83</v>
      </c>
      <c r="D1008" t="str">
        <v>failed</v>
      </c>
      <c r="E1008">
        <v>0</v>
      </c>
      <c r="M1008" s="15" t="s">
        <v>8220</v>
      </c>
      <c r="N1008" s="17">
        <v>8</v>
      </c>
    </row>
    <row r="1009" spans="1:14" x14ac:dyDescent="0.2">
      <c r="A1009" t="str">
        <v>successful</v>
      </c>
      <c r="B1009">
        <v>35</v>
      </c>
      <c r="D1009" t="str">
        <v>failed</v>
      </c>
      <c r="E1009">
        <v>0</v>
      </c>
      <c r="M1009" s="15" t="s">
        <v>8220</v>
      </c>
      <c r="N1009" s="17">
        <v>76</v>
      </c>
    </row>
    <row r="1010" spans="1:14" x14ac:dyDescent="0.2">
      <c r="A1010" t="str">
        <v>successful</v>
      </c>
      <c r="B1010">
        <v>25</v>
      </c>
      <c r="D1010" t="str">
        <v>failed</v>
      </c>
      <c r="E1010">
        <v>14</v>
      </c>
      <c r="M1010" s="15" t="s">
        <v>8220</v>
      </c>
      <c r="N1010" s="17">
        <v>1</v>
      </c>
    </row>
    <row r="1011" spans="1:14" x14ac:dyDescent="0.2">
      <c r="A1011" t="str">
        <v>successful</v>
      </c>
      <c r="B1011">
        <v>75</v>
      </c>
      <c r="D1011" t="str">
        <v>failed</v>
      </c>
      <c r="E1011">
        <v>8</v>
      </c>
      <c r="M1011" s="15" t="s">
        <v>8220</v>
      </c>
      <c r="N1011" s="17">
        <v>101</v>
      </c>
    </row>
    <row r="1012" spans="1:14" x14ac:dyDescent="0.2">
      <c r="A1012" t="str">
        <v>successful</v>
      </c>
      <c r="B1012">
        <v>62</v>
      </c>
      <c r="D1012" t="str">
        <v>failed</v>
      </c>
      <c r="E1012">
        <v>0</v>
      </c>
      <c r="M1012" s="15" t="s">
        <v>8220</v>
      </c>
      <c r="N1012" s="17">
        <v>4</v>
      </c>
    </row>
    <row r="1013" spans="1:14" x14ac:dyDescent="0.2">
      <c r="A1013" t="str">
        <v>successful</v>
      </c>
      <c r="B1013">
        <v>160</v>
      </c>
      <c r="D1013" t="str">
        <v>failed</v>
      </c>
      <c r="E1013">
        <v>15</v>
      </c>
      <c r="M1013" s="15" t="s">
        <v>8220</v>
      </c>
      <c r="N1013" s="17">
        <v>1</v>
      </c>
    </row>
    <row r="1014" spans="1:14" x14ac:dyDescent="0.2">
      <c r="A1014" t="str">
        <v>successful</v>
      </c>
      <c r="B1014">
        <v>246</v>
      </c>
      <c r="D1014" t="str">
        <v>failed</v>
      </c>
      <c r="E1014">
        <v>33</v>
      </c>
      <c r="M1014" s="15" t="s">
        <v>8220</v>
      </c>
      <c r="N1014" s="17">
        <v>775</v>
      </c>
    </row>
    <row r="1015" spans="1:14" x14ac:dyDescent="0.2">
      <c r="A1015" t="str">
        <v>successful</v>
      </c>
      <c r="B1015">
        <v>55</v>
      </c>
      <c r="D1015" t="str">
        <v>failed</v>
      </c>
      <c r="E1015">
        <v>2</v>
      </c>
      <c r="M1015" s="15" t="s">
        <v>8220</v>
      </c>
      <c r="N1015" s="17">
        <v>90</v>
      </c>
    </row>
    <row r="1016" spans="1:14" x14ac:dyDescent="0.2">
      <c r="A1016" t="str">
        <v>successful</v>
      </c>
      <c r="B1016">
        <v>23</v>
      </c>
      <c r="D1016" t="str">
        <v>failed</v>
      </c>
      <c r="E1016">
        <v>6</v>
      </c>
      <c r="M1016" s="15" t="s">
        <v>8220</v>
      </c>
      <c r="N1016" s="17">
        <v>16</v>
      </c>
    </row>
    <row r="1017" spans="1:14" x14ac:dyDescent="0.2">
      <c r="A1017" t="str">
        <v>successful</v>
      </c>
      <c r="B1017">
        <v>72</v>
      </c>
      <c r="D1017" t="str">
        <v>failed</v>
      </c>
      <c r="E1017">
        <v>2</v>
      </c>
      <c r="M1017" s="15" t="s">
        <v>8220</v>
      </c>
      <c r="N1017" s="17">
        <v>6</v>
      </c>
    </row>
    <row r="1018" spans="1:14" x14ac:dyDescent="0.2">
      <c r="A1018" t="str">
        <v>successful</v>
      </c>
      <c r="B1018">
        <v>22</v>
      </c>
      <c r="D1018" t="str">
        <v>failed</v>
      </c>
      <c r="E1018">
        <v>0</v>
      </c>
      <c r="M1018" s="15" t="s">
        <v>8220</v>
      </c>
      <c r="N1018" s="17">
        <v>38</v>
      </c>
    </row>
    <row r="1019" spans="1:14" x14ac:dyDescent="0.2">
      <c r="A1019" t="str">
        <v>successful</v>
      </c>
      <c r="B1019">
        <v>14</v>
      </c>
      <c r="D1019" t="str">
        <v>failed</v>
      </c>
      <c r="E1019">
        <v>4</v>
      </c>
      <c r="M1019" s="15" t="s">
        <v>8220</v>
      </c>
      <c r="N1019" s="17">
        <v>355</v>
      </c>
    </row>
    <row r="1020" spans="1:14" x14ac:dyDescent="0.2">
      <c r="A1020" t="str">
        <v>successful</v>
      </c>
      <c r="B1020">
        <v>38</v>
      </c>
      <c r="D1020" t="str">
        <v>failed</v>
      </c>
      <c r="E1020">
        <v>1</v>
      </c>
      <c r="M1020" s="15" t="s">
        <v>8220</v>
      </c>
      <c r="N1020" s="17">
        <v>7</v>
      </c>
    </row>
    <row r="1021" spans="1:14" x14ac:dyDescent="0.2">
      <c r="A1021" t="str">
        <v>successful</v>
      </c>
      <c r="B1021">
        <v>32</v>
      </c>
      <c r="D1021" t="str">
        <v>failed</v>
      </c>
      <c r="E1021">
        <v>3</v>
      </c>
      <c r="M1021" s="15" t="s">
        <v>8220</v>
      </c>
      <c r="N1021" s="17">
        <v>400</v>
      </c>
    </row>
    <row r="1022" spans="1:14" x14ac:dyDescent="0.2">
      <c r="A1022" t="str">
        <v>successful</v>
      </c>
      <c r="B1022">
        <v>63</v>
      </c>
      <c r="D1022" t="str">
        <v>failed</v>
      </c>
      <c r="E1022">
        <v>4</v>
      </c>
      <c r="M1022" s="15" t="s">
        <v>8219</v>
      </c>
      <c r="N1022" s="17">
        <v>30</v>
      </c>
    </row>
    <row r="1023" spans="1:14" x14ac:dyDescent="0.2">
      <c r="A1023" t="str">
        <v>successful</v>
      </c>
      <c r="B1023">
        <v>27</v>
      </c>
      <c r="D1023" t="str">
        <v>failed</v>
      </c>
      <c r="E1023">
        <v>0</v>
      </c>
      <c r="M1023" s="15" t="s">
        <v>8219</v>
      </c>
      <c r="N1023" s="17">
        <v>478</v>
      </c>
    </row>
    <row r="1024" spans="1:14" x14ac:dyDescent="0.2">
      <c r="A1024" t="str">
        <v>successful</v>
      </c>
      <c r="B1024">
        <v>44</v>
      </c>
      <c r="D1024" t="str">
        <v>failed</v>
      </c>
      <c r="E1024">
        <v>4</v>
      </c>
      <c r="M1024" s="15" t="s">
        <v>8219</v>
      </c>
      <c r="N1024" s="17">
        <v>74</v>
      </c>
    </row>
    <row r="1025" spans="1:14" x14ac:dyDescent="0.2">
      <c r="A1025" t="str">
        <v>successful</v>
      </c>
      <c r="B1025">
        <v>38</v>
      </c>
      <c r="D1025" t="str">
        <v>failed</v>
      </c>
      <c r="E1025">
        <v>3</v>
      </c>
      <c r="M1025" s="15" t="s">
        <v>8219</v>
      </c>
      <c r="N1025" s="17">
        <v>131</v>
      </c>
    </row>
    <row r="1026" spans="1:14" x14ac:dyDescent="0.2">
      <c r="A1026" t="str">
        <v>successful</v>
      </c>
      <c r="B1026">
        <v>115</v>
      </c>
      <c r="D1026" t="str">
        <v>failed</v>
      </c>
      <c r="E1026">
        <v>34</v>
      </c>
      <c r="M1026" s="15" t="s">
        <v>8219</v>
      </c>
      <c r="N1026" s="17">
        <v>61</v>
      </c>
    </row>
    <row r="1027" spans="1:14" x14ac:dyDescent="0.2">
      <c r="A1027" t="str">
        <v>successful</v>
      </c>
      <c r="B1027">
        <v>37</v>
      </c>
      <c r="D1027" t="str">
        <v>failed</v>
      </c>
      <c r="E1027">
        <v>2</v>
      </c>
      <c r="M1027" s="15" t="s">
        <v>8219</v>
      </c>
      <c r="N1027" s="17">
        <v>1071</v>
      </c>
    </row>
    <row r="1028" spans="1:14" x14ac:dyDescent="0.2">
      <c r="A1028" t="str">
        <v>successful</v>
      </c>
      <c r="B1028">
        <v>99</v>
      </c>
      <c r="D1028" t="str">
        <v>failed</v>
      </c>
      <c r="E1028">
        <v>33</v>
      </c>
      <c r="M1028" s="15" t="s">
        <v>8219</v>
      </c>
      <c r="N1028" s="17">
        <v>122</v>
      </c>
    </row>
    <row r="1029" spans="1:14" x14ac:dyDescent="0.2">
      <c r="A1029" t="str">
        <v>successful</v>
      </c>
      <c r="B1029">
        <v>44</v>
      </c>
      <c r="D1029" t="str">
        <v>failed</v>
      </c>
      <c r="E1029">
        <v>0</v>
      </c>
      <c r="M1029" s="15" t="s">
        <v>8219</v>
      </c>
      <c r="N1029" s="17">
        <v>111</v>
      </c>
    </row>
    <row r="1030" spans="1:14" x14ac:dyDescent="0.2">
      <c r="A1030" t="str">
        <v>successful</v>
      </c>
      <c r="B1030">
        <v>58</v>
      </c>
      <c r="D1030" t="str">
        <v>failed</v>
      </c>
      <c r="E1030">
        <v>0</v>
      </c>
      <c r="M1030" s="15" t="s">
        <v>8219</v>
      </c>
      <c r="N1030" s="17">
        <v>255</v>
      </c>
    </row>
    <row r="1031" spans="1:14" x14ac:dyDescent="0.2">
      <c r="A1031" t="str">
        <v>successful</v>
      </c>
      <c r="B1031">
        <v>191</v>
      </c>
      <c r="D1031" t="str">
        <v>failed</v>
      </c>
      <c r="E1031">
        <v>1</v>
      </c>
      <c r="M1031" s="15" t="s">
        <v>8219</v>
      </c>
      <c r="N1031" s="17">
        <v>141</v>
      </c>
    </row>
    <row r="1032" spans="1:14" x14ac:dyDescent="0.2">
      <c r="A1032" t="str">
        <v>successful</v>
      </c>
      <c r="B1032">
        <v>40</v>
      </c>
      <c r="D1032" t="str">
        <v>failed</v>
      </c>
      <c r="E1032">
        <v>13</v>
      </c>
      <c r="M1032" s="15" t="s">
        <v>8219</v>
      </c>
      <c r="N1032" s="17">
        <v>159</v>
      </c>
    </row>
    <row r="1033" spans="1:14" x14ac:dyDescent="0.2">
      <c r="A1033" t="str">
        <v>successful</v>
      </c>
      <c r="B1033">
        <v>38</v>
      </c>
      <c r="D1033" t="str">
        <v>failed</v>
      </c>
      <c r="E1033">
        <v>2</v>
      </c>
      <c r="M1033" s="15" t="s">
        <v>8219</v>
      </c>
      <c r="N1033" s="17">
        <v>99</v>
      </c>
    </row>
    <row r="1034" spans="1:14" x14ac:dyDescent="0.2">
      <c r="A1034" t="str">
        <v>successful</v>
      </c>
      <c r="B1034">
        <v>39</v>
      </c>
      <c r="D1034" t="str">
        <v>failed</v>
      </c>
      <c r="E1034">
        <v>36</v>
      </c>
      <c r="M1034" s="15" t="s">
        <v>8219</v>
      </c>
      <c r="N1034" s="17">
        <v>96</v>
      </c>
    </row>
    <row r="1035" spans="1:14" x14ac:dyDescent="0.2">
      <c r="A1035" t="str">
        <v>successful</v>
      </c>
      <c r="B1035">
        <v>11</v>
      </c>
      <c r="D1035" t="str">
        <v>failed</v>
      </c>
      <c r="E1035">
        <v>1</v>
      </c>
      <c r="M1035" s="15" t="s">
        <v>8219</v>
      </c>
      <c r="N1035" s="17">
        <v>27</v>
      </c>
    </row>
    <row r="1036" spans="1:14" x14ac:dyDescent="0.2">
      <c r="A1036" t="str">
        <v>successful</v>
      </c>
      <c r="B1036">
        <v>107</v>
      </c>
      <c r="D1036" t="str">
        <v>failed</v>
      </c>
      <c r="E1036">
        <v>15</v>
      </c>
      <c r="M1036" s="15" t="s">
        <v>8219</v>
      </c>
      <c r="N1036" s="17">
        <v>166</v>
      </c>
    </row>
    <row r="1037" spans="1:14" x14ac:dyDescent="0.2">
      <c r="A1037" t="str">
        <v>successful</v>
      </c>
      <c r="B1037">
        <v>147</v>
      </c>
      <c r="D1037" t="str">
        <v>failed</v>
      </c>
      <c r="E1037">
        <v>1</v>
      </c>
      <c r="M1037" s="15" t="s">
        <v>8219</v>
      </c>
      <c r="N1037" s="17">
        <v>76</v>
      </c>
    </row>
    <row r="1038" spans="1:14" x14ac:dyDescent="0.2">
      <c r="A1038" t="str">
        <v>successful</v>
      </c>
      <c r="B1038">
        <v>36</v>
      </c>
      <c r="D1038" t="str">
        <v>failed</v>
      </c>
      <c r="E1038">
        <v>0</v>
      </c>
      <c r="M1038" s="15" t="s">
        <v>8219</v>
      </c>
      <c r="N1038" s="17">
        <v>211</v>
      </c>
    </row>
    <row r="1039" spans="1:14" x14ac:dyDescent="0.2">
      <c r="A1039" t="str">
        <v>successful</v>
      </c>
      <c r="B1039">
        <v>92</v>
      </c>
      <c r="D1039" t="str">
        <v>failed</v>
      </c>
      <c r="E1039">
        <v>1</v>
      </c>
      <c r="M1039" s="15" t="s">
        <v>8219</v>
      </c>
      <c r="N1039" s="17">
        <v>21</v>
      </c>
    </row>
    <row r="1040" spans="1:14" x14ac:dyDescent="0.2">
      <c r="A1040" t="str">
        <v>successful</v>
      </c>
      <c r="B1040">
        <v>35</v>
      </c>
      <c r="D1040" t="str">
        <v>failed</v>
      </c>
      <c r="E1040">
        <v>0</v>
      </c>
      <c r="M1040" s="15" t="s">
        <v>8219</v>
      </c>
      <c r="N1040" s="17">
        <v>61</v>
      </c>
    </row>
    <row r="1041" spans="1:14" x14ac:dyDescent="0.2">
      <c r="A1041" t="str">
        <v>successful</v>
      </c>
      <c r="B1041">
        <v>17</v>
      </c>
      <c r="D1041" t="str">
        <v>failed</v>
      </c>
      <c r="E1041">
        <v>0</v>
      </c>
      <c r="M1041" s="15" t="s">
        <v>8219</v>
      </c>
      <c r="N1041" s="17">
        <v>30</v>
      </c>
    </row>
    <row r="1042" spans="1:14" x14ac:dyDescent="0.2">
      <c r="A1042" t="str">
        <v>successful</v>
      </c>
      <c r="B1042">
        <v>22</v>
      </c>
      <c r="D1042" t="str">
        <v>failed</v>
      </c>
      <c r="E1042">
        <v>1</v>
      </c>
      <c r="M1042" s="15" t="s">
        <v>8220</v>
      </c>
      <c r="N1042" s="17">
        <v>1</v>
      </c>
    </row>
    <row r="1043" spans="1:14" x14ac:dyDescent="0.2">
      <c r="A1043" t="str">
        <v>successful</v>
      </c>
      <c r="B1043">
        <v>69</v>
      </c>
      <c r="D1043" t="str">
        <v>failed</v>
      </c>
      <c r="E1043">
        <v>39</v>
      </c>
      <c r="M1043" s="15" t="s">
        <v>8220</v>
      </c>
      <c r="N1043" s="17">
        <v>0</v>
      </c>
    </row>
    <row r="1044" spans="1:14" x14ac:dyDescent="0.2">
      <c r="A1044" t="str">
        <v>successful</v>
      </c>
      <c r="B1044">
        <v>13</v>
      </c>
      <c r="D1044" t="str">
        <v>failed</v>
      </c>
      <c r="E1044">
        <v>0</v>
      </c>
      <c r="M1044" s="15" t="s">
        <v>8220</v>
      </c>
      <c r="N1044" s="17">
        <v>1</v>
      </c>
    </row>
    <row r="1045" spans="1:14" x14ac:dyDescent="0.2">
      <c r="A1045" t="str">
        <v>successful</v>
      </c>
      <c r="B1045">
        <v>58</v>
      </c>
      <c r="D1045" t="str">
        <v>failed</v>
      </c>
      <c r="E1045">
        <v>0</v>
      </c>
      <c r="M1045" s="15" t="s">
        <v>8220</v>
      </c>
      <c r="N1045" s="17">
        <v>292</v>
      </c>
    </row>
    <row r="1046" spans="1:14" x14ac:dyDescent="0.2">
      <c r="A1046" t="str">
        <v>successful</v>
      </c>
      <c r="B1046">
        <v>44</v>
      </c>
      <c r="D1046" t="str">
        <v>failed</v>
      </c>
      <c r="E1046">
        <v>3</v>
      </c>
      <c r="M1046" s="15" t="s">
        <v>8220</v>
      </c>
      <c r="N1046" s="17">
        <v>2</v>
      </c>
    </row>
    <row r="1047" spans="1:14" x14ac:dyDescent="0.2">
      <c r="A1047" t="str">
        <v>successful</v>
      </c>
      <c r="B1047">
        <v>83</v>
      </c>
      <c r="D1047" t="str">
        <v>failed</v>
      </c>
      <c r="E1047">
        <v>1</v>
      </c>
      <c r="M1047" s="15" t="s">
        <v>8220</v>
      </c>
      <c r="N1047" s="17">
        <v>8</v>
      </c>
    </row>
    <row r="1048" spans="1:14" x14ac:dyDescent="0.2">
      <c r="A1048" t="str">
        <v>successful</v>
      </c>
      <c r="B1048">
        <v>117</v>
      </c>
      <c r="D1048" t="str">
        <v>failed</v>
      </c>
      <c r="E1048">
        <v>13</v>
      </c>
      <c r="M1048" s="15" t="s">
        <v>8220</v>
      </c>
      <c r="N1048" s="17">
        <v>0</v>
      </c>
    </row>
    <row r="1049" spans="1:14" x14ac:dyDescent="0.2">
      <c r="A1049" t="str">
        <v>successful</v>
      </c>
      <c r="B1049">
        <v>32</v>
      </c>
      <c r="D1049" t="str">
        <v>failed</v>
      </c>
      <c r="E1049">
        <v>0</v>
      </c>
      <c r="M1049" s="15" t="s">
        <v>8220</v>
      </c>
      <c r="N1049" s="17">
        <v>1</v>
      </c>
    </row>
    <row r="1050" spans="1:14" x14ac:dyDescent="0.2">
      <c r="A1050" t="str">
        <v>successful</v>
      </c>
      <c r="B1050">
        <v>8</v>
      </c>
      <c r="D1050" t="str">
        <v>failed</v>
      </c>
      <c r="E1050">
        <v>6</v>
      </c>
      <c r="M1050" s="15" t="s">
        <v>8220</v>
      </c>
      <c r="N1050" s="17">
        <v>4</v>
      </c>
    </row>
    <row r="1051" spans="1:14" x14ac:dyDescent="0.2">
      <c r="A1051" t="str">
        <v>successful</v>
      </c>
      <c r="B1051">
        <v>340</v>
      </c>
      <c r="D1051" t="str">
        <v>failed</v>
      </c>
      <c r="E1051">
        <v>0</v>
      </c>
      <c r="M1051" s="15" t="s">
        <v>8220</v>
      </c>
      <c r="N1051" s="17">
        <v>0</v>
      </c>
    </row>
    <row r="1052" spans="1:14" x14ac:dyDescent="0.2">
      <c r="A1052" t="str">
        <v>successful</v>
      </c>
      <c r="B1052">
        <v>7</v>
      </c>
      <c r="D1052" t="str">
        <v>failed</v>
      </c>
      <c r="E1052">
        <v>14</v>
      </c>
      <c r="M1052" s="15" t="s">
        <v>8220</v>
      </c>
      <c r="N1052" s="17">
        <v>0</v>
      </c>
    </row>
    <row r="1053" spans="1:14" x14ac:dyDescent="0.2">
      <c r="A1053" t="str">
        <v>successful</v>
      </c>
      <c r="B1053">
        <v>19</v>
      </c>
      <c r="D1053" t="str">
        <v>failed</v>
      </c>
      <c r="E1053">
        <v>5</v>
      </c>
      <c r="M1053" s="15" t="s">
        <v>8220</v>
      </c>
      <c r="N1053" s="17">
        <v>0</v>
      </c>
    </row>
    <row r="1054" spans="1:14" x14ac:dyDescent="0.2">
      <c r="A1054" t="str">
        <v>successful</v>
      </c>
      <c r="B1054">
        <v>47</v>
      </c>
      <c r="D1054" t="str">
        <v>failed</v>
      </c>
      <c r="E1054">
        <v>6</v>
      </c>
      <c r="M1054" s="15" t="s">
        <v>8220</v>
      </c>
      <c r="N1054" s="17">
        <v>0</v>
      </c>
    </row>
    <row r="1055" spans="1:14" x14ac:dyDescent="0.2">
      <c r="A1055" t="str">
        <v>successful</v>
      </c>
      <c r="B1055">
        <v>13</v>
      </c>
      <c r="D1055" t="str">
        <v>failed</v>
      </c>
      <c r="E1055">
        <v>15</v>
      </c>
      <c r="M1055" s="15" t="s">
        <v>8220</v>
      </c>
      <c r="N1055" s="17">
        <v>1</v>
      </c>
    </row>
    <row r="1056" spans="1:14" x14ac:dyDescent="0.2">
      <c r="A1056" t="str">
        <v>successful</v>
      </c>
      <c r="B1056">
        <v>90</v>
      </c>
      <c r="D1056" t="str">
        <v>failed</v>
      </c>
      <c r="E1056">
        <v>0</v>
      </c>
      <c r="M1056" s="15" t="s">
        <v>8220</v>
      </c>
      <c r="N1056" s="17">
        <v>0</v>
      </c>
    </row>
    <row r="1057" spans="1:14" x14ac:dyDescent="0.2">
      <c r="A1057" t="str">
        <v>successful</v>
      </c>
      <c r="B1057">
        <v>63</v>
      </c>
      <c r="D1057" t="str">
        <v>failed</v>
      </c>
      <c r="E1057">
        <v>1</v>
      </c>
      <c r="M1057" s="15" t="s">
        <v>8220</v>
      </c>
      <c r="N1057" s="17">
        <v>0</v>
      </c>
    </row>
    <row r="1058" spans="1:14" x14ac:dyDescent="0.2">
      <c r="A1058" t="str">
        <v>successful</v>
      </c>
      <c r="B1058">
        <v>26</v>
      </c>
      <c r="D1058" t="str">
        <v>failed</v>
      </c>
      <c r="E1058">
        <v>9</v>
      </c>
      <c r="M1058" s="15" t="s">
        <v>8220</v>
      </c>
      <c r="N1058" s="17">
        <v>0</v>
      </c>
    </row>
    <row r="1059" spans="1:14" x14ac:dyDescent="0.2">
      <c r="A1059" t="str">
        <v>successful</v>
      </c>
      <c r="B1059">
        <v>71</v>
      </c>
      <c r="D1059" t="str">
        <v>failed</v>
      </c>
      <c r="E1059">
        <v>3</v>
      </c>
      <c r="M1059" s="15" t="s">
        <v>8220</v>
      </c>
      <c r="N1059" s="17">
        <v>0</v>
      </c>
    </row>
    <row r="1060" spans="1:14" x14ac:dyDescent="0.2">
      <c r="A1060" t="str">
        <v>successful</v>
      </c>
      <c r="B1060">
        <v>38</v>
      </c>
      <c r="D1060" t="str">
        <v>failed</v>
      </c>
      <c r="E1060">
        <v>3</v>
      </c>
      <c r="M1060" s="15" t="s">
        <v>8220</v>
      </c>
      <c r="N1060" s="17">
        <v>0</v>
      </c>
    </row>
    <row r="1061" spans="1:14" x14ac:dyDescent="0.2">
      <c r="A1061" t="str">
        <v>successful</v>
      </c>
      <c r="B1061">
        <v>859</v>
      </c>
      <c r="D1061" t="str">
        <v>failed</v>
      </c>
      <c r="E1061">
        <v>1</v>
      </c>
      <c r="M1061" s="15" t="s">
        <v>8220</v>
      </c>
      <c r="N1061" s="17">
        <v>0</v>
      </c>
    </row>
    <row r="1062" spans="1:14" x14ac:dyDescent="0.2">
      <c r="A1062" t="str">
        <v>successful</v>
      </c>
      <c r="B1062">
        <v>21</v>
      </c>
      <c r="D1062" t="str">
        <v>failed</v>
      </c>
      <c r="E1062">
        <v>3</v>
      </c>
      <c r="M1062" s="15" t="s">
        <v>8220</v>
      </c>
      <c r="N1062" s="17">
        <v>1</v>
      </c>
    </row>
    <row r="1063" spans="1:14" x14ac:dyDescent="0.2">
      <c r="A1063" t="str">
        <v>successful</v>
      </c>
      <c r="B1063">
        <v>78</v>
      </c>
      <c r="D1063" t="str">
        <v>failed</v>
      </c>
      <c r="E1063">
        <v>0</v>
      </c>
      <c r="M1063" s="15" t="s">
        <v>8220</v>
      </c>
      <c r="N1063" s="17">
        <v>0</v>
      </c>
    </row>
    <row r="1064" spans="1:14" x14ac:dyDescent="0.2">
      <c r="A1064" t="str">
        <v>successful</v>
      </c>
      <c r="B1064">
        <v>53</v>
      </c>
      <c r="D1064" t="str">
        <v>failed</v>
      </c>
      <c r="E1064">
        <v>2</v>
      </c>
      <c r="M1064" s="15" t="s">
        <v>8220</v>
      </c>
      <c r="N1064" s="17">
        <v>4</v>
      </c>
    </row>
    <row r="1065" spans="1:14" x14ac:dyDescent="0.2">
      <c r="A1065" t="str">
        <v>successful</v>
      </c>
      <c r="B1065">
        <v>356</v>
      </c>
      <c r="D1065" t="str">
        <v>failed</v>
      </c>
      <c r="E1065">
        <v>10</v>
      </c>
      <c r="M1065" s="15" t="s">
        <v>8220</v>
      </c>
      <c r="N1065" s="17">
        <v>0</v>
      </c>
    </row>
    <row r="1066" spans="1:14" x14ac:dyDescent="0.2">
      <c r="A1066" t="str">
        <v>successful</v>
      </c>
      <c r="B1066">
        <v>279</v>
      </c>
      <c r="D1066" t="str">
        <v>failed</v>
      </c>
      <c r="E1066">
        <v>60</v>
      </c>
      <c r="M1066" s="15" t="s">
        <v>8221</v>
      </c>
      <c r="N1066" s="17">
        <v>123</v>
      </c>
    </row>
    <row r="1067" spans="1:14" x14ac:dyDescent="0.2">
      <c r="A1067" t="str">
        <v>successful</v>
      </c>
      <c r="B1067">
        <v>266</v>
      </c>
      <c r="D1067" t="str">
        <v>failed</v>
      </c>
      <c r="E1067">
        <v>5</v>
      </c>
      <c r="M1067" s="15" t="s">
        <v>8221</v>
      </c>
      <c r="N1067" s="17">
        <v>5</v>
      </c>
    </row>
    <row r="1068" spans="1:14" x14ac:dyDescent="0.2">
      <c r="A1068" t="str">
        <v>successful</v>
      </c>
      <c r="B1068">
        <v>623</v>
      </c>
      <c r="D1068" t="str">
        <v>failed</v>
      </c>
      <c r="E1068">
        <v>9</v>
      </c>
      <c r="M1068" s="15" t="s">
        <v>8221</v>
      </c>
      <c r="N1068" s="17">
        <v>148</v>
      </c>
    </row>
    <row r="1069" spans="1:14" x14ac:dyDescent="0.2">
      <c r="A1069" t="str">
        <v>successful</v>
      </c>
      <c r="B1069">
        <v>392</v>
      </c>
      <c r="D1069" t="str">
        <v>failed</v>
      </c>
      <c r="E1069">
        <v>13</v>
      </c>
      <c r="M1069" s="15" t="s">
        <v>8221</v>
      </c>
      <c r="N1069" s="17">
        <v>10</v>
      </c>
    </row>
    <row r="1070" spans="1:14" x14ac:dyDescent="0.2">
      <c r="A1070" t="str">
        <v>successful</v>
      </c>
      <c r="B1070">
        <v>3562</v>
      </c>
      <c r="D1070" t="str">
        <v>failed</v>
      </c>
      <c r="E1070">
        <v>0</v>
      </c>
      <c r="M1070" s="15" t="s">
        <v>8221</v>
      </c>
      <c r="N1070" s="17">
        <v>4</v>
      </c>
    </row>
    <row r="1071" spans="1:14" x14ac:dyDescent="0.2">
      <c r="A1071" t="str">
        <v>successful</v>
      </c>
      <c r="B1071">
        <v>514</v>
      </c>
      <c r="D1071" t="str">
        <v>failed</v>
      </c>
      <c r="E1071">
        <v>8</v>
      </c>
      <c r="M1071" s="15" t="s">
        <v>8221</v>
      </c>
      <c r="N1071" s="17">
        <v>21</v>
      </c>
    </row>
    <row r="1072" spans="1:14" x14ac:dyDescent="0.2">
      <c r="A1072" t="str">
        <v>successful</v>
      </c>
      <c r="B1072">
        <v>88</v>
      </c>
      <c r="D1072" t="str">
        <v>failed</v>
      </c>
      <c r="E1072">
        <v>3</v>
      </c>
      <c r="M1072" s="15" t="s">
        <v>8221</v>
      </c>
      <c r="N1072" s="17">
        <v>2</v>
      </c>
    </row>
    <row r="1073" spans="1:14" x14ac:dyDescent="0.2">
      <c r="A1073" t="str">
        <v>successful</v>
      </c>
      <c r="B1073">
        <v>537</v>
      </c>
      <c r="D1073" t="str">
        <v>failed</v>
      </c>
      <c r="E1073">
        <v>3</v>
      </c>
      <c r="M1073" s="15" t="s">
        <v>8221</v>
      </c>
      <c r="N1073" s="17">
        <v>0</v>
      </c>
    </row>
    <row r="1074" spans="1:14" x14ac:dyDescent="0.2">
      <c r="A1074" t="str">
        <v>successful</v>
      </c>
      <c r="B1074">
        <v>25</v>
      </c>
      <c r="D1074" t="str">
        <v>failed</v>
      </c>
      <c r="E1074">
        <v>0</v>
      </c>
      <c r="M1074" s="15" t="s">
        <v>8221</v>
      </c>
      <c r="N1074" s="17">
        <v>4</v>
      </c>
    </row>
    <row r="1075" spans="1:14" x14ac:dyDescent="0.2">
      <c r="A1075" t="str">
        <v>successful</v>
      </c>
      <c r="B1075">
        <v>3238</v>
      </c>
      <c r="D1075" t="str">
        <v>failed</v>
      </c>
      <c r="E1075">
        <v>6</v>
      </c>
      <c r="M1075" s="15" t="s">
        <v>8221</v>
      </c>
      <c r="N1075" s="17">
        <v>1</v>
      </c>
    </row>
    <row r="1076" spans="1:14" x14ac:dyDescent="0.2">
      <c r="A1076" t="str">
        <v>successful</v>
      </c>
      <c r="B1076">
        <v>897</v>
      </c>
      <c r="D1076" t="str">
        <v>failed</v>
      </c>
      <c r="E1076">
        <v>4</v>
      </c>
      <c r="M1076" s="15" t="s">
        <v>8221</v>
      </c>
      <c r="N1076" s="17">
        <v>30</v>
      </c>
    </row>
    <row r="1077" spans="1:14" x14ac:dyDescent="0.2">
      <c r="A1077" t="str">
        <v>successful</v>
      </c>
      <c r="B1077">
        <v>878</v>
      </c>
      <c r="D1077" t="str">
        <v>failed</v>
      </c>
      <c r="E1077">
        <v>1</v>
      </c>
      <c r="M1077" s="15" t="s">
        <v>8221</v>
      </c>
      <c r="N1077" s="17">
        <v>3</v>
      </c>
    </row>
    <row r="1078" spans="1:14" x14ac:dyDescent="0.2">
      <c r="A1078" t="str">
        <v>successful</v>
      </c>
      <c r="B1078">
        <v>115</v>
      </c>
      <c r="D1078" t="str">
        <v>failed</v>
      </c>
      <c r="E1078">
        <v>29</v>
      </c>
      <c r="M1078" s="15" t="s">
        <v>8221</v>
      </c>
      <c r="N1078" s="17">
        <v>975</v>
      </c>
    </row>
    <row r="1079" spans="1:14" x14ac:dyDescent="0.2">
      <c r="A1079" t="str">
        <v>successful</v>
      </c>
      <c r="B1079">
        <v>234</v>
      </c>
      <c r="D1079" t="str">
        <v>failed</v>
      </c>
      <c r="E1079">
        <v>0</v>
      </c>
      <c r="M1079" s="15" t="s">
        <v>8221</v>
      </c>
      <c r="N1079" s="17">
        <v>167</v>
      </c>
    </row>
    <row r="1080" spans="1:14" x14ac:dyDescent="0.2">
      <c r="A1080" t="str">
        <v>successful</v>
      </c>
      <c r="B1080">
        <v>4330</v>
      </c>
      <c r="D1080" t="str">
        <v>failed</v>
      </c>
      <c r="E1080">
        <v>4</v>
      </c>
      <c r="M1080" s="15" t="s">
        <v>8221</v>
      </c>
      <c r="N1080" s="17">
        <v>5</v>
      </c>
    </row>
    <row r="1081" spans="1:14" x14ac:dyDescent="0.2">
      <c r="A1081" t="str">
        <v>successful</v>
      </c>
      <c r="B1081">
        <v>651</v>
      </c>
      <c r="D1081" t="str">
        <v>failed</v>
      </c>
      <c r="E1081">
        <v>5</v>
      </c>
      <c r="M1081" s="15" t="s">
        <v>8221</v>
      </c>
      <c r="N1081" s="17">
        <v>18</v>
      </c>
    </row>
    <row r="1082" spans="1:14" x14ac:dyDescent="0.2">
      <c r="A1082" t="str">
        <v>successful</v>
      </c>
      <c r="B1082">
        <v>251</v>
      </c>
      <c r="D1082" t="str">
        <v>failed</v>
      </c>
      <c r="E1082">
        <v>4</v>
      </c>
      <c r="M1082" s="15" t="s">
        <v>8221</v>
      </c>
      <c r="N1082" s="17">
        <v>98</v>
      </c>
    </row>
    <row r="1083" spans="1:14" x14ac:dyDescent="0.2">
      <c r="A1083" t="str">
        <v>successful</v>
      </c>
      <c r="B1083">
        <v>263</v>
      </c>
      <c r="D1083" t="str">
        <v>failed</v>
      </c>
      <c r="E1083">
        <v>5</v>
      </c>
      <c r="M1083" s="15" t="s">
        <v>8221</v>
      </c>
      <c r="N1083" s="17">
        <v>4</v>
      </c>
    </row>
    <row r="1084" spans="1:14" x14ac:dyDescent="0.2">
      <c r="A1084" t="str">
        <v>successful</v>
      </c>
      <c r="B1084">
        <v>28</v>
      </c>
      <c r="D1084" t="str">
        <v>failed</v>
      </c>
      <c r="E1084">
        <v>1</v>
      </c>
      <c r="M1084" s="15" t="s">
        <v>8221</v>
      </c>
      <c r="N1084" s="17">
        <v>3</v>
      </c>
    </row>
    <row r="1085" spans="1:14" x14ac:dyDescent="0.2">
      <c r="A1085" t="str">
        <v>successful</v>
      </c>
      <c r="B1085">
        <v>721</v>
      </c>
      <c r="D1085" t="str">
        <v>failed</v>
      </c>
      <c r="E1085">
        <v>1</v>
      </c>
      <c r="M1085" s="15" t="s">
        <v>8221</v>
      </c>
      <c r="N1085" s="17">
        <v>1</v>
      </c>
    </row>
    <row r="1086" spans="1:14" x14ac:dyDescent="0.2">
      <c r="A1086" t="str">
        <v>successful</v>
      </c>
      <c r="B1086">
        <v>50</v>
      </c>
      <c r="D1086" t="str">
        <v>failed</v>
      </c>
      <c r="E1086">
        <v>0</v>
      </c>
      <c r="M1086" s="15" t="s">
        <v>8221</v>
      </c>
      <c r="N1086" s="17">
        <v>0</v>
      </c>
    </row>
    <row r="1087" spans="1:14" x14ac:dyDescent="0.2">
      <c r="A1087" t="str">
        <v>successful</v>
      </c>
      <c r="B1087">
        <v>73</v>
      </c>
      <c r="D1087" t="str">
        <v>failed</v>
      </c>
      <c r="E1087">
        <v>14</v>
      </c>
      <c r="M1087" s="15" t="s">
        <v>8221</v>
      </c>
      <c r="N1087" s="17">
        <v>9</v>
      </c>
    </row>
    <row r="1088" spans="1:14" x14ac:dyDescent="0.2">
      <c r="A1088" t="str">
        <v>successful</v>
      </c>
      <c r="B1088">
        <v>27</v>
      </c>
      <c r="D1088" t="str">
        <v>failed</v>
      </c>
      <c r="E1088">
        <v>3</v>
      </c>
      <c r="M1088" s="15" t="s">
        <v>8221</v>
      </c>
      <c r="N1088" s="17">
        <v>2</v>
      </c>
    </row>
    <row r="1089" spans="1:14" x14ac:dyDescent="0.2">
      <c r="A1089" t="str">
        <v>successful</v>
      </c>
      <c r="B1089">
        <v>34</v>
      </c>
      <c r="D1089" t="str">
        <v>failed</v>
      </c>
      <c r="E1089">
        <v>10</v>
      </c>
      <c r="M1089" s="15" t="s">
        <v>8221</v>
      </c>
      <c r="N1089" s="17">
        <v>0</v>
      </c>
    </row>
    <row r="1090" spans="1:14" x14ac:dyDescent="0.2">
      <c r="A1090" t="str">
        <v>successful</v>
      </c>
      <c r="B1090">
        <v>7</v>
      </c>
      <c r="D1090" t="str">
        <v>failed</v>
      </c>
      <c r="E1090">
        <v>17</v>
      </c>
      <c r="M1090" s="15" t="s">
        <v>8221</v>
      </c>
      <c r="N1090" s="17">
        <v>147</v>
      </c>
    </row>
    <row r="1091" spans="1:14" x14ac:dyDescent="0.2">
      <c r="A1091" t="str">
        <v>successful</v>
      </c>
      <c r="B1091">
        <v>24</v>
      </c>
      <c r="D1091" t="str">
        <v>failed</v>
      </c>
      <c r="E1091">
        <v>2</v>
      </c>
      <c r="M1091" s="15" t="s">
        <v>8221</v>
      </c>
      <c r="N1091" s="17">
        <v>49</v>
      </c>
    </row>
    <row r="1092" spans="1:14" x14ac:dyDescent="0.2">
      <c r="A1092" t="str">
        <v>successful</v>
      </c>
      <c r="B1092">
        <v>15</v>
      </c>
      <c r="D1092" t="str">
        <v>failed</v>
      </c>
      <c r="E1092">
        <v>0</v>
      </c>
      <c r="M1092" s="15" t="s">
        <v>8221</v>
      </c>
      <c r="N1092" s="17">
        <v>1</v>
      </c>
    </row>
    <row r="1093" spans="1:14" x14ac:dyDescent="0.2">
      <c r="A1093" t="str">
        <v>successful</v>
      </c>
      <c r="B1093">
        <v>72</v>
      </c>
      <c r="D1093" t="str">
        <v>failed</v>
      </c>
      <c r="E1093">
        <v>4</v>
      </c>
      <c r="M1093" s="15" t="s">
        <v>8221</v>
      </c>
      <c r="N1093" s="17">
        <v>2</v>
      </c>
    </row>
    <row r="1094" spans="1:14" x14ac:dyDescent="0.2">
      <c r="A1094" t="str">
        <v>successful</v>
      </c>
      <c r="B1094">
        <v>120</v>
      </c>
      <c r="D1094" t="str">
        <v>failed</v>
      </c>
      <c r="E1094">
        <v>12</v>
      </c>
      <c r="M1094" s="15" t="s">
        <v>8221</v>
      </c>
      <c r="N1094" s="17">
        <v>7</v>
      </c>
    </row>
    <row r="1095" spans="1:14" x14ac:dyDescent="0.2">
      <c r="A1095" t="str">
        <v>successful</v>
      </c>
      <c r="B1095">
        <v>123</v>
      </c>
      <c r="D1095" t="str">
        <v>failed</v>
      </c>
      <c r="E1095">
        <v>3</v>
      </c>
      <c r="M1095" s="15" t="s">
        <v>8221</v>
      </c>
      <c r="N1095" s="17">
        <v>4</v>
      </c>
    </row>
    <row r="1096" spans="1:14" x14ac:dyDescent="0.2">
      <c r="A1096" t="str">
        <v>successful</v>
      </c>
      <c r="B1096">
        <v>1</v>
      </c>
      <c r="D1096" t="str">
        <v>failed</v>
      </c>
      <c r="E1096">
        <v>12</v>
      </c>
      <c r="M1096" s="15" t="s">
        <v>8221</v>
      </c>
      <c r="N1096" s="17">
        <v>27</v>
      </c>
    </row>
    <row r="1097" spans="1:14" x14ac:dyDescent="0.2">
      <c r="A1097" t="str">
        <v>successful</v>
      </c>
      <c r="B1097">
        <v>24</v>
      </c>
      <c r="D1097" t="str">
        <v>failed</v>
      </c>
      <c r="E1097">
        <v>0</v>
      </c>
      <c r="M1097" s="15" t="s">
        <v>8221</v>
      </c>
      <c r="N1097" s="17">
        <v>94</v>
      </c>
    </row>
    <row r="1098" spans="1:14" x14ac:dyDescent="0.2">
      <c r="A1098" t="str">
        <v>successful</v>
      </c>
      <c r="B1098">
        <v>33</v>
      </c>
      <c r="D1098" t="str">
        <v>failed</v>
      </c>
      <c r="E1098">
        <v>7</v>
      </c>
      <c r="M1098" s="15" t="s">
        <v>8221</v>
      </c>
      <c r="N1098" s="17">
        <v>29</v>
      </c>
    </row>
    <row r="1099" spans="1:14" x14ac:dyDescent="0.2">
      <c r="A1099" t="str">
        <v>successful</v>
      </c>
      <c r="B1099">
        <v>14</v>
      </c>
      <c r="D1099" t="str">
        <v>failed</v>
      </c>
      <c r="E1099">
        <v>2</v>
      </c>
      <c r="M1099" s="15" t="s">
        <v>8221</v>
      </c>
      <c r="N1099" s="17">
        <v>7</v>
      </c>
    </row>
    <row r="1100" spans="1:14" x14ac:dyDescent="0.2">
      <c r="A1100" t="str">
        <v>successful</v>
      </c>
      <c r="B1100">
        <v>9</v>
      </c>
      <c r="D1100" t="str">
        <v>failed</v>
      </c>
      <c r="E1100">
        <v>1</v>
      </c>
      <c r="M1100" s="15" t="s">
        <v>8221</v>
      </c>
      <c r="N1100" s="17">
        <v>22</v>
      </c>
    </row>
    <row r="1101" spans="1:14" x14ac:dyDescent="0.2">
      <c r="A1101" t="str">
        <v>successful</v>
      </c>
      <c r="B1101">
        <v>76</v>
      </c>
      <c r="D1101" t="str">
        <v>failed</v>
      </c>
      <c r="E1101">
        <v>4</v>
      </c>
      <c r="M1101" s="15" t="s">
        <v>8221</v>
      </c>
      <c r="N1101" s="17">
        <v>1</v>
      </c>
    </row>
    <row r="1102" spans="1:14" x14ac:dyDescent="0.2">
      <c r="A1102" t="str">
        <v>successful</v>
      </c>
      <c r="B1102">
        <v>19</v>
      </c>
      <c r="D1102" t="str">
        <v>failed</v>
      </c>
      <c r="E1102">
        <v>4</v>
      </c>
      <c r="M1102" s="15" t="s">
        <v>8221</v>
      </c>
      <c r="N1102" s="17">
        <v>10</v>
      </c>
    </row>
    <row r="1103" spans="1:14" x14ac:dyDescent="0.2">
      <c r="A1103" t="str">
        <v>successful</v>
      </c>
      <c r="B1103">
        <v>69</v>
      </c>
      <c r="D1103" t="str">
        <v>failed</v>
      </c>
      <c r="E1103">
        <v>17</v>
      </c>
      <c r="M1103" s="15" t="s">
        <v>8221</v>
      </c>
      <c r="N1103" s="17">
        <v>6</v>
      </c>
    </row>
    <row r="1104" spans="1:14" x14ac:dyDescent="0.2">
      <c r="A1104" t="str">
        <v>successful</v>
      </c>
      <c r="B1104">
        <v>218</v>
      </c>
      <c r="D1104" t="str">
        <v>failed</v>
      </c>
      <c r="E1104">
        <v>7</v>
      </c>
      <c r="M1104" s="15" t="s">
        <v>8221</v>
      </c>
      <c r="N1104" s="17">
        <v>24</v>
      </c>
    </row>
    <row r="1105" spans="1:14" x14ac:dyDescent="0.2">
      <c r="A1105" t="str">
        <v>successful</v>
      </c>
      <c r="B1105">
        <v>30</v>
      </c>
      <c r="D1105" t="str">
        <v>failed</v>
      </c>
      <c r="E1105">
        <v>2</v>
      </c>
      <c r="M1105" s="15" t="s">
        <v>8221</v>
      </c>
      <c r="N1105" s="17">
        <v>15</v>
      </c>
    </row>
    <row r="1106" spans="1:14" x14ac:dyDescent="0.2">
      <c r="A1106" t="str">
        <v>successful</v>
      </c>
      <c r="B1106">
        <v>100</v>
      </c>
      <c r="D1106" t="str">
        <v>failed</v>
      </c>
      <c r="E1106">
        <v>5</v>
      </c>
      <c r="M1106" s="15" t="s">
        <v>8221</v>
      </c>
      <c r="N1106" s="17">
        <v>37</v>
      </c>
    </row>
    <row r="1107" spans="1:14" x14ac:dyDescent="0.2">
      <c r="A1107" t="str">
        <v>successful</v>
      </c>
      <c r="B1107">
        <v>296</v>
      </c>
      <c r="D1107" t="str">
        <v>failed</v>
      </c>
      <c r="E1107">
        <v>1</v>
      </c>
      <c r="M1107" s="15" t="s">
        <v>8221</v>
      </c>
      <c r="N1107" s="17">
        <v>20</v>
      </c>
    </row>
    <row r="1108" spans="1:14" x14ac:dyDescent="0.2">
      <c r="A1108" t="str">
        <v>successful</v>
      </c>
      <c r="B1108">
        <v>1204</v>
      </c>
      <c r="D1108" t="str">
        <v>failed</v>
      </c>
      <c r="E1108">
        <v>1</v>
      </c>
      <c r="M1108" s="15" t="s">
        <v>8221</v>
      </c>
      <c r="N1108" s="17">
        <v>7</v>
      </c>
    </row>
    <row r="1109" spans="1:14" x14ac:dyDescent="0.2">
      <c r="A1109" t="str">
        <v>successful</v>
      </c>
      <c r="B1109">
        <v>321</v>
      </c>
      <c r="D1109" t="str">
        <v>failed</v>
      </c>
      <c r="E1109">
        <v>14</v>
      </c>
      <c r="M1109" s="15" t="s">
        <v>8221</v>
      </c>
      <c r="N1109" s="17">
        <v>0</v>
      </c>
    </row>
    <row r="1110" spans="1:14" x14ac:dyDescent="0.2">
      <c r="A1110" t="str">
        <v>successful</v>
      </c>
      <c r="B1110">
        <v>301</v>
      </c>
      <c r="D1110" t="str">
        <v>failed</v>
      </c>
      <c r="E1110">
        <v>26</v>
      </c>
      <c r="M1110" s="15" t="s">
        <v>8221</v>
      </c>
      <c r="N1110" s="17">
        <v>21</v>
      </c>
    </row>
    <row r="1111" spans="1:14" x14ac:dyDescent="0.2">
      <c r="A1111" t="str">
        <v>successful</v>
      </c>
      <c r="B1111">
        <v>144</v>
      </c>
      <c r="D1111" t="str">
        <v>failed</v>
      </c>
      <c r="E1111">
        <v>2</v>
      </c>
      <c r="M1111" s="15" t="s">
        <v>8221</v>
      </c>
      <c r="N1111" s="17">
        <v>3</v>
      </c>
    </row>
    <row r="1112" spans="1:14" x14ac:dyDescent="0.2">
      <c r="A1112" t="str">
        <v>successful</v>
      </c>
      <c r="B1112">
        <v>539</v>
      </c>
      <c r="D1112" t="str">
        <v>failed</v>
      </c>
      <c r="E1112">
        <v>1</v>
      </c>
      <c r="M1112" s="15" t="s">
        <v>8221</v>
      </c>
      <c r="N1112" s="17">
        <v>11</v>
      </c>
    </row>
    <row r="1113" spans="1:14" x14ac:dyDescent="0.2">
      <c r="A1113" t="str">
        <v>successful</v>
      </c>
      <c r="B1113">
        <v>498</v>
      </c>
      <c r="D1113" t="str">
        <v>failed</v>
      </c>
      <c r="E1113">
        <v>3</v>
      </c>
      <c r="M1113" s="15" t="s">
        <v>8221</v>
      </c>
      <c r="N1113" s="17">
        <v>1</v>
      </c>
    </row>
    <row r="1114" spans="1:14" x14ac:dyDescent="0.2">
      <c r="A1114" t="str">
        <v>successful</v>
      </c>
      <c r="B1114">
        <v>1113</v>
      </c>
      <c r="D1114" t="str">
        <v>failed</v>
      </c>
      <c r="E1114">
        <v>7</v>
      </c>
      <c r="M1114" s="15" t="s">
        <v>8221</v>
      </c>
      <c r="N1114" s="17">
        <v>312</v>
      </c>
    </row>
    <row r="1115" spans="1:14" x14ac:dyDescent="0.2">
      <c r="A1115" t="str">
        <v>successful</v>
      </c>
      <c r="B1115">
        <v>988</v>
      </c>
      <c r="D1115" t="str">
        <v>failed</v>
      </c>
      <c r="E1115">
        <v>9</v>
      </c>
      <c r="M1115" s="15" t="s">
        <v>8221</v>
      </c>
      <c r="N1115" s="17">
        <v>1</v>
      </c>
    </row>
    <row r="1116" spans="1:14" x14ac:dyDescent="0.2">
      <c r="A1116" t="str">
        <v>successful</v>
      </c>
      <c r="B1116">
        <v>391</v>
      </c>
      <c r="D1116" t="str">
        <v>failed</v>
      </c>
      <c r="E1116">
        <v>20</v>
      </c>
      <c r="M1116" s="15" t="s">
        <v>8221</v>
      </c>
      <c r="N1116" s="17">
        <v>3</v>
      </c>
    </row>
    <row r="1117" spans="1:14" x14ac:dyDescent="0.2">
      <c r="A1117" t="str">
        <v>successful</v>
      </c>
      <c r="B1117">
        <v>28</v>
      </c>
      <c r="D1117" t="str">
        <v>failed</v>
      </c>
      <c r="E1117">
        <v>6</v>
      </c>
      <c r="M1117" s="15" t="s">
        <v>8221</v>
      </c>
      <c r="N1117" s="17">
        <v>4</v>
      </c>
    </row>
    <row r="1118" spans="1:14" x14ac:dyDescent="0.2">
      <c r="A1118" t="str">
        <v>successful</v>
      </c>
      <c r="B1118">
        <v>147</v>
      </c>
      <c r="D1118" t="str">
        <v>failed</v>
      </c>
      <c r="E1118">
        <v>13</v>
      </c>
      <c r="M1118" s="15" t="s">
        <v>8221</v>
      </c>
      <c r="N1118" s="17">
        <v>10</v>
      </c>
    </row>
    <row r="1119" spans="1:14" x14ac:dyDescent="0.2">
      <c r="A1119" t="str">
        <v>successful</v>
      </c>
      <c r="B1119">
        <v>680</v>
      </c>
      <c r="D1119" t="str">
        <v>failed</v>
      </c>
      <c r="E1119">
        <v>1</v>
      </c>
      <c r="M1119" s="15" t="s">
        <v>8221</v>
      </c>
      <c r="N1119" s="17">
        <v>8</v>
      </c>
    </row>
    <row r="1120" spans="1:14" x14ac:dyDescent="0.2">
      <c r="A1120" t="str">
        <v>successful</v>
      </c>
      <c r="B1120">
        <v>983</v>
      </c>
      <c r="D1120" t="str">
        <v>failed</v>
      </c>
      <c r="E1120">
        <v>202</v>
      </c>
      <c r="M1120" s="15" t="s">
        <v>8221</v>
      </c>
      <c r="N1120" s="17">
        <v>3</v>
      </c>
    </row>
    <row r="1121" spans="1:14" x14ac:dyDescent="0.2">
      <c r="A1121" t="str">
        <v>successful</v>
      </c>
      <c r="B1121">
        <v>79</v>
      </c>
      <c r="D1121" t="str">
        <v>failed</v>
      </c>
      <c r="E1121">
        <v>0</v>
      </c>
      <c r="M1121" s="15" t="s">
        <v>8221</v>
      </c>
      <c r="N1121" s="17">
        <v>1</v>
      </c>
    </row>
    <row r="1122" spans="1:14" x14ac:dyDescent="0.2">
      <c r="A1122" t="str">
        <v>successful</v>
      </c>
      <c r="B1122">
        <v>426</v>
      </c>
      <c r="D1122" t="str">
        <v>failed</v>
      </c>
      <c r="E1122">
        <v>1</v>
      </c>
      <c r="M1122" s="15" t="s">
        <v>8221</v>
      </c>
      <c r="N1122" s="17">
        <v>0</v>
      </c>
    </row>
    <row r="1123" spans="1:14" x14ac:dyDescent="0.2">
      <c r="A1123" t="str">
        <v>successful</v>
      </c>
      <c r="B1123">
        <v>96</v>
      </c>
      <c r="D1123" t="str">
        <v>failed</v>
      </c>
      <c r="E1123">
        <v>0</v>
      </c>
      <c r="M1123" s="15" t="s">
        <v>8221</v>
      </c>
      <c r="N1123" s="17">
        <v>5</v>
      </c>
    </row>
    <row r="1124" spans="1:14" x14ac:dyDescent="0.2">
      <c r="A1124" t="str">
        <v>successful</v>
      </c>
      <c r="B1124">
        <v>163</v>
      </c>
      <c r="D1124" t="str">
        <v>failed</v>
      </c>
      <c r="E1124">
        <v>2</v>
      </c>
      <c r="M1124" s="15" t="s">
        <v>8221</v>
      </c>
      <c r="N1124" s="17">
        <v>0</v>
      </c>
    </row>
    <row r="1125" spans="1:14" x14ac:dyDescent="0.2">
      <c r="A1125" t="str">
        <v>successful</v>
      </c>
      <c r="B1125">
        <v>2525</v>
      </c>
      <c r="D1125" t="str">
        <v>failed</v>
      </c>
      <c r="E1125">
        <v>13</v>
      </c>
      <c r="M1125" s="15" t="s">
        <v>8221</v>
      </c>
      <c r="N1125" s="17">
        <v>3</v>
      </c>
    </row>
    <row r="1126" spans="1:14" x14ac:dyDescent="0.2">
      <c r="A1126" t="str">
        <v>successful</v>
      </c>
      <c r="B1126">
        <v>2035</v>
      </c>
      <c r="D1126" t="str">
        <v>failed</v>
      </c>
      <c r="E1126">
        <v>9</v>
      </c>
      <c r="M1126" s="15" t="s">
        <v>8221</v>
      </c>
      <c r="N1126" s="17">
        <v>7</v>
      </c>
    </row>
    <row r="1127" spans="1:14" x14ac:dyDescent="0.2">
      <c r="A1127" t="str">
        <v>successful</v>
      </c>
      <c r="B1127">
        <v>290</v>
      </c>
      <c r="D1127" t="str">
        <v>failed</v>
      </c>
      <c r="E1127">
        <v>2</v>
      </c>
      <c r="M1127" s="15" t="s">
        <v>8221</v>
      </c>
      <c r="N1127" s="17">
        <v>0</v>
      </c>
    </row>
    <row r="1128" spans="1:14" x14ac:dyDescent="0.2">
      <c r="A1128" t="str">
        <v>successful</v>
      </c>
      <c r="B1128">
        <v>1980</v>
      </c>
      <c r="D1128" t="str">
        <v>failed</v>
      </c>
      <c r="E1128">
        <v>0</v>
      </c>
      <c r="M1128" s="15" t="s">
        <v>8221</v>
      </c>
      <c r="N1128" s="17">
        <v>2</v>
      </c>
    </row>
    <row r="1129" spans="1:14" x14ac:dyDescent="0.2">
      <c r="A1129" t="str">
        <v>successful</v>
      </c>
      <c r="B1129">
        <v>57</v>
      </c>
      <c r="D1129" t="str">
        <v>failed</v>
      </c>
      <c r="E1129">
        <v>35</v>
      </c>
      <c r="M1129" s="15" t="s">
        <v>8221</v>
      </c>
      <c r="N1129" s="17">
        <v>23</v>
      </c>
    </row>
    <row r="1130" spans="1:14" x14ac:dyDescent="0.2">
      <c r="A1130" t="str">
        <v>successful</v>
      </c>
      <c r="B1130">
        <v>380</v>
      </c>
      <c r="D1130" t="str">
        <v>failed</v>
      </c>
      <c r="E1130">
        <v>2</v>
      </c>
      <c r="M1130" s="15" t="s">
        <v>8221</v>
      </c>
      <c r="N1130" s="17">
        <v>1</v>
      </c>
    </row>
    <row r="1131" spans="1:14" x14ac:dyDescent="0.2">
      <c r="A1131" t="str">
        <v>successful</v>
      </c>
      <c r="B1131">
        <v>128</v>
      </c>
      <c r="D1131" t="str">
        <v>failed</v>
      </c>
      <c r="E1131">
        <v>3</v>
      </c>
      <c r="M1131" s="15" t="s">
        <v>8221</v>
      </c>
      <c r="N1131" s="17">
        <v>2</v>
      </c>
    </row>
    <row r="1132" spans="1:14" x14ac:dyDescent="0.2">
      <c r="A1132" t="str">
        <v>successful</v>
      </c>
      <c r="B1132">
        <v>180</v>
      </c>
      <c r="D1132" t="str">
        <v>failed</v>
      </c>
      <c r="E1132">
        <v>0</v>
      </c>
      <c r="M1132" s="15" t="s">
        <v>8221</v>
      </c>
      <c r="N1132" s="17">
        <v>3</v>
      </c>
    </row>
    <row r="1133" spans="1:14" x14ac:dyDescent="0.2">
      <c r="A1133" t="str">
        <v>successful</v>
      </c>
      <c r="B1133">
        <v>571</v>
      </c>
      <c r="D1133" t="str">
        <v>failed</v>
      </c>
      <c r="E1133">
        <v>1</v>
      </c>
      <c r="M1133" s="15" t="s">
        <v>8221</v>
      </c>
      <c r="N1133" s="17">
        <v>0</v>
      </c>
    </row>
    <row r="1134" spans="1:14" x14ac:dyDescent="0.2">
      <c r="A1134" t="str">
        <v>successful</v>
      </c>
      <c r="B1134">
        <v>480</v>
      </c>
      <c r="D1134" t="str">
        <v>failed</v>
      </c>
      <c r="E1134">
        <v>0</v>
      </c>
      <c r="M1134" s="15" t="s">
        <v>8221</v>
      </c>
      <c r="N1134" s="17">
        <v>13</v>
      </c>
    </row>
    <row r="1135" spans="1:14" x14ac:dyDescent="0.2">
      <c r="A1135" t="str">
        <v>successful</v>
      </c>
      <c r="B1135">
        <v>249</v>
      </c>
      <c r="D1135" t="str">
        <v>failed</v>
      </c>
      <c r="E1135">
        <v>0</v>
      </c>
      <c r="M1135" s="15" t="s">
        <v>8221</v>
      </c>
      <c r="N1135" s="17">
        <v>1</v>
      </c>
    </row>
    <row r="1136" spans="1:14" x14ac:dyDescent="0.2">
      <c r="A1136" t="str">
        <v>successful</v>
      </c>
      <c r="B1136">
        <v>84</v>
      </c>
      <c r="D1136" t="str">
        <v>failed</v>
      </c>
      <c r="E1136">
        <v>3</v>
      </c>
      <c r="M1136" s="15" t="s">
        <v>8221</v>
      </c>
      <c r="N1136" s="17">
        <v>1</v>
      </c>
    </row>
    <row r="1137" spans="1:14" x14ac:dyDescent="0.2">
      <c r="A1137" t="str">
        <v>successful</v>
      </c>
      <c r="B1137">
        <v>197</v>
      </c>
      <c r="D1137" t="str">
        <v>failed</v>
      </c>
      <c r="E1137">
        <v>11</v>
      </c>
      <c r="M1137" s="15" t="s">
        <v>8221</v>
      </c>
      <c r="N1137" s="17">
        <v>1</v>
      </c>
    </row>
    <row r="1138" spans="1:14" x14ac:dyDescent="0.2">
      <c r="A1138" t="str">
        <v>successful</v>
      </c>
      <c r="B1138">
        <v>271</v>
      </c>
      <c r="D1138" t="str">
        <v>failed</v>
      </c>
      <c r="E1138">
        <v>6</v>
      </c>
      <c r="M1138" s="15" t="s">
        <v>8221</v>
      </c>
      <c r="N1138" s="17">
        <v>6</v>
      </c>
    </row>
    <row r="1139" spans="1:14" x14ac:dyDescent="0.2">
      <c r="A1139" t="str">
        <v>successful</v>
      </c>
      <c r="B1139">
        <v>50</v>
      </c>
      <c r="D1139" t="str">
        <v>failed</v>
      </c>
      <c r="E1139">
        <v>0</v>
      </c>
      <c r="M1139" s="15" t="s">
        <v>8221</v>
      </c>
      <c r="N1139" s="17">
        <v>39</v>
      </c>
    </row>
    <row r="1140" spans="1:14" x14ac:dyDescent="0.2">
      <c r="A1140" t="str">
        <v>successful</v>
      </c>
      <c r="B1140">
        <v>169</v>
      </c>
      <c r="D1140" t="str">
        <v>failed</v>
      </c>
      <c r="E1140">
        <v>67</v>
      </c>
      <c r="M1140" s="15" t="s">
        <v>8221</v>
      </c>
      <c r="N1140" s="17">
        <v>4</v>
      </c>
    </row>
    <row r="1141" spans="1:14" x14ac:dyDescent="0.2">
      <c r="A1141" t="str">
        <v>successful</v>
      </c>
      <c r="B1141">
        <v>205</v>
      </c>
      <c r="D1141" t="str">
        <v>failed</v>
      </c>
      <c r="E1141">
        <v>23</v>
      </c>
      <c r="M1141" s="15" t="s">
        <v>8221</v>
      </c>
      <c r="N1141" s="17">
        <v>1</v>
      </c>
    </row>
    <row r="1142" spans="1:14" x14ac:dyDescent="0.2">
      <c r="A1142" t="str">
        <v>successful</v>
      </c>
      <c r="B1142">
        <v>206</v>
      </c>
      <c r="D1142" t="str">
        <v>failed</v>
      </c>
      <c r="E1142">
        <v>72</v>
      </c>
      <c r="M1142" s="15" t="s">
        <v>8221</v>
      </c>
      <c r="N1142" s="17">
        <v>0</v>
      </c>
    </row>
    <row r="1143" spans="1:14" x14ac:dyDescent="0.2">
      <c r="A1143" t="str">
        <v>successful</v>
      </c>
      <c r="B1143">
        <v>84</v>
      </c>
      <c r="D1143" t="str">
        <v>failed</v>
      </c>
      <c r="E1143">
        <v>2</v>
      </c>
      <c r="M1143" s="15" t="s">
        <v>8221</v>
      </c>
      <c r="N1143" s="17">
        <v>0</v>
      </c>
    </row>
    <row r="1144" spans="1:14" x14ac:dyDescent="0.2">
      <c r="A1144" t="str">
        <v>successful</v>
      </c>
      <c r="B1144">
        <v>210</v>
      </c>
      <c r="D1144" t="str">
        <v>failed</v>
      </c>
      <c r="E1144">
        <v>15</v>
      </c>
      <c r="M1144" s="15" t="s">
        <v>8221</v>
      </c>
      <c r="N1144" s="17">
        <v>0</v>
      </c>
    </row>
    <row r="1145" spans="1:14" x14ac:dyDescent="0.2">
      <c r="A1145" t="str">
        <v>successful</v>
      </c>
      <c r="B1145">
        <v>181</v>
      </c>
      <c r="D1145" t="str">
        <v>failed</v>
      </c>
      <c r="E1145">
        <v>1</v>
      </c>
      <c r="M1145" s="15" t="s">
        <v>8221</v>
      </c>
      <c r="N1145" s="17">
        <v>8</v>
      </c>
    </row>
    <row r="1146" spans="1:14" x14ac:dyDescent="0.2">
      <c r="A1146" t="str">
        <v>successful</v>
      </c>
      <c r="B1146">
        <v>60</v>
      </c>
      <c r="D1146" t="str">
        <v>failed</v>
      </c>
      <c r="E1146">
        <v>2</v>
      </c>
      <c r="M1146" s="15" t="s">
        <v>8221</v>
      </c>
      <c r="N1146" s="17">
        <v>0</v>
      </c>
    </row>
    <row r="1147" spans="1:14" x14ac:dyDescent="0.2">
      <c r="A1147" t="str">
        <v>successful</v>
      </c>
      <c r="B1147">
        <v>445</v>
      </c>
      <c r="D1147" t="str">
        <v>failed</v>
      </c>
      <c r="E1147">
        <v>7</v>
      </c>
      <c r="M1147" s="15" t="s">
        <v>8221</v>
      </c>
      <c r="N1147" s="17">
        <v>1</v>
      </c>
    </row>
    <row r="1148" spans="1:14" x14ac:dyDescent="0.2">
      <c r="A1148" t="str">
        <v>successful</v>
      </c>
      <c r="B1148">
        <v>17</v>
      </c>
      <c r="D1148" t="str">
        <v>failed</v>
      </c>
      <c r="E1148">
        <v>16</v>
      </c>
      <c r="M1148" s="15" t="s">
        <v>8221</v>
      </c>
      <c r="N1148" s="17">
        <v>12</v>
      </c>
    </row>
    <row r="1149" spans="1:14" x14ac:dyDescent="0.2">
      <c r="A1149" t="str">
        <v>successful</v>
      </c>
      <c r="B1149">
        <v>194</v>
      </c>
      <c r="D1149" t="str">
        <v>failed</v>
      </c>
      <c r="E1149">
        <v>117</v>
      </c>
      <c r="M1149" s="15" t="s">
        <v>8221</v>
      </c>
      <c r="N1149" s="17">
        <v>0</v>
      </c>
    </row>
    <row r="1150" spans="1:14" x14ac:dyDescent="0.2">
      <c r="A1150" t="str">
        <v>successful</v>
      </c>
      <c r="B1150">
        <v>404</v>
      </c>
      <c r="D1150" t="str">
        <v>failed</v>
      </c>
      <c r="E1150">
        <v>2</v>
      </c>
      <c r="M1150" s="15" t="s">
        <v>8221</v>
      </c>
      <c r="N1150" s="17">
        <v>3</v>
      </c>
    </row>
    <row r="1151" spans="1:14" x14ac:dyDescent="0.2">
      <c r="A1151" t="str">
        <v>successful</v>
      </c>
      <c r="B1151">
        <v>194</v>
      </c>
      <c r="D1151" t="str">
        <v>failed</v>
      </c>
      <c r="E1151">
        <v>7</v>
      </c>
      <c r="M1151" s="15" t="s">
        <v>8221</v>
      </c>
      <c r="N1151" s="17">
        <v>2</v>
      </c>
    </row>
    <row r="1152" spans="1:14" x14ac:dyDescent="0.2">
      <c r="A1152" t="str">
        <v>successful</v>
      </c>
      <c r="B1152">
        <v>902</v>
      </c>
      <c r="D1152" t="str">
        <v>failed</v>
      </c>
      <c r="E1152">
        <v>3</v>
      </c>
      <c r="M1152" s="15" t="s">
        <v>8221</v>
      </c>
      <c r="N1152" s="17">
        <v>6</v>
      </c>
    </row>
    <row r="1153" spans="1:14" x14ac:dyDescent="0.2">
      <c r="A1153" t="str">
        <v>successful</v>
      </c>
      <c r="B1153">
        <v>1670</v>
      </c>
      <c r="D1153" t="str">
        <v>failed</v>
      </c>
      <c r="E1153">
        <v>20</v>
      </c>
      <c r="M1153" s="15" t="s">
        <v>8221</v>
      </c>
      <c r="N1153" s="17">
        <v>0</v>
      </c>
    </row>
    <row r="1154" spans="1:14" x14ac:dyDescent="0.2">
      <c r="A1154" t="str">
        <v>successful</v>
      </c>
      <c r="B1154">
        <v>1328</v>
      </c>
      <c r="D1154" t="str">
        <v>failed</v>
      </c>
      <c r="E1154">
        <v>50</v>
      </c>
      <c r="M1154" s="15" t="s">
        <v>8221</v>
      </c>
      <c r="N1154" s="17">
        <v>15</v>
      </c>
    </row>
    <row r="1155" spans="1:14" x14ac:dyDescent="0.2">
      <c r="A1155" t="str">
        <v>successful</v>
      </c>
      <c r="B1155">
        <v>944</v>
      </c>
      <c r="D1155" t="str">
        <v>failed</v>
      </c>
      <c r="E1155">
        <v>2</v>
      </c>
      <c r="M1155" s="15" t="s">
        <v>8221</v>
      </c>
      <c r="N1155" s="17">
        <v>1</v>
      </c>
    </row>
    <row r="1156" spans="1:14" x14ac:dyDescent="0.2">
      <c r="A1156" t="str">
        <v>successful</v>
      </c>
      <c r="B1156">
        <v>147</v>
      </c>
      <c r="D1156" t="str">
        <v>failed</v>
      </c>
      <c r="E1156">
        <v>3</v>
      </c>
      <c r="M1156" s="15" t="s">
        <v>8221</v>
      </c>
      <c r="N1156" s="17">
        <v>3</v>
      </c>
    </row>
    <row r="1157" spans="1:14" x14ac:dyDescent="0.2">
      <c r="A1157" t="str">
        <v>successful</v>
      </c>
      <c r="B1157">
        <v>99</v>
      </c>
      <c r="D1157" t="str">
        <v>failed</v>
      </c>
      <c r="E1157">
        <v>27</v>
      </c>
      <c r="M1157" s="15" t="s">
        <v>8221</v>
      </c>
      <c r="N1157" s="17">
        <v>8</v>
      </c>
    </row>
    <row r="1158" spans="1:14" x14ac:dyDescent="0.2">
      <c r="A1158" t="str">
        <v>successful</v>
      </c>
      <c r="B1158">
        <v>79</v>
      </c>
      <c r="D1158" t="str">
        <v>failed</v>
      </c>
      <c r="E1158">
        <v>7</v>
      </c>
      <c r="M1158" s="15" t="s">
        <v>8221</v>
      </c>
      <c r="N1158" s="17">
        <v>0</v>
      </c>
    </row>
    <row r="1159" spans="1:14" x14ac:dyDescent="0.2">
      <c r="A1159" t="str">
        <v>successful</v>
      </c>
      <c r="B1159">
        <v>75</v>
      </c>
      <c r="D1159" t="str">
        <v>failed</v>
      </c>
      <c r="E1159">
        <v>5</v>
      </c>
      <c r="M1159" s="15" t="s">
        <v>8221</v>
      </c>
      <c r="N1159" s="17">
        <v>3</v>
      </c>
    </row>
    <row r="1160" spans="1:14" x14ac:dyDescent="0.2">
      <c r="A1160" t="str">
        <v>successful</v>
      </c>
      <c r="B1160">
        <v>207</v>
      </c>
      <c r="D1160" t="str">
        <v>failed</v>
      </c>
      <c r="E1160">
        <v>0</v>
      </c>
      <c r="M1160" s="15" t="s">
        <v>8221</v>
      </c>
      <c r="N1160" s="17">
        <v>3</v>
      </c>
    </row>
    <row r="1161" spans="1:14" x14ac:dyDescent="0.2">
      <c r="A1161" t="str">
        <v>successful</v>
      </c>
      <c r="B1161">
        <v>102</v>
      </c>
      <c r="D1161" t="str">
        <v>failed</v>
      </c>
      <c r="E1161">
        <v>3</v>
      </c>
      <c r="M1161" s="15" t="s">
        <v>8221</v>
      </c>
      <c r="N1161" s="17">
        <v>0</v>
      </c>
    </row>
    <row r="1162" spans="1:14" x14ac:dyDescent="0.2">
      <c r="A1162" t="str">
        <v>successful</v>
      </c>
      <c r="B1162">
        <v>32</v>
      </c>
      <c r="D1162" t="str">
        <v>failed</v>
      </c>
      <c r="E1162">
        <v>6</v>
      </c>
      <c r="M1162" s="15" t="s">
        <v>8221</v>
      </c>
      <c r="N1162" s="17">
        <v>19</v>
      </c>
    </row>
    <row r="1163" spans="1:14" x14ac:dyDescent="0.2">
      <c r="A1163" t="str">
        <v>successful</v>
      </c>
      <c r="B1163">
        <v>480</v>
      </c>
      <c r="D1163" t="str">
        <v>failed</v>
      </c>
      <c r="E1163">
        <v>9</v>
      </c>
      <c r="M1163" s="15" t="s">
        <v>8221</v>
      </c>
      <c r="N1163" s="17">
        <v>0</v>
      </c>
    </row>
    <row r="1164" spans="1:14" x14ac:dyDescent="0.2">
      <c r="A1164" t="str">
        <v>successful</v>
      </c>
      <c r="B1164">
        <v>11</v>
      </c>
      <c r="D1164" t="str">
        <v>failed</v>
      </c>
      <c r="E1164">
        <v>3</v>
      </c>
      <c r="M1164" s="15" t="s">
        <v>8221</v>
      </c>
      <c r="N1164" s="17">
        <v>2</v>
      </c>
    </row>
    <row r="1165" spans="1:14" x14ac:dyDescent="0.2">
      <c r="A1165" t="str">
        <v>successful</v>
      </c>
      <c r="B1165">
        <v>12</v>
      </c>
      <c r="D1165" t="str">
        <v>failed</v>
      </c>
      <c r="E1165">
        <v>2</v>
      </c>
      <c r="M1165" s="15" t="s">
        <v>8221</v>
      </c>
      <c r="N1165" s="17">
        <v>0</v>
      </c>
    </row>
    <row r="1166" spans="1:14" x14ac:dyDescent="0.2">
      <c r="A1166" t="str">
        <v>successful</v>
      </c>
      <c r="B1166">
        <v>48</v>
      </c>
      <c r="D1166" t="str">
        <v>failed</v>
      </c>
      <c r="E1166">
        <v>3</v>
      </c>
      <c r="M1166" s="15" t="s">
        <v>8221</v>
      </c>
      <c r="N1166" s="17">
        <v>0</v>
      </c>
    </row>
    <row r="1167" spans="1:14" x14ac:dyDescent="0.2">
      <c r="A1167" t="str">
        <v>successful</v>
      </c>
      <c r="B1167">
        <v>59</v>
      </c>
      <c r="D1167" t="str">
        <v>failed</v>
      </c>
      <c r="E1167">
        <v>45</v>
      </c>
      <c r="M1167" s="15" t="s">
        <v>8221</v>
      </c>
      <c r="N1167" s="17">
        <v>25</v>
      </c>
    </row>
    <row r="1168" spans="1:14" x14ac:dyDescent="0.2">
      <c r="A1168" t="str">
        <v>successful</v>
      </c>
      <c r="B1168">
        <v>79</v>
      </c>
      <c r="D1168" t="str">
        <v>failed</v>
      </c>
      <c r="E1168">
        <v>9</v>
      </c>
      <c r="M1168" s="15" t="s">
        <v>8221</v>
      </c>
      <c r="N1168" s="17">
        <v>8</v>
      </c>
    </row>
    <row r="1169" spans="1:14" x14ac:dyDescent="0.2">
      <c r="A1169" t="str">
        <v>successful</v>
      </c>
      <c r="B1169">
        <v>14</v>
      </c>
      <c r="D1169" t="str">
        <v>failed</v>
      </c>
      <c r="E1169">
        <v>9</v>
      </c>
      <c r="M1169" s="15" t="s">
        <v>8221</v>
      </c>
      <c r="N1169" s="17">
        <v>16</v>
      </c>
    </row>
    <row r="1170" spans="1:14" x14ac:dyDescent="0.2">
      <c r="A1170" t="str">
        <v>successful</v>
      </c>
      <c r="B1170">
        <v>106</v>
      </c>
      <c r="D1170" t="str">
        <v>failed</v>
      </c>
      <c r="E1170">
        <v>21</v>
      </c>
      <c r="M1170" s="15" t="s">
        <v>8221</v>
      </c>
      <c r="N1170" s="17">
        <v>3</v>
      </c>
    </row>
    <row r="1171" spans="1:14" x14ac:dyDescent="0.2">
      <c r="A1171" t="str">
        <v>successful</v>
      </c>
      <c r="B1171">
        <v>25</v>
      </c>
      <c r="D1171" t="str">
        <v>failed</v>
      </c>
      <c r="E1171">
        <v>17</v>
      </c>
      <c r="M1171" s="15" t="s">
        <v>8221</v>
      </c>
      <c r="N1171" s="17">
        <v>3</v>
      </c>
    </row>
    <row r="1172" spans="1:14" x14ac:dyDescent="0.2">
      <c r="A1172" t="str">
        <v>successful</v>
      </c>
      <c r="B1172">
        <v>25</v>
      </c>
      <c r="D1172" t="str">
        <v>failed</v>
      </c>
      <c r="E1172">
        <v>1</v>
      </c>
      <c r="M1172" s="15" t="s">
        <v>8221</v>
      </c>
      <c r="N1172" s="17">
        <v>2</v>
      </c>
    </row>
    <row r="1173" spans="1:14" x14ac:dyDescent="0.2">
      <c r="A1173" t="str">
        <v>successful</v>
      </c>
      <c r="B1173">
        <v>29</v>
      </c>
      <c r="D1173" t="str">
        <v>failed</v>
      </c>
      <c r="E1173">
        <v>1</v>
      </c>
      <c r="M1173" s="15" t="s">
        <v>8221</v>
      </c>
      <c r="N1173" s="17">
        <v>1</v>
      </c>
    </row>
    <row r="1174" spans="1:14" x14ac:dyDescent="0.2">
      <c r="A1174" t="str">
        <v>successful</v>
      </c>
      <c r="B1174">
        <v>43</v>
      </c>
      <c r="D1174" t="str">
        <v>failed</v>
      </c>
      <c r="E1174">
        <v>14</v>
      </c>
      <c r="M1174" s="15" t="s">
        <v>8221</v>
      </c>
      <c r="N1174" s="17">
        <v>0</v>
      </c>
    </row>
    <row r="1175" spans="1:14" x14ac:dyDescent="0.2">
      <c r="A1175" t="str">
        <v>successful</v>
      </c>
      <c r="B1175">
        <v>46</v>
      </c>
      <c r="D1175" t="str">
        <v>failed</v>
      </c>
      <c r="E1175">
        <v>42</v>
      </c>
      <c r="M1175" s="15" t="s">
        <v>8221</v>
      </c>
      <c r="N1175" s="17">
        <v>1</v>
      </c>
    </row>
    <row r="1176" spans="1:14" x14ac:dyDescent="0.2">
      <c r="A1176" t="str">
        <v>successful</v>
      </c>
      <c r="B1176">
        <v>27</v>
      </c>
      <c r="D1176" t="str">
        <v>failed</v>
      </c>
      <c r="E1176">
        <v>27</v>
      </c>
      <c r="M1176" s="15" t="s">
        <v>8221</v>
      </c>
      <c r="N1176" s="17">
        <v>19</v>
      </c>
    </row>
    <row r="1177" spans="1:14" x14ac:dyDescent="0.2">
      <c r="A1177" t="str">
        <v>successful</v>
      </c>
      <c r="B1177">
        <v>112</v>
      </c>
      <c r="D1177" t="str">
        <v>failed</v>
      </c>
      <c r="E1177">
        <v>5</v>
      </c>
      <c r="M1177" s="15" t="s">
        <v>8221</v>
      </c>
      <c r="N1177" s="17">
        <v>9</v>
      </c>
    </row>
    <row r="1178" spans="1:14" x14ac:dyDescent="0.2">
      <c r="A1178" t="str">
        <v>successful</v>
      </c>
      <c r="B1178">
        <v>34</v>
      </c>
      <c r="D1178" t="str">
        <v>failed</v>
      </c>
      <c r="E1178">
        <v>13</v>
      </c>
      <c r="M1178" s="15" t="s">
        <v>8221</v>
      </c>
      <c r="N1178" s="17">
        <v>1</v>
      </c>
    </row>
    <row r="1179" spans="1:14" x14ac:dyDescent="0.2">
      <c r="A1179" t="str">
        <v>successful</v>
      </c>
      <c r="B1179">
        <v>145</v>
      </c>
      <c r="D1179" t="str">
        <v>failed</v>
      </c>
      <c r="E1179">
        <v>12</v>
      </c>
      <c r="M1179" s="15" t="s">
        <v>8221</v>
      </c>
      <c r="N1179" s="17">
        <v>0</v>
      </c>
    </row>
    <row r="1180" spans="1:14" x14ac:dyDescent="0.2">
      <c r="A1180" t="str">
        <v>successful</v>
      </c>
      <c r="B1180">
        <v>19</v>
      </c>
      <c r="D1180" t="str">
        <v>failed</v>
      </c>
      <c r="E1180">
        <v>90</v>
      </c>
      <c r="M1180" s="15" t="s">
        <v>8221</v>
      </c>
      <c r="N1180" s="17">
        <v>1</v>
      </c>
    </row>
    <row r="1181" spans="1:14" x14ac:dyDescent="0.2">
      <c r="A1181" t="str">
        <v>successful</v>
      </c>
      <c r="B1181">
        <v>288</v>
      </c>
      <c r="D1181" t="str">
        <v>failed</v>
      </c>
      <c r="E1181">
        <v>2</v>
      </c>
      <c r="M1181" s="15" t="s">
        <v>8221</v>
      </c>
      <c r="N1181" s="17">
        <v>5</v>
      </c>
    </row>
    <row r="1182" spans="1:14" x14ac:dyDescent="0.2">
      <c r="A1182" t="str">
        <v>successful</v>
      </c>
      <c r="B1182">
        <v>14</v>
      </c>
      <c r="D1182" t="str">
        <v>failed</v>
      </c>
      <c r="E1182">
        <v>5</v>
      </c>
      <c r="M1182" s="15" t="s">
        <v>8221</v>
      </c>
      <c r="N1182" s="17">
        <v>85</v>
      </c>
    </row>
    <row r="1183" spans="1:14" x14ac:dyDescent="0.2">
      <c r="A1183" t="str">
        <v>successful</v>
      </c>
      <c r="B1183">
        <v>7</v>
      </c>
      <c r="D1183" t="str">
        <v>failed</v>
      </c>
      <c r="E1183">
        <v>31</v>
      </c>
      <c r="M1183" s="15" t="s">
        <v>8221</v>
      </c>
      <c r="N1183" s="17">
        <v>3</v>
      </c>
    </row>
    <row r="1184" spans="1:14" x14ac:dyDescent="0.2">
      <c r="A1184" t="str">
        <v>successful</v>
      </c>
      <c r="B1184">
        <v>211</v>
      </c>
      <c r="D1184" t="str">
        <v>failed</v>
      </c>
      <c r="E1184">
        <v>4</v>
      </c>
      <c r="M1184" s="15" t="s">
        <v>8221</v>
      </c>
      <c r="N1184" s="17">
        <v>4</v>
      </c>
    </row>
    <row r="1185" spans="1:14" x14ac:dyDescent="0.2">
      <c r="A1185" t="str">
        <v>successful</v>
      </c>
      <c r="B1185">
        <v>85</v>
      </c>
      <c r="D1185" t="str">
        <v>failed</v>
      </c>
      <c r="E1185">
        <v>29</v>
      </c>
      <c r="M1185" s="15" t="s">
        <v>8221</v>
      </c>
      <c r="N1185" s="17">
        <v>3</v>
      </c>
    </row>
    <row r="1186" spans="1:14" x14ac:dyDescent="0.2">
      <c r="A1186" t="str">
        <v>successful</v>
      </c>
      <c r="B1186">
        <v>103</v>
      </c>
      <c r="D1186" t="str">
        <v>failed</v>
      </c>
      <c r="E1186">
        <v>2</v>
      </c>
      <c r="M1186" s="15" t="s">
        <v>8219</v>
      </c>
      <c r="N1186" s="17">
        <v>375</v>
      </c>
    </row>
    <row r="1187" spans="1:14" x14ac:dyDescent="0.2">
      <c r="A1187" t="str">
        <v>successful</v>
      </c>
      <c r="B1187">
        <v>113</v>
      </c>
      <c r="D1187" t="str">
        <v>failed</v>
      </c>
      <c r="E1187">
        <v>114</v>
      </c>
      <c r="M1187" s="15" t="s">
        <v>8219</v>
      </c>
      <c r="N1187" s="17">
        <v>111</v>
      </c>
    </row>
    <row r="1188" spans="1:14" x14ac:dyDescent="0.2">
      <c r="A1188" t="str">
        <v>successful</v>
      </c>
      <c r="B1188">
        <v>167</v>
      </c>
      <c r="D1188" t="str">
        <v>failed</v>
      </c>
      <c r="E1188">
        <v>1</v>
      </c>
      <c r="M1188" s="15" t="s">
        <v>8219</v>
      </c>
      <c r="N1188" s="17">
        <v>123</v>
      </c>
    </row>
    <row r="1189" spans="1:14" x14ac:dyDescent="0.2">
      <c r="A1189" t="str">
        <v>successful</v>
      </c>
      <c r="B1189">
        <v>73</v>
      </c>
      <c r="D1189" t="str">
        <v>failed</v>
      </c>
      <c r="E1189">
        <v>76</v>
      </c>
      <c r="M1189" s="15" t="s">
        <v>8219</v>
      </c>
      <c r="N1189" s="17">
        <v>70</v>
      </c>
    </row>
    <row r="1190" spans="1:14" x14ac:dyDescent="0.2">
      <c r="A1190" t="str">
        <v>successful</v>
      </c>
      <c r="B1190">
        <v>75</v>
      </c>
      <c r="D1190" t="str">
        <v>failed</v>
      </c>
      <c r="E1190">
        <v>9</v>
      </c>
      <c r="M1190" s="15" t="s">
        <v>8219</v>
      </c>
      <c r="N1190" s="17">
        <v>85</v>
      </c>
    </row>
    <row r="1191" spans="1:14" x14ac:dyDescent="0.2">
      <c r="A1191" t="str">
        <v>successful</v>
      </c>
      <c r="B1191">
        <v>614</v>
      </c>
      <c r="D1191" t="str">
        <v>failed</v>
      </c>
      <c r="E1191">
        <v>37</v>
      </c>
      <c r="M1191" s="15" t="s">
        <v>8219</v>
      </c>
      <c r="N1191" s="17">
        <v>86</v>
      </c>
    </row>
    <row r="1192" spans="1:14" x14ac:dyDescent="0.2">
      <c r="A1192" t="str">
        <v>successful</v>
      </c>
      <c r="B1192">
        <v>107</v>
      </c>
      <c r="D1192" t="str">
        <v>failed</v>
      </c>
      <c r="E1192">
        <v>0</v>
      </c>
      <c r="M1192" s="15" t="s">
        <v>8219</v>
      </c>
      <c r="N1192" s="17">
        <v>13</v>
      </c>
    </row>
    <row r="1193" spans="1:14" x14ac:dyDescent="0.2">
      <c r="A1193" t="str">
        <v>successful</v>
      </c>
      <c r="B1193">
        <v>1224</v>
      </c>
      <c r="D1193" t="str">
        <v>failed</v>
      </c>
      <c r="E1193">
        <v>1</v>
      </c>
      <c r="M1193" s="15" t="s">
        <v>8219</v>
      </c>
      <c r="N1193" s="17">
        <v>33</v>
      </c>
    </row>
    <row r="1194" spans="1:14" x14ac:dyDescent="0.2">
      <c r="A1194" t="str">
        <v>successful</v>
      </c>
      <c r="B1194">
        <v>104</v>
      </c>
      <c r="D1194" t="str">
        <v>failed</v>
      </c>
      <c r="E1194">
        <v>10</v>
      </c>
      <c r="M1194" s="15" t="s">
        <v>8219</v>
      </c>
      <c r="N1194" s="17">
        <v>15</v>
      </c>
    </row>
    <row r="1195" spans="1:14" x14ac:dyDescent="0.2">
      <c r="A1195" t="str">
        <v>successful</v>
      </c>
      <c r="B1195">
        <v>79</v>
      </c>
      <c r="D1195" t="str">
        <v>failed</v>
      </c>
      <c r="E1195">
        <v>1</v>
      </c>
      <c r="M1195" s="15" t="s">
        <v>8219</v>
      </c>
      <c r="N1195" s="17">
        <v>273</v>
      </c>
    </row>
    <row r="1196" spans="1:14" x14ac:dyDescent="0.2">
      <c r="A1196" t="str">
        <v>successful</v>
      </c>
      <c r="B1196">
        <v>157</v>
      </c>
      <c r="D1196" t="str">
        <v>failed</v>
      </c>
      <c r="E1196">
        <v>2</v>
      </c>
      <c r="M1196" s="15" t="s">
        <v>8219</v>
      </c>
      <c r="N1196" s="17">
        <v>714</v>
      </c>
    </row>
    <row r="1197" spans="1:14" x14ac:dyDescent="0.2">
      <c r="A1197" t="str">
        <v>successful</v>
      </c>
      <c r="B1197">
        <v>50</v>
      </c>
      <c r="D1197" t="str">
        <v>failed</v>
      </c>
      <c r="E1197">
        <v>1</v>
      </c>
      <c r="M1197" s="15" t="s">
        <v>8219</v>
      </c>
      <c r="N1197" s="17">
        <v>170</v>
      </c>
    </row>
    <row r="1198" spans="1:14" x14ac:dyDescent="0.2">
      <c r="A1198" t="str">
        <v>successful</v>
      </c>
      <c r="B1198">
        <v>64</v>
      </c>
      <c r="D1198" t="str">
        <v>failed</v>
      </c>
      <c r="E1198">
        <v>10</v>
      </c>
      <c r="M1198" s="15" t="s">
        <v>8219</v>
      </c>
      <c r="N1198" s="17">
        <v>512</v>
      </c>
    </row>
    <row r="1199" spans="1:14" x14ac:dyDescent="0.2">
      <c r="A1199" t="str">
        <v>successful</v>
      </c>
      <c r="B1199">
        <v>200</v>
      </c>
      <c r="D1199" t="str">
        <v>failed</v>
      </c>
      <c r="E1199">
        <v>9</v>
      </c>
      <c r="M1199" s="15" t="s">
        <v>8219</v>
      </c>
      <c r="N1199" s="17">
        <v>314</v>
      </c>
    </row>
    <row r="1200" spans="1:14" x14ac:dyDescent="0.2">
      <c r="A1200" t="str">
        <v>successful</v>
      </c>
      <c r="B1200">
        <v>22</v>
      </c>
      <c r="D1200" t="str">
        <v>failed</v>
      </c>
      <c r="E1200">
        <v>19</v>
      </c>
      <c r="M1200" s="15" t="s">
        <v>8219</v>
      </c>
      <c r="N1200" s="17">
        <v>167</v>
      </c>
    </row>
    <row r="1201" spans="1:14" x14ac:dyDescent="0.2">
      <c r="A1201" t="str">
        <v>successful</v>
      </c>
      <c r="B1201">
        <v>163</v>
      </c>
      <c r="D1201" t="str">
        <v>failed</v>
      </c>
      <c r="E1201">
        <v>0</v>
      </c>
      <c r="M1201" s="15" t="s">
        <v>8219</v>
      </c>
      <c r="N1201" s="17">
        <v>9</v>
      </c>
    </row>
    <row r="1202" spans="1:14" x14ac:dyDescent="0.2">
      <c r="A1202" t="str">
        <v>successful</v>
      </c>
      <c r="B1202">
        <v>77</v>
      </c>
      <c r="D1202" t="str">
        <v>failed</v>
      </c>
      <c r="E1202">
        <v>4</v>
      </c>
      <c r="M1202" s="15" t="s">
        <v>8219</v>
      </c>
      <c r="N1202" s="17">
        <v>103</v>
      </c>
    </row>
    <row r="1203" spans="1:14" x14ac:dyDescent="0.2">
      <c r="A1203" t="str">
        <v>successful</v>
      </c>
      <c r="B1203">
        <v>89</v>
      </c>
      <c r="D1203" t="str">
        <v>failed</v>
      </c>
      <c r="E1203">
        <v>8</v>
      </c>
      <c r="M1203" s="15" t="s">
        <v>8219</v>
      </c>
      <c r="N1203" s="17">
        <v>111</v>
      </c>
    </row>
    <row r="1204" spans="1:14" x14ac:dyDescent="0.2">
      <c r="A1204" t="str">
        <v>successful</v>
      </c>
      <c r="B1204">
        <v>3355</v>
      </c>
      <c r="D1204" t="str">
        <v>failed</v>
      </c>
      <c r="E1204">
        <v>24</v>
      </c>
      <c r="M1204" s="15" t="s">
        <v>8219</v>
      </c>
      <c r="N1204" s="17">
        <v>271</v>
      </c>
    </row>
    <row r="1205" spans="1:14" x14ac:dyDescent="0.2">
      <c r="A1205" t="str">
        <v>successful</v>
      </c>
      <c r="B1205">
        <v>537</v>
      </c>
      <c r="D1205" t="str">
        <v>failed</v>
      </c>
      <c r="E1205">
        <v>0</v>
      </c>
      <c r="M1205" s="15" t="s">
        <v>8219</v>
      </c>
      <c r="N1205" s="17">
        <v>101</v>
      </c>
    </row>
    <row r="1206" spans="1:14" x14ac:dyDescent="0.2">
      <c r="A1206" t="str">
        <v>successful</v>
      </c>
      <c r="B1206">
        <v>125</v>
      </c>
      <c r="D1206" t="str">
        <v>failed</v>
      </c>
      <c r="E1206">
        <v>39</v>
      </c>
      <c r="M1206" s="15" t="s">
        <v>8219</v>
      </c>
      <c r="N1206" s="17">
        <v>57</v>
      </c>
    </row>
    <row r="1207" spans="1:14" x14ac:dyDescent="0.2">
      <c r="A1207" t="str">
        <v>successful</v>
      </c>
      <c r="B1207">
        <v>163</v>
      </c>
      <c r="D1207" t="str">
        <v>failed</v>
      </c>
      <c r="E1207">
        <v>6</v>
      </c>
      <c r="M1207" s="15" t="s">
        <v>8219</v>
      </c>
      <c r="N1207" s="17">
        <v>62</v>
      </c>
    </row>
    <row r="1208" spans="1:14" x14ac:dyDescent="0.2">
      <c r="A1208" t="str">
        <v>successful</v>
      </c>
      <c r="B1208">
        <v>283</v>
      </c>
      <c r="D1208" t="str">
        <v>failed</v>
      </c>
      <c r="E1208">
        <v>4</v>
      </c>
      <c r="M1208" s="15" t="s">
        <v>8219</v>
      </c>
      <c r="N1208" s="17">
        <v>32</v>
      </c>
    </row>
    <row r="1209" spans="1:14" x14ac:dyDescent="0.2">
      <c r="A1209" t="str">
        <v>successful</v>
      </c>
      <c r="B1209">
        <v>352</v>
      </c>
      <c r="D1209" t="str">
        <v>failed</v>
      </c>
      <c r="E1209">
        <v>3</v>
      </c>
      <c r="M1209" s="15" t="s">
        <v>8219</v>
      </c>
      <c r="N1209" s="17">
        <v>141</v>
      </c>
    </row>
    <row r="1210" spans="1:14" x14ac:dyDescent="0.2">
      <c r="A1210" t="str">
        <v>successful</v>
      </c>
      <c r="B1210">
        <v>94</v>
      </c>
      <c r="D1210" t="str">
        <v>failed</v>
      </c>
      <c r="E1210">
        <v>53</v>
      </c>
      <c r="M1210" s="15" t="s">
        <v>8219</v>
      </c>
      <c r="N1210" s="17">
        <v>75</v>
      </c>
    </row>
    <row r="1211" spans="1:14" x14ac:dyDescent="0.2">
      <c r="A1211" t="str">
        <v>successful</v>
      </c>
      <c r="B1211">
        <v>67</v>
      </c>
      <c r="D1211" t="str">
        <v>failed</v>
      </c>
      <c r="E1211">
        <v>1</v>
      </c>
      <c r="M1211" s="15" t="s">
        <v>8219</v>
      </c>
      <c r="N1211" s="17">
        <v>46</v>
      </c>
    </row>
    <row r="1212" spans="1:14" x14ac:dyDescent="0.2">
      <c r="A1212" t="str">
        <v>successful</v>
      </c>
      <c r="B1212">
        <v>221</v>
      </c>
      <c r="D1212" t="str">
        <v>failed</v>
      </c>
      <c r="E1212">
        <v>2</v>
      </c>
      <c r="M1212" s="15" t="s">
        <v>8219</v>
      </c>
      <c r="N1212" s="17">
        <v>103</v>
      </c>
    </row>
    <row r="1213" spans="1:14" x14ac:dyDescent="0.2">
      <c r="A1213" t="str">
        <v>successful</v>
      </c>
      <c r="B1213">
        <v>2165</v>
      </c>
      <c r="D1213" t="str">
        <v>failed</v>
      </c>
      <c r="E1213">
        <v>25</v>
      </c>
      <c r="M1213" s="15" t="s">
        <v>8219</v>
      </c>
      <c r="N1213" s="17">
        <v>6</v>
      </c>
    </row>
    <row r="1214" spans="1:14" x14ac:dyDescent="0.2">
      <c r="A1214" t="str">
        <v>successful</v>
      </c>
      <c r="B1214">
        <v>179</v>
      </c>
      <c r="D1214" t="str">
        <v>failed</v>
      </c>
      <c r="E1214">
        <v>6</v>
      </c>
      <c r="M1214" s="15" t="s">
        <v>8219</v>
      </c>
      <c r="N1214" s="17">
        <v>83</v>
      </c>
    </row>
    <row r="1215" spans="1:14" x14ac:dyDescent="0.2">
      <c r="A1215" t="str">
        <v>successful</v>
      </c>
      <c r="B1215">
        <v>123</v>
      </c>
      <c r="D1215" t="str">
        <v>failed</v>
      </c>
      <c r="E1215">
        <v>0</v>
      </c>
      <c r="M1215" s="15" t="s">
        <v>8219</v>
      </c>
      <c r="N1215" s="17">
        <v>108</v>
      </c>
    </row>
    <row r="1216" spans="1:14" x14ac:dyDescent="0.2">
      <c r="A1216" t="str">
        <v>successful</v>
      </c>
      <c r="B1216">
        <v>1104</v>
      </c>
      <c r="D1216" t="str">
        <v>failed</v>
      </c>
      <c r="E1216">
        <v>12</v>
      </c>
      <c r="M1216" s="15" t="s">
        <v>8219</v>
      </c>
      <c r="N1216" s="17">
        <v>25</v>
      </c>
    </row>
    <row r="1217" spans="1:14" x14ac:dyDescent="0.2">
      <c r="A1217" t="str">
        <v>successful</v>
      </c>
      <c r="B1217">
        <v>403</v>
      </c>
      <c r="D1217" t="str">
        <v>failed</v>
      </c>
      <c r="E1217">
        <v>0</v>
      </c>
      <c r="M1217" s="15" t="s">
        <v>8219</v>
      </c>
      <c r="N1217" s="17">
        <v>549</v>
      </c>
    </row>
    <row r="1218" spans="1:14" x14ac:dyDescent="0.2">
      <c r="A1218" t="str">
        <v>successful</v>
      </c>
      <c r="B1218">
        <v>109</v>
      </c>
      <c r="D1218" t="str">
        <v>failed</v>
      </c>
      <c r="E1218">
        <v>36</v>
      </c>
      <c r="M1218" s="15" t="s">
        <v>8219</v>
      </c>
      <c r="N1218" s="17">
        <v>222</v>
      </c>
    </row>
    <row r="1219" spans="1:14" x14ac:dyDescent="0.2">
      <c r="A1219" t="str">
        <v>successful</v>
      </c>
      <c r="B1219">
        <v>372</v>
      </c>
      <c r="D1219" t="str">
        <v>failed</v>
      </c>
      <c r="E1219">
        <v>0</v>
      </c>
      <c r="M1219" s="15" t="s">
        <v>8219</v>
      </c>
      <c r="N1219" s="17">
        <v>183</v>
      </c>
    </row>
    <row r="1220" spans="1:14" x14ac:dyDescent="0.2">
      <c r="A1220" t="str">
        <v>successful</v>
      </c>
      <c r="B1220">
        <v>311</v>
      </c>
      <c r="D1220" t="str">
        <v>failed</v>
      </c>
      <c r="E1220">
        <v>2</v>
      </c>
      <c r="M1220" s="15" t="s">
        <v>8219</v>
      </c>
      <c r="N1220" s="17">
        <v>89</v>
      </c>
    </row>
    <row r="1221" spans="1:14" x14ac:dyDescent="0.2">
      <c r="A1221" t="str">
        <v>successful</v>
      </c>
      <c r="B1221">
        <v>61</v>
      </c>
      <c r="D1221" t="str">
        <v>failed</v>
      </c>
      <c r="E1221">
        <v>1</v>
      </c>
      <c r="M1221" s="15" t="s">
        <v>8219</v>
      </c>
      <c r="N1221" s="17">
        <v>253</v>
      </c>
    </row>
    <row r="1222" spans="1:14" x14ac:dyDescent="0.2">
      <c r="A1222" t="str">
        <v>successful</v>
      </c>
      <c r="B1222">
        <v>115</v>
      </c>
      <c r="D1222" t="str">
        <v>failed</v>
      </c>
      <c r="E1222">
        <v>59</v>
      </c>
      <c r="M1222" s="15" t="s">
        <v>8219</v>
      </c>
      <c r="N1222" s="17">
        <v>140</v>
      </c>
    </row>
    <row r="1223" spans="1:14" x14ac:dyDescent="0.2">
      <c r="A1223" t="str">
        <v>successful</v>
      </c>
      <c r="B1223">
        <v>111</v>
      </c>
      <c r="D1223" t="str">
        <v>failed</v>
      </c>
      <c r="E1223">
        <v>1</v>
      </c>
      <c r="M1223" s="15" t="s">
        <v>8219</v>
      </c>
      <c r="N1223" s="17">
        <v>103</v>
      </c>
    </row>
    <row r="1224" spans="1:14" x14ac:dyDescent="0.2">
      <c r="A1224" t="str">
        <v>successful</v>
      </c>
      <c r="B1224">
        <v>337</v>
      </c>
      <c r="D1224" t="str">
        <v>failed</v>
      </c>
      <c r="E1224">
        <v>31</v>
      </c>
      <c r="M1224" s="15" t="s">
        <v>8219</v>
      </c>
      <c r="N1224" s="17">
        <v>138</v>
      </c>
    </row>
    <row r="1225" spans="1:14" x14ac:dyDescent="0.2">
      <c r="A1225" t="str">
        <v>successful</v>
      </c>
      <c r="B1225">
        <v>9</v>
      </c>
      <c r="D1225" t="str">
        <v>failed</v>
      </c>
      <c r="E1225">
        <v>18</v>
      </c>
      <c r="M1225" s="15" t="s">
        <v>8219</v>
      </c>
      <c r="N1225" s="17">
        <v>191</v>
      </c>
    </row>
    <row r="1226" spans="1:14" x14ac:dyDescent="0.2">
      <c r="A1226" t="str">
        <v>successful</v>
      </c>
      <c r="B1226">
        <v>120</v>
      </c>
      <c r="D1226" t="str">
        <v>failed</v>
      </c>
      <c r="E1226">
        <v>10</v>
      </c>
      <c r="M1226" s="15" t="s">
        <v>8220</v>
      </c>
      <c r="N1226" s="17">
        <v>18</v>
      </c>
    </row>
    <row r="1227" spans="1:14" x14ac:dyDescent="0.2">
      <c r="A1227" t="str">
        <v>successful</v>
      </c>
      <c r="B1227">
        <v>102</v>
      </c>
      <c r="D1227" t="str">
        <v>failed</v>
      </c>
      <c r="E1227">
        <v>0</v>
      </c>
      <c r="M1227" s="15" t="s">
        <v>8220</v>
      </c>
      <c r="N1227" s="17">
        <v>3</v>
      </c>
    </row>
    <row r="1228" spans="1:14" x14ac:dyDescent="0.2">
      <c r="A1228" t="str">
        <v>successful</v>
      </c>
      <c r="B1228">
        <v>186</v>
      </c>
      <c r="D1228" t="str">
        <v>failed</v>
      </c>
      <c r="E1228">
        <v>14</v>
      </c>
      <c r="M1228" s="15" t="s">
        <v>8220</v>
      </c>
      <c r="N1228" s="17">
        <v>40</v>
      </c>
    </row>
    <row r="1229" spans="1:14" x14ac:dyDescent="0.2">
      <c r="A1229" t="str">
        <v>successful</v>
      </c>
      <c r="B1229">
        <v>15</v>
      </c>
      <c r="D1229" t="str">
        <v>failed</v>
      </c>
      <c r="E1229">
        <v>2</v>
      </c>
      <c r="M1229" s="15" t="s">
        <v>8220</v>
      </c>
      <c r="N1229" s="17">
        <v>0</v>
      </c>
    </row>
    <row r="1230" spans="1:14" x14ac:dyDescent="0.2">
      <c r="A1230" t="str">
        <v>successful</v>
      </c>
      <c r="B1230">
        <v>67</v>
      </c>
      <c r="D1230" t="str">
        <v>failed</v>
      </c>
      <c r="E1230">
        <v>1</v>
      </c>
      <c r="M1230" s="15" t="s">
        <v>8220</v>
      </c>
      <c r="N1230" s="17">
        <v>24</v>
      </c>
    </row>
    <row r="1231" spans="1:14" x14ac:dyDescent="0.2">
      <c r="A1231" t="str">
        <v>successful</v>
      </c>
      <c r="B1231">
        <v>130</v>
      </c>
      <c r="D1231" t="str">
        <v>failed</v>
      </c>
      <c r="E1231">
        <v>3</v>
      </c>
      <c r="M1231" s="15" t="s">
        <v>8220</v>
      </c>
      <c r="N1231" s="17">
        <v>1</v>
      </c>
    </row>
    <row r="1232" spans="1:14" x14ac:dyDescent="0.2">
      <c r="A1232" t="str">
        <v>successful</v>
      </c>
      <c r="B1232">
        <v>16</v>
      </c>
      <c r="D1232" t="str">
        <v>failed</v>
      </c>
      <c r="E1232">
        <v>0</v>
      </c>
      <c r="M1232" s="15" t="s">
        <v>8220</v>
      </c>
      <c r="N1232" s="17">
        <v>0</v>
      </c>
    </row>
    <row r="1233" spans="1:14" x14ac:dyDescent="0.2">
      <c r="A1233" t="str">
        <v>successful</v>
      </c>
      <c r="B1233">
        <v>67</v>
      </c>
      <c r="D1233" t="str">
        <v>failed</v>
      </c>
      <c r="E1233">
        <v>2</v>
      </c>
      <c r="M1233" s="15" t="s">
        <v>8220</v>
      </c>
      <c r="N1233" s="17">
        <v>0</v>
      </c>
    </row>
    <row r="1234" spans="1:14" x14ac:dyDescent="0.2">
      <c r="A1234" t="str">
        <v>successful</v>
      </c>
      <c r="B1234">
        <v>124</v>
      </c>
      <c r="D1234" t="str">
        <v>failed</v>
      </c>
      <c r="E1234">
        <v>0</v>
      </c>
      <c r="M1234" s="15" t="s">
        <v>8220</v>
      </c>
      <c r="N1234" s="17">
        <v>1</v>
      </c>
    </row>
    <row r="1235" spans="1:14" x14ac:dyDescent="0.2">
      <c r="A1235" t="str">
        <v>successful</v>
      </c>
      <c r="B1235">
        <v>80</v>
      </c>
      <c r="D1235" t="str">
        <v>failed</v>
      </c>
      <c r="E1235">
        <v>12</v>
      </c>
      <c r="M1235" s="15" t="s">
        <v>8220</v>
      </c>
      <c r="N1235" s="17">
        <v>6</v>
      </c>
    </row>
    <row r="1236" spans="1:14" x14ac:dyDescent="0.2">
      <c r="A1236" t="str">
        <v>successful</v>
      </c>
      <c r="B1236">
        <v>282</v>
      </c>
      <c r="D1236" t="str">
        <v>failed</v>
      </c>
      <c r="E1236">
        <v>1</v>
      </c>
      <c r="M1236" s="15" t="s">
        <v>8220</v>
      </c>
      <c r="N1236" s="17">
        <v>0</v>
      </c>
    </row>
    <row r="1237" spans="1:14" x14ac:dyDescent="0.2">
      <c r="A1237" t="str">
        <v>successful</v>
      </c>
      <c r="B1237">
        <v>68</v>
      </c>
      <c r="D1237" t="str">
        <v>failed</v>
      </c>
      <c r="E1237">
        <v>8</v>
      </c>
      <c r="M1237" s="15" t="s">
        <v>8220</v>
      </c>
      <c r="N1237" s="17">
        <v>6</v>
      </c>
    </row>
    <row r="1238" spans="1:14" x14ac:dyDescent="0.2">
      <c r="A1238" t="str">
        <v>successful</v>
      </c>
      <c r="B1238">
        <v>86</v>
      </c>
      <c r="D1238" t="str">
        <v>failed</v>
      </c>
      <c r="E1238">
        <v>2</v>
      </c>
      <c r="M1238" s="15" t="s">
        <v>8220</v>
      </c>
      <c r="N1238" s="17">
        <v>0</v>
      </c>
    </row>
    <row r="1239" spans="1:14" x14ac:dyDescent="0.2">
      <c r="A1239" t="str">
        <v>successful</v>
      </c>
      <c r="B1239">
        <v>115</v>
      </c>
      <c r="D1239" t="str">
        <v>failed</v>
      </c>
      <c r="E1239">
        <v>31</v>
      </c>
      <c r="M1239" s="15" t="s">
        <v>8220</v>
      </c>
      <c r="N1239" s="17">
        <v>0</v>
      </c>
    </row>
    <row r="1240" spans="1:14" x14ac:dyDescent="0.2">
      <c r="A1240" t="str">
        <v>successful</v>
      </c>
      <c r="B1240">
        <v>75</v>
      </c>
      <c r="D1240" t="str">
        <v>failed</v>
      </c>
      <c r="E1240">
        <v>5</v>
      </c>
      <c r="M1240" s="15" t="s">
        <v>8220</v>
      </c>
      <c r="N1240" s="17">
        <v>3</v>
      </c>
    </row>
    <row r="1241" spans="1:14" x14ac:dyDescent="0.2">
      <c r="A1241" t="str">
        <v>successful</v>
      </c>
      <c r="B1241">
        <v>43</v>
      </c>
      <c r="D1241" t="str">
        <v>failed</v>
      </c>
      <c r="E1241">
        <v>1</v>
      </c>
      <c r="M1241" s="15" t="s">
        <v>8220</v>
      </c>
      <c r="N1241" s="17">
        <v>0</v>
      </c>
    </row>
    <row r="1242" spans="1:14" x14ac:dyDescent="0.2">
      <c r="A1242" t="str">
        <v>successful</v>
      </c>
      <c r="B1242">
        <v>48</v>
      </c>
      <c r="D1242" t="str">
        <v>failed</v>
      </c>
      <c r="E1242">
        <v>12</v>
      </c>
      <c r="M1242" s="15" t="s">
        <v>8220</v>
      </c>
      <c r="N1242" s="17">
        <v>8</v>
      </c>
    </row>
    <row r="1243" spans="1:14" x14ac:dyDescent="0.2">
      <c r="A1243" t="str">
        <v>successful</v>
      </c>
      <c r="B1243">
        <v>52</v>
      </c>
      <c r="D1243" t="str">
        <v>failed</v>
      </c>
      <c r="E1243">
        <v>4</v>
      </c>
      <c r="M1243" s="15" t="s">
        <v>8220</v>
      </c>
      <c r="N1243" s="17">
        <v>34</v>
      </c>
    </row>
    <row r="1244" spans="1:14" x14ac:dyDescent="0.2">
      <c r="A1244" t="str">
        <v>successful</v>
      </c>
      <c r="B1244">
        <v>43</v>
      </c>
      <c r="D1244" t="str">
        <v>failed</v>
      </c>
      <c r="E1244">
        <v>0</v>
      </c>
      <c r="M1244" s="15" t="s">
        <v>8220</v>
      </c>
      <c r="N1244" s="17">
        <v>1</v>
      </c>
    </row>
    <row r="1245" spans="1:14" x14ac:dyDescent="0.2">
      <c r="A1245" t="str">
        <v>successful</v>
      </c>
      <c r="B1245">
        <v>58</v>
      </c>
      <c r="D1245" t="str">
        <v>failed</v>
      </c>
      <c r="E1245">
        <v>7</v>
      </c>
      <c r="M1245" s="15" t="s">
        <v>8220</v>
      </c>
      <c r="N1245" s="17">
        <v>38</v>
      </c>
    </row>
    <row r="1246" spans="1:14" x14ac:dyDescent="0.2">
      <c r="A1246" t="str">
        <v>successful</v>
      </c>
      <c r="B1246">
        <v>47</v>
      </c>
      <c r="D1246" t="str">
        <v>failed</v>
      </c>
      <c r="E1246">
        <v>2</v>
      </c>
      <c r="M1246" s="15" t="s">
        <v>8219</v>
      </c>
      <c r="N1246" s="17">
        <v>45</v>
      </c>
    </row>
    <row r="1247" spans="1:14" x14ac:dyDescent="0.2">
      <c r="A1247" t="str">
        <v>successful</v>
      </c>
      <c r="B1247">
        <v>36</v>
      </c>
      <c r="D1247" t="str">
        <v>failed</v>
      </c>
      <c r="E1247">
        <v>1</v>
      </c>
      <c r="M1247" s="15" t="s">
        <v>8219</v>
      </c>
      <c r="N1247" s="17">
        <v>17</v>
      </c>
    </row>
    <row r="1248" spans="1:14" x14ac:dyDescent="0.2">
      <c r="A1248" t="str">
        <v>successful</v>
      </c>
      <c r="B1248">
        <v>17</v>
      </c>
      <c r="D1248" t="str">
        <v>failed</v>
      </c>
      <c r="E1248">
        <v>4</v>
      </c>
      <c r="M1248" s="15" t="s">
        <v>8219</v>
      </c>
      <c r="N1248" s="17">
        <v>31</v>
      </c>
    </row>
    <row r="1249" spans="1:14" x14ac:dyDescent="0.2">
      <c r="A1249" t="str">
        <v>successful</v>
      </c>
      <c r="B1249">
        <v>104</v>
      </c>
      <c r="D1249" t="str">
        <v>failed</v>
      </c>
      <c r="E1249">
        <v>6</v>
      </c>
      <c r="M1249" s="15" t="s">
        <v>8219</v>
      </c>
      <c r="N1249" s="17">
        <v>50</v>
      </c>
    </row>
    <row r="1250" spans="1:14" x14ac:dyDescent="0.2">
      <c r="A1250" t="str">
        <v>successful</v>
      </c>
      <c r="B1250">
        <v>47</v>
      </c>
      <c r="D1250" t="str">
        <v>failed</v>
      </c>
      <c r="E1250">
        <v>8</v>
      </c>
      <c r="M1250" s="15" t="s">
        <v>8219</v>
      </c>
      <c r="N1250" s="17">
        <v>59</v>
      </c>
    </row>
    <row r="1251" spans="1:14" x14ac:dyDescent="0.2">
      <c r="A1251" t="str">
        <v>successful</v>
      </c>
      <c r="B1251">
        <v>38</v>
      </c>
      <c r="D1251" t="str">
        <v>failed</v>
      </c>
      <c r="E1251">
        <v>14</v>
      </c>
      <c r="M1251" s="15" t="s">
        <v>8219</v>
      </c>
      <c r="N1251" s="17">
        <v>81</v>
      </c>
    </row>
    <row r="1252" spans="1:14" x14ac:dyDescent="0.2">
      <c r="A1252" t="str">
        <v>successful</v>
      </c>
      <c r="B1252">
        <v>81</v>
      </c>
      <c r="D1252" t="str">
        <v>failed</v>
      </c>
      <c r="E1252">
        <v>0</v>
      </c>
      <c r="M1252" s="15" t="s">
        <v>8219</v>
      </c>
      <c r="N1252" s="17">
        <v>508</v>
      </c>
    </row>
    <row r="1253" spans="1:14" x14ac:dyDescent="0.2">
      <c r="A1253" t="str">
        <v>successful</v>
      </c>
      <c r="B1253">
        <v>55</v>
      </c>
      <c r="D1253" t="str">
        <v>failed</v>
      </c>
      <c r="E1253">
        <v>4</v>
      </c>
      <c r="M1253" s="15" t="s">
        <v>8219</v>
      </c>
      <c r="N1253" s="17">
        <v>74</v>
      </c>
    </row>
    <row r="1254" spans="1:14" x14ac:dyDescent="0.2">
      <c r="A1254" t="str">
        <v>successful</v>
      </c>
      <c r="B1254">
        <v>41</v>
      </c>
      <c r="D1254" t="str">
        <v>failed</v>
      </c>
      <c r="E1254">
        <v>0</v>
      </c>
      <c r="M1254" s="15" t="s">
        <v>8219</v>
      </c>
      <c r="N1254" s="17">
        <v>141</v>
      </c>
    </row>
    <row r="1255" spans="1:14" x14ac:dyDescent="0.2">
      <c r="A1255" t="str">
        <v>successful</v>
      </c>
      <c r="B1255">
        <v>79</v>
      </c>
      <c r="D1255" t="str">
        <v>failed</v>
      </c>
      <c r="E1255">
        <v>0</v>
      </c>
      <c r="M1255" s="15" t="s">
        <v>8219</v>
      </c>
      <c r="N1255" s="17">
        <v>711</v>
      </c>
    </row>
    <row r="1256" spans="1:14" x14ac:dyDescent="0.2">
      <c r="A1256" t="str">
        <v>successful</v>
      </c>
      <c r="B1256">
        <v>16</v>
      </c>
      <c r="D1256" t="str">
        <v>failed</v>
      </c>
      <c r="E1256">
        <v>1</v>
      </c>
      <c r="M1256" s="15" t="s">
        <v>8219</v>
      </c>
      <c r="N1256" s="17">
        <v>141</v>
      </c>
    </row>
    <row r="1257" spans="1:14" x14ac:dyDescent="0.2">
      <c r="A1257" t="str">
        <v>successful</v>
      </c>
      <c r="B1257">
        <v>8</v>
      </c>
      <c r="D1257" t="str">
        <v>failed</v>
      </c>
      <c r="E1257">
        <v>1</v>
      </c>
      <c r="M1257" s="15" t="s">
        <v>8219</v>
      </c>
      <c r="N1257" s="17">
        <v>109</v>
      </c>
    </row>
    <row r="1258" spans="1:14" x14ac:dyDescent="0.2">
      <c r="A1258" t="str">
        <v>successful</v>
      </c>
      <c r="B1258">
        <v>95</v>
      </c>
      <c r="D1258" t="str">
        <v>failed</v>
      </c>
      <c r="E1258">
        <v>1</v>
      </c>
      <c r="M1258" s="15" t="s">
        <v>8219</v>
      </c>
      <c r="N1258" s="17">
        <v>361</v>
      </c>
    </row>
    <row r="1259" spans="1:14" x14ac:dyDescent="0.2">
      <c r="A1259" t="str">
        <v>successful</v>
      </c>
      <c r="B1259">
        <v>25</v>
      </c>
      <c r="D1259" t="str">
        <v>failed</v>
      </c>
      <c r="E1259">
        <v>1</v>
      </c>
      <c r="M1259" s="15" t="s">
        <v>8219</v>
      </c>
      <c r="N1259" s="17">
        <v>176</v>
      </c>
    </row>
    <row r="1260" spans="1:14" x14ac:dyDescent="0.2">
      <c r="A1260" t="str">
        <v>successful</v>
      </c>
      <c r="B1260">
        <v>19</v>
      </c>
      <c r="D1260" t="str">
        <v>failed</v>
      </c>
      <c r="E1260">
        <v>4</v>
      </c>
      <c r="M1260" s="15" t="s">
        <v>8219</v>
      </c>
      <c r="N1260" s="17">
        <v>670</v>
      </c>
    </row>
    <row r="1261" spans="1:14" x14ac:dyDescent="0.2">
      <c r="A1261" t="str">
        <v>successful</v>
      </c>
      <c r="B1261">
        <v>90</v>
      </c>
      <c r="D1261" t="str">
        <v>failed</v>
      </c>
      <c r="E1261">
        <v>0</v>
      </c>
      <c r="M1261" s="15" t="s">
        <v>8219</v>
      </c>
      <c r="N1261" s="17">
        <v>96</v>
      </c>
    </row>
    <row r="1262" spans="1:14" x14ac:dyDescent="0.2">
      <c r="A1262" t="str">
        <v>successful</v>
      </c>
      <c r="B1262">
        <v>41</v>
      </c>
      <c r="D1262" t="str">
        <v>failed</v>
      </c>
      <c r="E1262">
        <v>0</v>
      </c>
      <c r="M1262" s="15" t="s">
        <v>8219</v>
      </c>
      <c r="N1262" s="17">
        <v>74</v>
      </c>
    </row>
    <row r="1263" spans="1:14" x14ac:dyDescent="0.2">
      <c r="A1263" t="str">
        <v>successful</v>
      </c>
      <c r="B1263">
        <v>30</v>
      </c>
      <c r="D1263" t="str">
        <v>failed</v>
      </c>
      <c r="E1263">
        <v>2</v>
      </c>
      <c r="M1263" s="15" t="s">
        <v>8219</v>
      </c>
      <c r="N1263" s="17">
        <v>52</v>
      </c>
    </row>
    <row r="1264" spans="1:14" x14ac:dyDescent="0.2">
      <c r="A1264" t="str">
        <v>successful</v>
      </c>
      <c r="B1264">
        <v>38</v>
      </c>
      <c r="D1264" t="str">
        <v>failed</v>
      </c>
      <c r="E1264">
        <v>24</v>
      </c>
      <c r="M1264" s="15" t="s">
        <v>8219</v>
      </c>
      <c r="N1264" s="17">
        <v>105</v>
      </c>
    </row>
    <row r="1265" spans="1:14" x14ac:dyDescent="0.2">
      <c r="A1265" t="str">
        <v>successful</v>
      </c>
      <c r="B1265">
        <v>65</v>
      </c>
      <c r="D1265" t="str">
        <v>failed</v>
      </c>
      <c r="E1265">
        <v>1</v>
      </c>
      <c r="M1265" s="15" t="s">
        <v>8219</v>
      </c>
      <c r="N1265" s="17">
        <v>41</v>
      </c>
    </row>
    <row r="1266" spans="1:14" x14ac:dyDescent="0.2">
      <c r="A1266" t="str">
        <v>successful</v>
      </c>
      <c r="B1266">
        <v>75</v>
      </c>
      <c r="D1266" t="str">
        <v>failed</v>
      </c>
      <c r="E1266">
        <v>2</v>
      </c>
      <c r="M1266" s="15" t="s">
        <v>8219</v>
      </c>
      <c r="N1266" s="17">
        <v>34</v>
      </c>
    </row>
    <row r="1267" spans="1:14" x14ac:dyDescent="0.2">
      <c r="A1267" t="str">
        <v>successful</v>
      </c>
      <c r="B1267">
        <v>16</v>
      </c>
      <c r="D1267" t="str">
        <v>failed</v>
      </c>
      <c r="E1267">
        <v>1</v>
      </c>
      <c r="M1267" s="15" t="s">
        <v>8219</v>
      </c>
      <c r="N1267" s="17">
        <v>66</v>
      </c>
    </row>
    <row r="1268" spans="1:14" x14ac:dyDescent="0.2">
      <c r="A1268" t="str">
        <v>successful</v>
      </c>
      <c r="B1268">
        <v>10</v>
      </c>
      <c r="D1268" t="str">
        <v>failed</v>
      </c>
      <c r="E1268">
        <v>37</v>
      </c>
      <c r="M1268" s="15" t="s">
        <v>8219</v>
      </c>
      <c r="N1268" s="17">
        <v>50</v>
      </c>
    </row>
    <row r="1269" spans="1:14" x14ac:dyDescent="0.2">
      <c r="A1269" t="str">
        <v>successful</v>
      </c>
      <c r="B1269">
        <v>27</v>
      </c>
      <c r="D1269" t="str">
        <v>failed</v>
      </c>
      <c r="E1269">
        <v>5</v>
      </c>
      <c r="M1269" s="15" t="s">
        <v>8219</v>
      </c>
      <c r="N1269" s="17">
        <v>159</v>
      </c>
    </row>
    <row r="1270" spans="1:14" x14ac:dyDescent="0.2">
      <c r="A1270" t="str">
        <v>successful</v>
      </c>
      <c r="B1270">
        <v>259</v>
      </c>
      <c r="D1270" t="str">
        <v>failed</v>
      </c>
      <c r="E1270">
        <v>4</v>
      </c>
      <c r="M1270" s="15" t="s">
        <v>8219</v>
      </c>
      <c r="N1270" s="17">
        <v>182</v>
      </c>
    </row>
    <row r="1271" spans="1:14" x14ac:dyDescent="0.2">
      <c r="A1271" t="str">
        <v>successful</v>
      </c>
      <c r="B1271">
        <v>39</v>
      </c>
      <c r="D1271" t="str">
        <v>failed</v>
      </c>
      <c r="E1271">
        <v>16</v>
      </c>
      <c r="M1271" s="15" t="s">
        <v>8219</v>
      </c>
      <c r="N1271" s="17">
        <v>206</v>
      </c>
    </row>
    <row r="1272" spans="1:14" x14ac:dyDescent="0.2">
      <c r="A1272" t="str">
        <v>successful</v>
      </c>
      <c r="B1272">
        <v>42</v>
      </c>
      <c r="D1272" t="str">
        <v>failed</v>
      </c>
      <c r="E1272">
        <v>9</v>
      </c>
      <c r="M1272" s="15" t="s">
        <v>8219</v>
      </c>
      <c r="N1272" s="17">
        <v>169</v>
      </c>
    </row>
    <row r="1273" spans="1:14" x14ac:dyDescent="0.2">
      <c r="A1273" t="str">
        <v>successful</v>
      </c>
      <c r="B1273">
        <v>10</v>
      </c>
      <c r="D1273" t="str">
        <v>failed</v>
      </c>
      <c r="E1273">
        <v>0</v>
      </c>
      <c r="M1273" s="15" t="s">
        <v>8219</v>
      </c>
      <c r="N1273" s="17">
        <v>31</v>
      </c>
    </row>
    <row r="1274" spans="1:14" x14ac:dyDescent="0.2">
      <c r="A1274" t="str">
        <v>successful</v>
      </c>
      <c r="B1274">
        <v>56</v>
      </c>
      <c r="D1274" t="str">
        <v>failed</v>
      </c>
      <c r="E1274">
        <v>40</v>
      </c>
      <c r="M1274" s="15" t="s">
        <v>8219</v>
      </c>
      <c r="N1274" s="17">
        <v>28</v>
      </c>
    </row>
    <row r="1275" spans="1:14" x14ac:dyDescent="0.2">
      <c r="A1275" t="str">
        <v>successful</v>
      </c>
      <c r="B1275">
        <v>20</v>
      </c>
      <c r="D1275" t="str">
        <v>failed</v>
      </c>
      <c r="E1275">
        <v>0</v>
      </c>
      <c r="M1275" s="15" t="s">
        <v>8219</v>
      </c>
      <c r="N1275" s="17">
        <v>54</v>
      </c>
    </row>
    <row r="1276" spans="1:14" x14ac:dyDescent="0.2">
      <c r="A1276" t="str">
        <v>successful</v>
      </c>
      <c r="B1276">
        <v>170</v>
      </c>
      <c r="D1276" t="str">
        <v>failed</v>
      </c>
      <c r="E1276">
        <v>2</v>
      </c>
      <c r="M1276" s="15" t="s">
        <v>8219</v>
      </c>
      <c r="N1276" s="17">
        <v>467</v>
      </c>
    </row>
    <row r="1277" spans="1:14" x14ac:dyDescent="0.2">
      <c r="A1277" t="str">
        <v>successful</v>
      </c>
      <c r="B1277">
        <v>29</v>
      </c>
      <c r="D1277" t="str">
        <v>failed</v>
      </c>
      <c r="E1277">
        <v>1</v>
      </c>
      <c r="M1277" s="15" t="s">
        <v>8219</v>
      </c>
      <c r="N1277" s="17">
        <v>389</v>
      </c>
    </row>
    <row r="1278" spans="1:14" x14ac:dyDescent="0.2">
      <c r="A1278" t="str">
        <v>successful</v>
      </c>
      <c r="B1278">
        <v>132</v>
      </c>
      <c r="D1278" t="str">
        <v>failed</v>
      </c>
      <c r="E1278">
        <v>9</v>
      </c>
      <c r="M1278" s="15" t="s">
        <v>8219</v>
      </c>
      <c r="N1278" s="17">
        <v>68</v>
      </c>
    </row>
    <row r="1279" spans="1:14" x14ac:dyDescent="0.2">
      <c r="A1279" t="str">
        <v>successful</v>
      </c>
      <c r="B1279">
        <v>27</v>
      </c>
      <c r="D1279" t="str">
        <v>failed</v>
      </c>
      <c r="E1279">
        <v>34</v>
      </c>
      <c r="M1279" s="15" t="s">
        <v>8219</v>
      </c>
      <c r="N1279" s="17">
        <v>413</v>
      </c>
    </row>
    <row r="1280" spans="1:14" x14ac:dyDescent="0.2">
      <c r="A1280" t="str">
        <v>successful</v>
      </c>
      <c r="B1280">
        <v>26</v>
      </c>
      <c r="D1280" t="str">
        <v>failed</v>
      </c>
      <c r="E1280">
        <v>23</v>
      </c>
      <c r="M1280" s="15" t="s">
        <v>8219</v>
      </c>
      <c r="N1280" s="17">
        <v>190</v>
      </c>
    </row>
    <row r="1281" spans="1:14" x14ac:dyDescent="0.2">
      <c r="A1281" t="str">
        <v>successful</v>
      </c>
      <c r="B1281">
        <v>43</v>
      </c>
      <c r="D1281" t="str">
        <v>failed</v>
      </c>
      <c r="E1281">
        <v>19</v>
      </c>
      <c r="M1281" s="15" t="s">
        <v>8219</v>
      </c>
      <c r="N1281" s="17">
        <v>189</v>
      </c>
    </row>
    <row r="1282" spans="1:14" x14ac:dyDescent="0.2">
      <c r="A1282" t="str">
        <v>successful</v>
      </c>
      <c r="B1282">
        <v>80</v>
      </c>
      <c r="D1282" t="str">
        <v>failed</v>
      </c>
      <c r="E1282">
        <v>50</v>
      </c>
      <c r="M1282" s="15" t="s">
        <v>8219</v>
      </c>
      <c r="N1282" s="17">
        <v>130</v>
      </c>
    </row>
    <row r="1283" spans="1:14" x14ac:dyDescent="0.2">
      <c r="A1283" t="str">
        <v>successful</v>
      </c>
      <c r="B1283">
        <v>33</v>
      </c>
      <c r="D1283" t="str">
        <v>failed</v>
      </c>
      <c r="E1283">
        <v>12</v>
      </c>
      <c r="M1283" s="15" t="s">
        <v>8219</v>
      </c>
      <c r="N1283" s="17">
        <v>74</v>
      </c>
    </row>
    <row r="1284" spans="1:14" x14ac:dyDescent="0.2">
      <c r="A1284" t="str">
        <v>successful</v>
      </c>
      <c r="B1284">
        <v>71</v>
      </c>
      <c r="D1284" t="str">
        <v>failed</v>
      </c>
      <c r="E1284">
        <v>8</v>
      </c>
      <c r="M1284" s="15" t="s">
        <v>8219</v>
      </c>
      <c r="N1284" s="17">
        <v>274</v>
      </c>
    </row>
    <row r="1285" spans="1:14" x14ac:dyDescent="0.2">
      <c r="A1285" t="str">
        <v>successful</v>
      </c>
      <c r="B1285">
        <v>81</v>
      </c>
      <c r="D1285" t="str">
        <v>failed</v>
      </c>
      <c r="E1285">
        <v>9</v>
      </c>
      <c r="M1285" s="15" t="s">
        <v>8219</v>
      </c>
      <c r="N1285" s="17">
        <v>22</v>
      </c>
    </row>
    <row r="1286" spans="1:14" x14ac:dyDescent="0.2">
      <c r="A1286" t="str">
        <v>successful</v>
      </c>
      <c r="B1286">
        <v>76</v>
      </c>
      <c r="D1286" t="str">
        <v>failed</v>
      </c>
      <c r="E1286">
        <v>43</v>
      </c>
      <c r="M1286" s="15" t="s">
        <v>8219</v>
      </c>
      <c r="N1286" s="17">
        <v>31</v>
      </c>
    </row>
    <row r="1287" spans="1:14" x14ac:dyDescent="0.2">
      <c r="A1287" t="str">
        <v>successful</v>
      </c>
      <c r="B1287">
        <v>48</v>
      </c>
      <c r="D1287" t="str">
        <v>failed</v>
      </c>
      <c r="E1287">
        <v>28</v>
      </c>
      <c r="M1287" s="15" t="s">
        <v>8219</v>
      </c>
      <c r="N1287" s="17">
        <v>63</v>
      </c>
    </row>
    <row r="1288" spans="1:14" x14ac:dyDescent="0.2">
      <c r="A1288" t="str">
        <v>successful</v>
      </c>
      <c r="B1288">
        <v>61</v>
      </c>
      <c r="D1288" t="str">
        <v>failed</v>
      </c>
      <c r="E1288">
        <v>4</v>
      </c>
      <c r="M1288" s="15" t="s">
        <v>8219</v>
      </c>
      <c r="N1288" s="17">
        <v>20</v>
      </c>
    </row>
    <row r="1289" spans="1:14" x14ac:dyDescent="0.2">
      <c r="A1289" t="str">
        <v>successful</v>
      </c>
      <c r="B1289">
        <v>60</v>
      </c>
      <c r="D1289" t="str">
        <v>failed</v>
      </c>
      <c r="E1289">
        <v>24</v>
      </c>
      <c r="M1289" s="15" t="s">
        <v>8219</v>
      </c>
      <c r="N1289" s="17">
        <v>25</v>
      </c>
    </row>
    <row r="1290" spans="1:14" x14ac:dyDescent="0.2">
      <c r="A1290" t="str">
        <v>successful</v>
      </c>
      <c r="B1290">
        <v>136</v>
      </c>
      <c r="D1290" t="str">
        <v>failed</v>
      </c>
      <c r="E1290">
        <v>2</v>
      </c>
      <c r="M1290" s="15" t="s">
        <v>8219</v>
      </c>
      <c r="N1290" s="17">
        <v>61</v>
      </c>
    </row>
    <row r="1291" spans="1:14" x14ac:dyDescent="0.2">
      <c r="A1291" t="str">
        <v>successful</v>
      </c>
      <c r="B1291">
        <v>14</v>
      </c>
      <c r="D1291" t="str">
        <v>failed</v>
      </c>
      <c r="E1291">
        <v>2</v>
      </c>
      <c r="M1291" s="15" t="s">
        <v>8219</v>
      </c>
      <c r="N1291" s="17">
        <v>52</v>
      </c>
    </row>
    <row r="1292" spans="1:14" x14ac:dyDescent="0.2">
      <c r="A1292" t="str">
        <v>successful</v>
      </c>
      <c r="B1292">
        <v>78</v>
      </c>
      <c r="D1292" t="str">
        <v>failed</v>
      </c>
      <c r="E1292">
        <v>20</v>
      </c>
      <c r="M1292" s="15" t="s">
        <v>8219</v>
      </c>
      <c r="N1292" s="17">
        <v>86</v>
      </c>
    </row>
    <row r="1293" spans="1:14" x14ac:dyDescent="0.2">
      <c r="A1293" t="str">
        <v>successful</v>
      </c>
      <c r="B1293">
        <v>4</v>
      </c>
      <c r="D1293" t="str">
        <v>failed</v>
      </c>
      <c r="E1293">
        <v>1</v>
      </c>
      <c r="M1293" s="15" t="s">
        <v>8219</v>
      </c>
      <c r="N1293" s="17">
        <v>42</v>
      </c>
    </row>
    <row r="1294" spans="1:14" x14ac:dyDescent="0.2">
      <c r="A1294" t="str">
        <v>successful</v>
      </c>
      <c r="B1294">
        <v>11</v>
      </c>
      <c r="D1294" t="str">
        <v>failed</v>
      </c>
      <c r="E1294">
        <v>1</v>
      </c>
      <c r="M1294" s="15" t="s">
        <v>8219</v>
      </c>
      <c r="N1294" s="17">
        <v>52</v>
      </c>
    </row>
    <row r="1295" spans="1:14" x14ac:dyDescent="0.2">
      <c r="A1295" t="str">
        <v>successful</v>
      </c>
      <c r="B1295">
        <v>185</v>
      </c>
      <c r="D1295" t="str">
        <v>failed</v>
      </c>
      <c r="E1295">
        <v>4</v>
      </c>
      <c r="M1295" s="15" t="s">
        <v>8219</v>
      </c>
      <c r="N1295" s="17">
        <v>120</v>
      </c>
    </row>
    <row r="1296" spans="1:14" x14ac:dyDescent="0.2">
      <c r="A1296" t="str">
        <v>successful</v>
      </c>
      <c r="B1296">
        <v>59</v>
      </c>
      <c r="D1296" t="str">
        <v>failed</v>
      </c>
      <c r="E1296">
        <v>1</v>
      </c>
      <c r="M1296" s="15" t="s">
        <v>8219</v>
      </c>
      <c r="N1296" s="17">
        <v>22</v>
      </c>
    </row>
    <row r="1297" spans="1:14" x14ac:dyDescent="0.2">
      <c r="A1297" t="str">
        <v>successful</v>
      </c>
      <c r="B1297">
        <v>27</v>
      </c>
      <c r="D1297" t="str">
        <v>failed</v>
      </c>
      <c r="E1297">
        <v>1</v>
      </c>
      <c r="M1297" s="15" t="s">
        <v>8219</v>
      </c>
      <c r="N1297" s="17">
        <v>64</v>
      </c>
    </row>
    <row r="1298" spans="1:14" x14ac:dyDescent="0.2">
      <c r="A1298" t="str">
        <v>successful</v>
      </c>
      <c r="B1298">
        <v>63</v>
      </c>
      <c r="D1298" t="str">
        <v>failed</v>
      </c>
      <c r="E1298">
        <v>13</v>
      </c>
      <c r="M1298" s="15" t="s">
        <v>8219</v>
      </c>
      <c r="N1298" s="17">
        <v>23</v>
      </c>
    </row>
    <row r="1299" spans="1:14" x14ac:dyDescent="0.2">
      <c r="A1299" t="str">
        <v>successful</v>
      </c>
      <c r="B1299">
        <v>13</v>
      </c>
      <c r="D1299" t="str">
        <v>failed</v>
      </c>
      <c r="E1299">
        <v>1</v>
      </c>
      <c r="M1299" s="15" t="s">
        <v>8219</v>
      </c>
      <c r="N1299" s="17">
        <v>238</v>
      </c>
    </row>
    <row r="1300" spans="1:14" x14ac:dyDescent="0.2">
      <c r="A1300" t="str">
        <v>successful</v>
      </c>
      <c r="B1300">
        <v>13</v>
      </c>
      <c r="D1300" t="str">
        <v>failed</v>
      </c>
      <c r="E1300">
        <v>1</v>
      </c>
      <c r="M1300" s="15" t="s">
        <v>8219</v>
      </c>
      <c r="N1300" s="17">
        <v>33</v>
      </c>
    </row>
    <row r="1301" spans="1:14" x14ac:dyDescent="0.2">
      <c r="A1301" t="str">
        <v>successful</v>
      </c>
      <c r="B1301">
        <v>57</v>
      </c>
      <c r="D1301" t="str">
        <v>failed</v>
      </c>
      <c r="E1301">
        <v>0</v>
      </c>
      <c r="M1301" s="15" t="s">
        <v>8219</v>
      </c>
      <c r="N1301" s="17">
        <v>32</v>
      </c>
    </row>
    <row r="1302" spans="1:14" x14ac:dyDescent="0.2">
      <c r="A1302" t="str">
        <v>successful</v>
      </c>
      <c r="B1302">
        <v>61</v>
      </c>
      <c r="D1302" t="str">
        <v>failed</v>
      </c>
      <c r="E1302">
        <v>3</v>
      </c>
      <c r="M1302" s="15" t="s">
        <v>8219</v>
      </c>
      <c r="N1302" s="17">
        <v>24</v>
      </c>
    </row>
    <row r="1303" spans="1:14" x14ac:dyDescent="0.2">
      <c r="A1303" t="str">
        <v>successful</v>
      </c>
      <c r="B1303">
        <v>65</v>
      </c>
      <c r="D1303" t="str">
        <v>failed</v>
      </c>
      <c r="E1303">
        <v>14</v>
      </c>
      <c r="M1303" s="15" t="s">
        <v>8219</v>
      </c>
      <c r="N1303" s="17">
        <v>29</v>
      </c>
    </row>
    <row r="1304" spans="1:14" x14ac:dyDescent="0.2">
      <c r="A1304" t="str">
        <v>successful</v>
      </c>
      <c r="B1304">
        <v>134</v>
      </c>
      <c r="D1304" t="str">
        <v>failed</v>
      </c>
      <c r="E1304">
        <v>2</v>
      </c>
      <c r="M1304" s="15" t="s">
        <v>8219</v>
      </c>
      <c r="N1304" s="17">
        <v>50</v>
      </c>
    </row>
    <row r="1305" spans="1:14" x14ac:dyDescent="0.2">
      <c r="A1305" t="str">
        <v>successful</v>
      </c>
      <c r="B1305">
        <v>37</v>
      </c>
      <c r="D1305" t="str">
        <v>failed</v>
      </c>
      <c r="E1305">
        <v>5</v>
      </c>
      <c r="M1305" s="15" t="s">
        <v>8219</v>
      </c>
      <c r="N1305" s="17">
        <v>108</v>
      </c>
    </row>
    <row r="1306" spans="1:14" x14ac:dyDescent="0.2">
      <c r="A1306" t="str">
        <v>successful</v>
      </c>
      <c r="B1306">
        <v>37</v>
      </c>
      <c r="D1306" t="str">
        <v>failed</v>
      </c>
      <c r="E1306">
        <v>14</v>
      </c>
      <c r="M1306" s="15" t="s">
        <v>8220</v>
      </c>
      <c r="N1306" s="17">
        <v>104</v>
      </c>
    </row>
    <row r="1307" spans="1:14" x14ac:dyDescent="0.2">
      <c r="A1307" t="str">
        <v>successful</v>
      </c>
      <c r="B1307">
        <v>150</v>
      </c>
      <c r="D1307" t="str">
        <v>failed</v>
      </c>
      <c r="E1307">
        <v>9</v>
      </c>
      <c r="M1307" s="15" t="s">
        <v>8220</v>
      </c>
      <c r="N1307" s="17">
        <v>86</v>
      </c>
    </row>
    <row r="1308" spans="1:14" x14ac:dyDescent="0.2">
      <c r="A1308" t="str">
        <v>successful</v>
      </c>
      <c r="B1308">
        <v>56</v>
      </c>
      <c r="D1308" t="str">
        <v>failed</v>
      </c>
      <c r="E1308">
        <v>8</v>
      </c>
      <c r="M1308" s="15" t="s">
        <v>8220</v>
      </c>
      <c r="N1308" s="17">
        <v>356</v>
      </c>
    </row>
    <row r="1309" spans="1:14" x14ac:dyDescent="0.2">
      <c r="A1309" t="str">
        <v>successful</v>
      </c>
      <c r="B1309">
        <v>18</v>
      </c>
      <c r="D1309" t="str">
        <v>failed</v>
      </c>
      <c r="E1309">
        <v>7</v>
      </c>
      <c r="M1309" s="15" t="s">
        <v>8220</v>
      </c>
      <c r="N1309" s="17">
        <v>45</v>
      </c>
    </row>
    <row r="1310" spans="1:14" x14ac:dyDescent="0.2">
      <c r="A1310" t="str">
        <v>successful</v>
      </c>
      <c r="B1310">
        <v>60</v>
      </c>
      <c r="D1310" t="str">
        <v>failed</v>
      </c>
      <c r="E1310">
        <v>0</v>
      </c>
      <c r="M1310" s="15" t="s">
        <v>8220</v>
      </c>
      <c r="N1310" s="17">
        <v>38</v>
      </c>
    </row>
    <row r="1311" spans="1:14" x14ac:dyDescent="0.2">
      <c r="A1311" t="str">
        <v>successful</v>
      </c>
      <c r="B1311">
        <v>67</v>
      </c>
      <c r="D1311" t="str">
        <v>failed</v>
      </c>
      <c r="E1311">
        <v>84</v>
      </c>
      <c r="M1311" s="15" t="s">
        <v>8220</v>
      </c>
      <c r="N1311" s="17">
        <v>35</v>
      </c>
    </row>
    <row r="1312" spans="1:14" x14ac:dyDescent="0.2">
      <c r="A1312" t="str">
        <v>successful</v>
      </c>
      <c r="B1312">
        <v>35</v>
      </c>
      <c r="D1312" t="str">
        <v>failed</v>
      </c>
      <c r="E1312">
        <v>11</v>
      </c>
      <c r="M1312" s="15" t="s">
        <v>8220</v>
      </c>
      <c r="N1312" s="17">
        <v>24</v>
      </c>
    </row>
    <row r="1313" spans="1:14" x14ac:dyDescent="0.2">
      <c r="A1313" t="str">
        <v>successful</v>
      </c>
      <c r="B1313">
        <v>34</v>
      </c>
      <c r="D1313" t="str">
        <v>failed</v>
      </c>
      <c r="E1313">
        <v>1</v>
      </c>
      <c r="M1313" s="15" t="s">
        <v>8220</v>
      </c>
      <c r="N1313" s="17">
        <v>100</v>
      </c>
    </row>
    <row r="1314" spans="1:14" x14ac:dyDescent="0.2">
      <c r="A1314" t="str">
        <v>successful</v>
      </c>
      <c r="B1314">
        <v>36</v>
      </c>
      <c r="D1314" t="str">
        <v>failed</v>
      </c>
      <c r="E1314">
        <v>4</v>
      </c>
      <c r="M1314" s="15" t="s">
        <v>8220</v>
      </c>
      <c r="N1314" s="17">
        <v>1</v>
      </c>
    </row>
    <row r="1315" spans="1:14" x14ac:dyDescent="0.2">
      <c r="A1315" t="str">
        <v>successful</v>
      </c>
      <c r="B1315">
        <v>18</v>
      </c>
      <c r="D1315" t="str">
        <v>failed</v>
      </c>
      <c r="E1315">
        <v>10</v>
      </c>
      <c r="M1315" s="15" t="s">
        <v>8220</v>
      </c>
      <c r="N1315" s="17">
        <v>122</v>
      </c>
    </row>
    <row r="1316" spans="1:14" x14ac:dyDescent="0.2">
      <c r="A1316" t="str">
        <v>successful</v>
      </c>
      <c r="B1316">
        <v>25</v>
      </c>
      <c r="D1316" t="str">
        <v>failed</v>
      </c>
      <c r="E1316">
        <v>16</v>
      </c>
      <c r="M1316" s="15" t="s">
        <v>8220</v>
      </c>
      <c r="N1316" s="17">
        <v>11</v>
      </c>
    </row>
    <row r="1317" spans="1:14" x14ac:dyDescent="0.2">
      <c r="A1317" t="str">
        <v>successful</v>
      </c>
      <c r="B1317">
        <v>21</v>
      </c>
      <c r="D1317" t="str">
        <v>failed</v>
      </c>
      <c r="E1317">
        <v>2</v>
      </c>
      <c r="M1317" s="15" t="s">
        <v>8220</v>
      </c>
      <c r="N1317" s="17">
        <v>248</v>
      </c>
    </row>
    <row r="1318" spans="1:14" x14ac:dyDescent="0.2">
      <c r="A1318" t="str">
        <v>successful</v>
      </c>
      <c r="B1318">
        <v>151</v>
      </c>
      <c r="D1318" t="str">
        <v>failed</v>
      </c>
      <c r="E1318">
        <v>5</v>
      </c>
      <c r="M1318" s="15" t="s">
        <v>8220</v>
      </c>
      <c r="N1318" s="17">
        <v>1</v>
      </c>
    </row>
    <row r="1319" spans="1:14" x14ac:dyDescent="0.2">
      <c r="A1319" t="str">
        <v>successful</v>
      </c>
      <c r="B1319">
        <v>489</v>
      </c>
      <c r="D1319" t="str">
        <v>failed</v>
      </c>
      <c r="E1319">
        <v>1</v>
      </c>
      <c r="M1319" s="15" t="s">
        <v>8220</v>
      </c>
      <c r="N1319" s="17">
        <v>19</v>
      </c>
    </row>
    <row r="1320" spans="1:14" x14ac:dyDescent="0.2">
      <c r="A1320" t="str">
        <v>successful</v>
      </c>
      <c r="B1320">
        <v>50</v>
      </c>
      <c r="D1320" t="str">
        <v>failed</v>
      </c>
      <c r="E1320">
        <v>31</v>
      </c>
      <c r="M1320" s="15" t="s">
        <v>8220</v>
      </c>
      <c r="N1320" s="17">
        <v>135</v>
      </c>
    </row>
    <row r="1321" spans="1:14" x14ac:dyDescent="0.2">
      <c r="A1321" t="str">
        <v>successful</v>
      </c>
      <c r="B1321">
        <v>321</v>
      </c>
      <c r="D1321" t="str">
        <v>failed</v>
      </c>
      <c r="E1321">
        <v>0</v>
      </c>
      <c r="M1321" s="15" t="s">
        <v>8220</v>
      </c>
      <c r="N1321" s="17">
        <v>9</v>
      </c>
    </row>
    <row r="1322" spans="1:14" x14ac:dyDescent="0.2">
      <c r="A1322" t="str">
        <v>successful</v>
      </c>
      <c r="B1322">
        <v>1762</v>
      </c>
      <c r="D1322" t="str">
        <v>failed</v>
      </c>
      <c r="E1322">
        <v>2</v>
      </c>
      <c r="M1322" s="15" t="s">
        <v>8220</v>
      </c>
      <c r="N1322" s="17">
        <v>3</v>
      </c>
    </row>
    <row r="1323" spans="1:14" x14ac:dyDescent="0.2">
      <c r="A1323" t="str">
        <v>successful</v>
      </c>
      <c r="B1323">
        <v>385</v>
      </c>
      <c r="D1323" t="str">
        <v>failed</v>
      </c>
      <c r="E1323">
        <v>7</v>
      </c>
      <c r="M1323" s="15" t="s">
        <v>8220</v>
      </c>
      <c r="N1323" s="17">
        <v>7</v>
      </c>
    </row>
    <row r="1324" spans="1:14" x14ac:dyDescent="0.2">
      <c r="A1324" t="str">
        <v>successful</v>
      </c>
      <c r="B1324">
        <v>398</v>
      </c>
      <c r="D1324" t="str">
        <v>failed</v>
      </c>
      <c r="E1324">
        <v>16</v>
      </c>
      <c r="M1324" s="15" t="s">
        <v>8220</v>
      </c>
      <c r="N1324" s="17">
        <v>4</v>
      </c>
    </row>
    <row r="1325" spans="1:14" x14ac:dyDescent="0.2">
      <c r="A1325" t="str">
        <v>successful</v>
      </c>
      <c r="B1325">
        <v>304</v>
      </c>
      <c r="D1325" t="str">
        <v>failed</v>
      </c>
      <c r="E1325">
        <v>4</v>
      </c>
      <c r="M1325" s="15" t="s">
        <v>8220</v>
      </c>
      <c r="N1325" s="17">
        <v>44</v>
      </c>
    </row>
    <row r="1326" spans="1:14" x14ac:dyDescent="0.2">
      <c r="A1326" t="str">
        <v>successful</v>
      </c>
      <c r="B1326">
        <v>676</v>
      </c>
      <c r="D1326" t="str">
        <v>failed</v>
      </c>
      <c r="E1326">
        <v>4</v>
      </c>
      <c r="M1326" s="15" t="s">
        <v>8220</v>
      </c>
      <c r="N1326" s="17">
        <v>90</v>
      </c>
    </row>
    <row r="1327" spans="1:14" x14ac:dyDescent="0.2">
      <c r="A1327" t="str">
        <v>successful</v>
      </c>
      <c r="B1327">
        <v>577</v>
      </c>
      <c r="D1327" t="str">
        <v>failed</v>
      </c>
      <c r="E1327">
        <v>4</v>
      </c>
      <c r="M1327" s="15" t="s">
        <v>8220</v>
      </c>
      <c r="N1327" s="17">
        <v>8</v>
      </c>
    </row>
    <row r="1328" spans="1:14" x14ac:dyDescent="0.2">
      <c r="A1328" t="str">
        <v>successful</v>
      </c>
      <c r="B1328">
        <v>3663</v>
      </c>
      <c r="D1328" t="str">
        <v>failed</v>
      </c>
      <c r="E1328">
        <v>3</v>
      </c>
      <c r="M1328" s="15" t="s">
        <v>8220</v>
      </c>
      <c r="N1328" s="17">
        <v>11</v>
      </c>
    </row>
    <row r="1329" spans="1:14" x14ac:dyDescent="0.2">
      <c r="A1329" t="str">
        <v>successful</v>
      </c>
      <c r="B1329">
        <v>294</v>
      </c>
      <c r="D1329" t="str">
        <v>failed</v>
      </c>
      <c r="E1329">
        <v>36</v>
      </c>
      <c r="M1329" s="15" t="s">
        <v>8220</v>
      </c>
      <c r="N1329" s="17">
        <v>41</v>
      </c>
    </row>
    <row r="1330" spans="1:14" x14ac:dyDescent="0.2">
      <c r="A1330" t="str">
        <v>successful</v>
      </c>
      <c r="B1330">
        <v>28</v>
      </c>
      <c r="D1330" t="str">
        <v>failed</v>
      </c>
      <c r="E1330">
        <v>1</v>
      </c>
      <c r="M1330" s="15" t="s">
        <v>8220</v>
      </c>
      <c r="N1330" s="17">
        <v>15</v>
      </c>
    </row>
    <row r="1331" spans="1:14" x14ac:dyDescent="0.2">
      <c r="A1331" t="str">
        <v>successful</v>
      </c>
      <c r="B1331">
        <v>100</v>
      </c>
      <c r="D1331" t="str">
        <v>failed</v>
      </c>
      <c r="E1331">
        <v>7</v>
      </c>
      <c r="M1331" s="15" t="s">
        <v>8220</v>
      </c>
      <c r="N1331" s="17">
        <v>9</v>
      </c>
    </row>
    <row r="1332" spans="1:14" x14ac:dyDescent="0.2">
      <c r="A1332" t="str">
        <v>successful</v>
      </c>
      <c r="B1332">
        <v>72</v>
      </c>
      <c r="D1332" t="str">
        <v>failed</v>
      </c>
      <c r="E1332">
        <v>27</v>
      </c>
      <c r="M1332" s="15" t="s">
        <v>8220</v>
      </c>
      <c r="N1332" s="17">
        <v>50</v>
      </c>
    </row>
    <row r="1333" spans="1:14" x14ac:dyDescent="0.2">
      <c r="A1333" t="str">
        <v>successful</v>
      </c>
      <c r="B1333">
        <v>238</v>
      </c>
      <c r="D1333" t="str">
        <v>failed</v>
      </c>
      <c r="E1333">
        <v>1</v>
      </c>
      <c r="M1333" s="15" t="s">
        <v>8220</v>
      </c>
      <c r="N1333" s="17">
        <v>34</v>
      </c>
    </row>
    <row r="1334" spans="1:14" x14ac:dyDescent="0.2">
      <c r="A1334" t="str">
        <v>successful</v>
      </c>
      <c r="B1334">
        <v>159</v>
      </c>
      <c r="D1334" t="str">
        <v>failed</v>
      </c>
      <c r="E1334">
        <v>0</v>
      </c>
      <c r="M1334" s="15" t="s">
        <v>8220</v>
      </c>
      <c r="N1334" s="17">
        <v>0</v>
      </c>
    </row>
    <row r="1335" spans="1:14" x14ac:dyDescent="0.2">
      <c r="A1335" t="str">
        <v>successful</v>
      </c>
      <c r="B1335">
        <v>77</v>
      </c>
      <c r="D1335" t="str">
        <v>failed</v>
      </c>
      <c r="E1335">
        <v>1</v>
      </c>
      <c r="M1335" s="15" t="s">
        <v>8220</v>
      </c>
      <c r="N1335" s="17">
        <v>0</v>
      </c>
    </row>
    <row r="1336" spans="1:14" x14ac:dyDescent="0.2">
      <c r="A1336" t="str">
        <v>successful</v>
      </c>
      <c r="B1336">
        <v>53</v>
      </c>
      <c r="D1336" t="str">
        <v>failed</v>
      </c>
      <c r="E1336">
        <v>3</v>
      </c>
      <c r="M1336" s="15" t="s">
        <v>8220</v>
      </c>
      <c r="N1336" s="17">
        <v>276</v>
      </c>
    </row>
    <row r="1337" spans="1:14" x14ac:dyDescent="0.2">
      <c r="A1337" t="str">
        <v>successful</v>
      </c>
      <c r="B1337">
        <v>1251</v>
      </c>
      <c r="D1337" t="str">
        <v>failed</v>
      </c>
      <c r="E1337">
        <v>3</v>
      </c>
      <c r="M1337" s="15" t="s">
        <v>8220</v>
      </c>
      <c r="N1337" s="17">
        <v>16</v>
      </c>
    </row>
    <row r="1338" spans="1:14" x14ac:dyDescent="0.2">
      <c r="A1338" t="str">
        <v>successful</v>
      </c>
      <c r="B1338">
        <v>465</v>
      </c>
      <c r="D1338" t="str">
        <v>failed</v>
      </c>
      <c r="E1338">
        <v>3</v>
      </c>
      <c r="M1338" s="15" t="s">
        <v>8220</v>
      </c>
      <c r="N1338" s="17">
        <v>224</v>
      </c>
    </row>
    <row r="1339" spans="1:14" x14ac:dyDescent="0.2">
      <c r="A1339" t="str">
        <v>successful</v>
      </c>
      <c r="B1339">
        <v>74</v>
      </c>
      <c r="D1339" t="str">
        <v>failed</v>
      </c>
      <c r="E1339">
        <v>0</v>
      </c>
      <c r="M1339" s="15" t="s">
        <v>8220</v>
      </c>
      <c r="N1339" s="17">
        <v>140</v>
      </c>
    </row>
    <row r="1340" spans="1:14" x14ac:dyDescent="0.2">
      <c r="A1340" t="str">
        <v>successful</v>
      </c>
      <c r="B1340">
        <v>62</v>
      </c>
      <c r="D1340" t="str">
        <v>failed</v>
      </c>
      <c r="E1340">
        <v>6</v>
      </c>
      <c r="M1340" s="15" t="s">
        <v>8220</v>
      </c>
      <c r="N1340" s="17">
        <v>15</v>
      </c>
    </row>
    <row r="1341" spans="1:14" x14ac:dyDescent="0.2">
      <c r="A1341" t="str">
        <v>successful</v>
      </c>
      <c r="B1341">
        <v>3468</v>
      </c>
      <c r="D1341" t="str">
        <v>failed</v>
      </c>
      <c r="E1341">
        <v>17</v>
      </c>
      <c r="M1341" s="15" t="s">
        <v>8220</v>
      </c>
      <c r="N1341" s="17">
        <v>37</v>
      </c>
    </row>
    <row r="1342" spans="1:14" x14ac:dyDescent="0.2">
      <c r="A1342" t="str">
        <v>successful</v>
      </c>
      <c r="B1342">
        <v>52</v>
      </c>
      <c r="D1342" t="str">
        <v>failed</v>
      </c>
      <c r="E1342">
        <v>40</v>
      </c>
      <c r="M1342" s="15" t="s">
        <v>8220</v>
      </c>
      <c r="N1342" s="17">
        <v>0</v>
      </c>
    </row>
    <row r="1343" spans="1:14" x14ac:dyDescent="0.2">
      <c r="A1343" t="str">
        <v>successful</v>
      </c>
      <c r="B1343">
        <v>50</v>
      </c>
      <c r="D1343" t="str">
        <v>failed</v>
      </c>
      <c r="E1343">
        <v>3</v>
      </c>
      <c r="M1343" s="15" t="s">
        <v>8220</v>
      </c>
      <c r="N1343" s="17">
        <v>46</v>
      </c>
    </row>
    <row r="1344" spans="1:14" x14ac:dyDescent="0.2">
      <c r="A1344" t="str">
        <v>successful</v>
      </c>
      <c r="B1344">
        <v>45</v>
      </c>
      <c r="D1344" t="str">
        <v>failed</v>
      </c>
      <c r="E1344">
        <v>1</v>
      </c>
      <c r="M1344" s="15" t="s">
        <v>8220</v>
      </c>
      <c r="N1344" s="17">
        <v>1</v>
      </c>
    </row>
    <row r="1345" spans="1:14" x14ac:dyDescent="0.2">
      <c r="A1345" t="str">
        <v>successful</v>
      </c>
      <c r="B1345">
        <v>21</v>
      </c>
      <c r="D1345" t="str">
        <v>failed</v>
      </c>
      <c r="E1345">
        <v>2</v>
      </c>
      <c r="M1345" s="15" t="s">
        <v>8220</v>
      </c>
      <c r="N1345" s="17">
        <v>323</v>
      </c>
    </row>
    <row r="1346" spans="1:14" x14ac:dyDescent="0.2">
      <c r="A1346" t="str">
        <v>successful</v>
      </c>
      <c r="B1346">
        <v>100</v>
      </c>
      <c r="D1346" t="str">
        <v>failed</v>
      </c>
      <c r="E1346">
        <v>7</v>
      </c>
      <c r="M1346" s="15" t="s">
        <v>8219</v>
      </c>
      <c r="N1346" s="17">
        <v>139</v>
      </c>
    </row>
    <row r="1347" spans="1:14" x14ac:dyDescent="0.2">
      <c r="A1347" t="str">
        <v>successful</v>
      </c>
      <c r="B1347">
        <v>81</v>
      </c>
      <c r="D1347" t="str">
        <v>failed</v>
      </c>
      <c r="E1347">
        <v>14</v>
      </c>
      <c r="M1347" s="15" t="s">
        <v>8219</v>
      </c>
      <c r="N1347" s="17">
        <v>7</v>
      </c>
    </row>
    <row r="1348" spans="1:14" x14ac:dyDescent="0.2">
      <c r="A1348" t="str">
        <v>successful</v>
      </c>
      <c r="B1348">
        <v>286</v>
      </c>
      <c r="D1348" t="str">
        <v>failed</v>
      </c>
      <c r="E1348">
        <v>0</v>
      </c>
      <c r="M1348" s="15" t="s">
        <v>8219</v>
      </c>
      <c r="N1348" s="17">
        <v>149</v>
      </c>
    </row>
    <row r="1349" spans="1:14" x14ac:dyDescent="0.2">
      <c r="A1349" t="str">
        <v>successful</v>
      </c>
      <c r="B1349">
        <v>42</v>
      </c>
      <c r="D1349" t="str">
        <v>failed</v>
      </c>
      <c r="E1349">
        <v>0</v>
      </c>
      <c r="M1349" s="15" t="s">
        <v>8219</v>
      </c>
      <c r="N1349" s="17">
        <v>31</v>
      </c>
    </row>
    <row r="1350" spans="1:14" x14ac:dyDescent="0.2">
      <c r="A1350" t="str">
        <v>successful</v>
      </c>
      <c r="B1350">
        <v>199</v>
      </c>
      <c r="D1350" t="str">
        <v>failed</v>
      </c>
      <c r="E1350">
        <v>1</v>
      </c>
      <c r="M1350" s="15" t="s">
        <v>8219</v>
      </c>
      <c r="N1350" s="17">
        <v>26</v>
      </c>
    </row>
    <row r="1351" spans="1:14" x14ac:dyDescent="0.2">
      <c r="A1351" t="str">
        <v>successful</v>
      </c>
      <c r="B1351">
        <v>25</v>
      </c>
      <c r="D1351" t="str">
        <v>failed</v>
      </c>
      <c r="E1351">
        <v>12</v>
      </c>
      <c r="M1351" s="15" t="s">
        <v>8219</v>
      </c>
      <c r="N1351" s="17">
        <v>172</v>
      </c>
    </row>
    <row r="1352" spans="1:14" x14ac:dyDescent="0.2">
      <c r="A1352" t="str">
        <v>successful</v>
      </c>
      <c r="B1352">
        <v>84</v>
      </c>
      <c r="D1352" t="str">
        <v>failed</v>
      </c>
      <c r="E1352">
        <v>12</v>
      </c>
      <c r="M1352" s="15" t="s">
        <v>8219</v>
      </c>
      <c r="N1352" s="17">
        <v>78</v>
      </c>
    </row>
    <row r="1353" spans="1:14" x14ac:dyDescent="0.2">
      <c r="A1353" t="str">
        <v>successful</v>
      </c>
      <c r="B1353">
        <v>50</v>
      </c>
      <c r="D1353" t="str">
        <v>failed</v>
      </c>
      <c r="E1353">
        <v>23</v>
      </c>
      <c r="M1353" s="15" t="s">
        <v>8219</v>
      </c>
      <c r="N1353" s="17">
        <v>120</v>
      </c>
    </row>
    <row r="1354" spans="1:14" x14ac:dyDescent="0.2">
      <c r="A1354" t="str">
        <v>successful</v>
      </c>
      <c r="B1354">
        <v>26</v>
      </c>
      <c r="D1354" t="str">
        <v>failed</v>
      </c>
      <c r="E1354">
        <v>0</v>
      </c>
      <c r="M1354" s="15" t="s">
        <v>8219</v>
      </c>
      <c r="N1354" s="17">
        <v>227</v>
      </c>
    </row>
    <row r="1355" spans="1:14" x14ac:dyDescent="0.2">
      <c r="A1355" t="str">
        <v>successful</v>
      </c>
      <c r="B1355">
        <v>14</v>
      </c>
      <c r="D1355" t="str">
        <v>failed</v>
      </c>
      <c r="E1355">
        <v>10</v>
      </c>
      <c r="M1355" s="15" t="s">
        <v>8219</v>
      </c>
      <c r="N1355" s="17">
        <v>42</v>
      </c>
    </row>
    <row r="1356" spans="1:14" x14ac:dyDescent="0.2">
      <c r="A1356" t="str">
        <v>successful</v>
      </c>
      <c r="B1356">
        <v>49</v>
      </c>
      <c r="D1356" t="str">
        <v>failed</v>
      </c>
      <c r="E1356">
        <v>5</v>
      </c>
      <c r="M1356" s="15" t="s">
        <v>8219</v>
      </c>
      <c r="N1356" s="17">
        <v>64</v>
      </c>
    </row>
    <row r="1357" spans="1:14" x14ac:dyDescent="0.2">
      <c r="A1357" t="str">
        <v>successful</v>
      </c>
      <c r="B1357">
        <v>69</v>
      </c>
      <c r="D1357" t="str">
        <v>failed</v>
      </c>
      <c r="E1357">
        <v>1</v>
      </c>
      <c r="M1357" s="15" t="s">
        <v>8219</v>
      </c>
      <c r="N1357" s="17">
        <v>121</v>
      </c>
    </row>
    <row r="1358" spans="1:14" x14ac:dyDescent="0.2">
      <c r="A1358" t="str">
        <v>successful</v>
      </c>
      <c r="B1358">
        <v>60</v>
      </c>
      <c r="D1358" t="str">
        <v>failed</v>
      </c>
      <c r="E1358">
        <v>2</v>
      </c>
      <c r="M1358" s="15" t="s">
        <v>8219</v>
      </c>
      <c r="N1358" s="17">
        <v>87</v>
      </c>
    </row>
    <row r="1359" spans="1:14" x14ac:dyDescent="0.2">
      <c r="A1359" t="str">
        <v>successful</v>
      </c>
      <c r="B1359">
        <v>80</v>
      </c>
      <c r="D1359" t="str">
        <v>failed</v>
      </c>
      <c r="E1359">
        <v>2</v>
      </c>
      <c r="M1359" s="15" t="s">
        <v>8219</v>
      </c>
      <c r="N1359" s="17">
        <v>65</v>
      </c>
    </row>
    <row r="1360" spans="1:14" x14ac:dyDescent="0.2">
      <c r="A1360" t="str">
        <v>successful</v>
      </c>
      <c r="B1360">
        <v>56</v>
      </c>
      <c r="D1360" t="str">
        <v>failed</v>
      </c>
      <c r="E1360">
        <v>0</v>
      </c>
      <c r="M1360" s="15" t="s">
        <v>8219</v>
      </c>
      <c r="N1360" s="17">
        <v>49</v>
      </c>
    </row>
    <row r="1361" spans="1:14" x14ac:dyDescent="0.2">
      <c r="A1361" t="str">
        <v>successful</v>
      </c>
      <c r="B1361">
        <v>104</v>
      </c>
      <c r="D1361" t="str">
        <v>failed</v>
      </c>
      <c r="E1361">
        <v>13</v>
      </c>
      <c r="M1361" s="15" t="s">
        <v>8219</v>
      </c>
      <c r="N1361" s="17">
        <v>19</v>
      </c>
    </row>
    <row r="1362" spans="1:14" x14ac:dyDescent="0.2">
      <c r="A1362" t="str">
        <v>successful</v>
      </c>
      <c r="B1362">
        <v>46</v>
      </c>
      <c r="D1362" t="str">
        <v>failed</v>
      </c>
      <c r="E1362">
        <v>0</v>
      </c>
      <c r="M1362" s="15" t="s">
        <v>8219</v>
      </c>
      <c r="N1362" s="17">
        <v>81</v>
      </c>
    </row>
    <row r="1363" spans="1:14" x14ac:dyDescent="0.2">
      <c r="A1363" t="str">
        <v>successful</v>
      </c>
      <c r="B1363">
        <v>206</v>
      </c>
      <c r="D1363" t="str">
        <v>failed</v>
      </c>
      <c r="E1363">
        <v>1</v>
      </c>
      <c r="M1363" s="15" t="s">
        <v>8219</v>
      </c>
      <c r="N1363" s="17">
        <v>264</v>
      </c>
    </row>
    <row r="1364" spans="1:14" x14ac:dyDescent="0.2">
      <c r="A1364" t="str">
        <v>successful</v>
      </c>
      <c r="B1364">
        <v>18</v>
      </c>
      <c r="D1364" t="str">
        <v>failed</v>
      </c>
      <c r="E1364">
        <v>5</v>
      </c>
      <c r="M1364" s="15" t="s">
        <v>8219</v>
      </c>
      <c r="N1364" s="17">
        <v>25</v>
      </c>
    </row>
    <row r="1365" spans="1:14" x14ac:dyDescent="0.2">
      <c r="A1365" t="str">
        <v>successful</v>
      </c>
      <c r="B1365">
        <v>28</v>
      </c>
      <c r="D1365" t="str">
        <v>failed</v>
      </c>
      <c r="E1365">
        <v>2</v>
      </c>
      <c r="M1365" s="15" t="s">
        <v>8219</v>
      </c>
      <c r="N1365" s="17">
        <v>5</v>
      </c>
    </row>
    <row r="1366" spans="1:14" x14ac:dyDescent="0.2">
      <c r="A1366" t="str">
        <v>successful</v>
      </c>
      <c r="B1366">
        <v>11</v>
      </c>
      <c r="D1366" t="str">
        <v>failed</v>
      </c>
      <c r="E1366">
        <v>0</v>
      </c>
      <c r="M1366" s="15" t="s">
        <v>8219</v>
      </c>
      <c r="N1366" s="17">
        <v>144</v>
      </c>
    </row>
    <row r="1367" spans="1:14" x14ac:dyDescent="0.2">
      <c r="A1367" t="str">
        <v>successful</v>
      </c>
      <c r="B1367">
        <v>263</v>
      </c>
      <c r="D1367" t="str">
        <v>failed</v>
      </c>
      <c r="E1367">
        <v>32</v>
      </c>
      <c r="M1367" s="15" t="s">
        <v>8219</v>
      </c>
      <c r="N1367" s="17">
        <v>92</v>
      </c>
    </row>
    <row r="1368" spans="1:14" x14ac:dyDescent="0.2">
      <c r="A1368" t="str">
        <v>successful</v>
      </c>
      <c r="B1368">
        <v>394</v>
      </c>
      <c r="D1368" t="str">
        <v>failed</v>
      </c>
      <c r="E1368">
        <v>1</v>
      </c>
      <c r="M1368" s="15" t="s">
        <v>8219</v>
      </c>
      <c r="N1368" s="17">
        <v>147</v>
      </c>
    </row>
    <row r="1369" spans="1:14" x14ac:dyDescent="0.2">
      <c r="A1369" t="str">
        <v>successful</v>
      </c>
      <c r="B1369">
        <v>1049</v>
      </c>
      <c r="D1369" t="str">
        <v>failed</v>
      </c>
      <c r="E1369">
        <v>1</v>
      </c>
      <c r="M1369" s="15" t="s">
        <v>8219</v>
      </c>
      <c r="N1369" s="17">
        <v>90</v>
      </c>
    </row>
    <row r="1370" spans="1:14" x14ac:dyDescent="0.2">
      <c r="A1370" t="str">
        <v>successful</v>
      </c>
      <c r="B1370">
        <v>308</v>
      </c>
      <c r="D1370" t="str">
        <v>failed</v>
      </c>
      <c r="E1370">
        <v>1</v>
      </c>
      <c r="M1370" s="15" t="s">
        <v>8219</v>
      </c>
      <c r="N1370" s="17">
        <v>87</v>
      </c>
    </row>
    <row r="1371" spans="1:14" x14ac:dyDescent="0.2">
      <c r="A1371" t="str">
        <v>successful</v>
      </c>
      <c r="B1371">
        <v>1088</v>
      </c>
      <c r="D1371" t="str">
        <v>failed</v>
      </c>
      <c r="E1371">
        <v>0</v>
      </c>
      <c r="M1371" s="15" t="s">
        <v>8219</v>
      </c>
      <c r="N1371" s="17">
        <v>406</v>
      </c>
    </row>
    <row r="1372" spans="1:14" x14ac:dyDescent="0.2">
      <c r="A1372" t="str">
        <v>successful</v>
      </c>
      <c r="B1372">
        <v>73</v>
      </c>
      <c r="D1372" t="str">
        <v>failed</v>
      </c>
      <c r="E1372">
        <v>0</v>
      </c>
      <c r="M1372" s="15" t="s">
        <v>8219</v>
      </c>
      <c r="N1372" s="17">
        <v>20</v>
      </c>
    </row>
    <row r="1373" spans="1:14" x14ac:dyDescent="0.2">
      <c r="A1373" t="str">
        <v>successful</v>
      </c>
      <c r="B1373">
        <v>143</v>
      </c>
      <c r="D1373" t="str">
        <v>failed</v>
      </c>
      <c r="E1373">
        <v>8</v>
      </c>
      <c r="M1373" s="15" t="s">
        <v>8219</v>
      </c>
      <c r="N1373" s="17">
        <v>70</v>
      </c>
    </row>
    <row r="1374" spans="1:14" x14ac:dyDescent="0.2">
      <c r="A1374" t="str">
        <v>successful</v>
      </c>
      <c r="B1374">
        <v>1420</v>
      </c>
      <c r="D1374" t="str">
        <v>failed</v>
      </c>
      <c r="E1374">
        <v>0</v>
      </c>
      <c r="M1374" s="15" t="s">
        <v>8219</v>
      </c>
      <c r="N1374" s="17">
        <v>16</v>
      </c>
    </row>
    <row r="1375" spans="1:14" x14ac:dyDescent="0.2">
      <c r="A1375" t="str">
        <v>successful</v>
      </c>
      <c r="B1375">
        <v>305</v>
      </c>
      <c r="D1375" t="str">
        <v>failed</v>
      </c>
      <c r="E1375">
        <v>1</v>
      </c>
      <c r="M1375" s="15" t="s">
        <v>8219</v>
      </c>
      <c r="N1375" s="17">
        <v>52</v>
      </c>
    </row>
    <row r="1376" spans="1:14" x14ac:dyDescent="0.2">
      <c r="A1376" t="str">
        <v>successful</v>
      </c>
      <c r="B1376">
        <v>551</v>
      </c>
      <c r="D1376" t="str">
        <v>failed</v>
      </c>
      <c r="E1376">
        <v>16</v>
      </c>
      <c r="M1376" s="15" t="s">
        <v>8219</v>
      </c>
      <c r="N1376" s="17">
        <v>66</v>
      </c>
    </row>
    <row r="1377" spans="1:14" x14ac:dyDescent="0.2">
      <c r="A1377" t="str">
        <v>successful</v>
      </c>
      <c r="B1377">
        <v>187</v>
      </c>
      <c r="D1377" t="str">
        <v>failed</v>
      </c>
      <c r="E1377">
        <v>12</v>
      </c>
      <c r="M1377" s="15" t="s">
        <v>8219</v>
      </c>
      <c r="N1377" s="17">
        <v>109</v>
      </c>
    </row>
    <row r="1378" spans="1:14" x14ac:dyDescent="0.2">
      <c r="A1378" t="str">
        <v>successful</v>
      </c>
      <c r="B1378">
        <v>325</v>
      </c>
      <c r="D1378" t="str">
        <v>failed</v>
      </c>
      <c r="E1378">
        <v>4</v>
      </c>
      <c r="M1378" s="15" t="s">
        <v>8219</v>
      </c>
      <c r="N1378" s="17">
        <v>168</v>
      </c>
    </row>
    <row r="1379" spans="1:14" x14ac:dyDescent="0.2">
      <c r="A1379" t="str">
        <v>successful</v>
      </c>
      <c r="B1379">
        <v>148</v>
      </c>
      <c r="D1379" t="str">
        <v>failed</v>
      </c>
      <c r="E1379">
        <v>2</v>
      </c>
      <c r="M1379" s="15" t="s">
        <v>8219</v>
      </c>
      <c r="N1379" s="17">
        <v>31</v>
      </c>
    </row>
    <row r="1380" spans="1:14" x14ac:dyDescent="0.2">
      <c r="A1380" t="str">
        <v>successful</v>
      </c>
      <c r="B1380">
        <v>69</v>
      </c>
      <c r="D1380" t="str">
        <v>failed</v>
      </c>
      <c r="E1380">
        <v>3</v>
      </c>
      <c r="M1380" s="15" t="s">
        <v>8219</v>
      </c>
      <c r="N1380" s="17">
        <v>133</v>
      </c>
    </row>
    <row r="1381" spans="1:14" x14ac:dyDescent="0.2">
      <c r="A1381" t="str">
        <v>successful</v>
      </c>
      <c r="B1381">
        <v>173</v>
      </c>
      <c r="D1381" t="str">
        <v>failed</v>
      </c>
      <c r="E1381">
        <v>0</v>
      </c>
      <c r="M1381" s="15" t="s">
        <v>8219</v>
      </c>
      <c r="N1381" s="17">
        <v>151</v>
      </c>
    </row>
    <row r="1382" spans="1:14" x14ac:dyDescent="0.2">
      <c r="A1382" t="str">
        <v>successful</v>
      </c>
      <c r="B1382">
        <v>269</v>
      </c>
      <c r="D1382" t="str">
        <v>failed</v>
      </c>
      <c r="E1382">
        <v>3</v>
      </c>
      <c r="M1382" s="15" t="s">
        <v>8219</v>
      </c>
      <c r="N1382" s="17">
        <v>5</v>
      </c>
    </row>
    <row r="1383" spans="1:14" x14ac:dyDescent="0.2">
      <c r="A1383" t="str">
        <v>successful</v>
      </c>
      <c r="B1383">
        <v>185</v>
      </c>
      <c r="D1383" t="str">
        <v>failed</v>
      </c>
      <c r="E1383">
        <v>4</v>
      </c>
      <c r="M1383" s="15" t="s">
        <v>8219</v>
      </c>
      <c r="N1383" s="17">
        <v>73</v>
      </c>
    </row>
    <row r="1384" spans="1:14" x14ac:dyDescent="0.2">
      <c r="A1384" t="str">
        <v>successful</v>
      </c>
      <c r="B1384">
        <v>176</v>
      </c>
      <c r="D1384" t="str">
        <v>failed</v>
      </c>
      <c r="E1384">
        <v>2</v>
      </c>
      <c r="M1384" s="15" t="s">
        <v>8219</v>
      </c>
      <c r="N1384" s="17">
        <v>148</v>
      </c>
    </row>
    <row r="1385" spans="1:14" x14ac:dyDescent="0.2">
      <c r="A1385" t="str">
        <v>successful</v>
      </c>
      <c r="B1385">
        <v>1019</v>
      </c>
      <c r="D1385" t="str">
        <v>failed</v>
      </c>
      <c r="E1385">
        <v>10</v>
      </c>
      <c r="M1385" s="15" t="s">
        <v>8219</v>
      </c>
      <c r="N1385" s="17">
        <v>93</v>
      </c>
    </row>
    <row r="1386" spans="1:14" x14ac:dyDescent="0.2">
      <c r="A1386" t="str">
        <v>successful</v>
      </c>
      <c r="B1386">
        <v>113</v>
      </c>
      <c r="D1386" t="str">
        <v>failed</v>
      </c>
      <c r="E1386">
        <v>11</v>
      </c>
      <c r="M1386" s="15" t="s">
        <v>8219</v>
      </c>
      <c r="N1386" s="17">
        <v>63</v>
      </c>
    </row>
    <row r="1387" spans="1:14" x14ac:dyDescent="0.2">
      <c r="A1387" t="str">
        <v>successful</v>
      </c>
      <c r="B1387">
        <v>404</v>
      </c>
      <c r="D1387" t="str">
        <v>failed</v>
      </c>
      <c r="E1387">
        <v>6</v>
      </c>
      <c r="M1387" s="15" t="s">
        <v>8219</v>
      </c>
      <c r="N1387" s="17">
        <v>134</v>
      </c>
    </row>
    <row r="1388" spans="1:14" x14ac:dyDescent="0.2">
      <c r="A1388" t="str">
        <v>successful</v>
      </c>
      <c r="B1388">
        <v>707</v>
      </c>
      <c r="D1388" t="str">
        <v>failed</v>
      </c>
      <c r="E1388">
        <v>2</v>
      </c>
      <c r="M1388" s="15" t="s">
        <v>8219</v>
      </c>
      <c r="N1388" s="17">
        <v>14</v>
      </c>
    </row>
    <row r="1389" spans="1:14" x14ac:dyDescent="0.2">
      <c r="A1389" t="str">
        <v>successful</v>
      </c>
      <c r="B1389">
        <v>392</v>
      </c>
      <c r="D1389" t="str">
        <v>failed</v>
      </c>
      <c r="E1389">
        <v>6</v>
      </c>
      <c r="M1389" s="15" t="s">
        <v>8219</v>
      </c>
      <c r="N1389" s="17">
        <v>78</v>
      </c>
    </row>
    <row r="1390" spans="1:14" x14ac:dyDescent="0.2">
      <c r="A1390" t="str">
        <v>successful</v>
      </c>
      <c r="B1390">
        <v>23</v>
      </c>
      <c r="D1390" t="str">
        <v>failed</v>
      </c>
      <c r="E1390">
        <v>8</v>
      </c>
      <c r="M1390" s="15" t="s">
        <v>8219</v>
      </c>
      <c r="N1390" s="17">
        <v>112</v>
      </c>
    </row>
    <row r="1391" spans="1:14" x14ac:dyDescent="0.2">
      <c r="A1391" t="str">
        <v>successful</v>
      </c>
      <c r="B1391">
        <v>682</v>
      </c>
      <c r="D1391" t="str">
        <v>failed</v>
      </c>
      <c r="E1391">
        <v>37</v>
      </c>
      <c r="M1391" s="15" t="s">
        <v>8219</v>
      </c>
      <c r="N1391" s="17">
        <v>34</v>
      </c>
    </row>
    <row r="1392" spans="1:14" x14ac:dyDescent="0.2">
      <c r="A1392" t="str">
        <v>successful</v>
      </c>
      <c r="B1392">
        <v>37</v>
      </c>
      <c r="D1392" t="str">
        <v>failed</v>
      </c>
      <c r="E1392">
        <v>11</v>
      </c>
      <c r="M1392" s="15" t="s">
        <v>8219</v>
      </c>
      <c r="N1392" s="17">
        <v>19</v>
      </c>
    </row>
    <row r="1393" spans="1:14" x14ac:dyDescent="0.2">
      <c r="A1393" t="str">
        <v>successful</v>
      </c>
      <c r="B1393">
        <v>146</v>
      </c>
      <c r="D1393" t="str">
        <v>failed</v>
      </c>
      <c r="E1393">
        <v>0</v>
      </c>
      <c r="M1393" s="15" t="s">
        <v>8219</v>
      </c>
      <c r="N1393" s="17">
        <v>13</v>
      </c>
    </row>
    <row r="1394" spans="1:14" x14ac:dyDescent="0.2">
      <c r="A1394" t="str">
        <v>successful</v>
      </c>
      <c r="B1394">
        <v>119</v>
      </c>
      <c r="D1394" t="str">
        <v>failed</v>
      </c>
      <c r="E1394">
        <v>10</v>
      </c>
      <c r="M1394" s="15" t="s">
        <v>8219</v>
      </c>
      <c r="N1394" s="17">
        <v>104</v>
      </c>
    </row>
    <row r="1395" spans="1:14" x14ac:dyDescent="0.2">
      <c r="A1395" t="str">
        <v>successful</v>
      </c>
      <c r="B1395">
        <v>163</v>
      </c>
      <c r="D1395" t="str">
        <v>failed</v>
      </c>
      <c r="E1395">
        <v>6</v>
      </c>
      <c r="M1395" s="15" t="s">
        <v>8219</v>
      </c>
      <c r="N1395" s="17">
        <v>52</v>
      </c>
    </row>
    <row r="1396" spans="1:14" x14ac:dyDescent="0.2">
      <c r="A1396" t="str">
        <v>successful</v>
      </c>
      <c r="B1396">
        <v>339</v>
      </c>
      <c r="D1396" t="str">
        <v>failed</v>
      </c>
      <c r="E1396">
        <v>8</v>
      </c>
      <c r="M1396" s="15" t="s">
        <v>8219</v>
      </c>
      <c r="N1396" s="17">
        <v>17</v>
      </c>
    </row>
    <row r="1397" spans="1:14" x14ac:dyDescent="0.2">
      <c r="A1397" t="str">
        <v>successful</v>
      </c>
      <c r="B1397">
        <v>58</v>
      </c>
      <c r="D1397" t="str">
        <v>failed</v>
      </c>
      <c r="E1397">
        <v>6</v>
      </c>
      <c r="M1397" s="15" t="s">
        <v>8219</v>
      </c>
      <c r="N1397" s="17">
        <v>82</v>
      </c>
    </row>
    <row r="1398" spans="1:14" x14ac:dyDescent="0.2">
      <c r="A1398" t="str">
        <v>successful</v>
      </c>
      <c r="B1398">
        <v>456</v>
      </c>
      <c r="D1398" t="str">
        <v>failed</v>
      </c>
      <c r="E1398">
        <v>7</v>
      </c>
      <c r="M1398" s="15" t="s">
        <v>8219</v>
      </c>
      <c r="N1398" s="17">
        <v>73</v>
      </c>
    </row>
    <row r="1399" spans="1:14" x14ac:dyDescent="0.2">
      <c r="A1399" t="str">
        <v>successful</v>
      </c>
      <c r="B1399">
        <v>15</v>
      </c>
      <c r="D1399" t="str">
        <v>failed</v>
      </c>
      <c r="E1399">
        <v>7</v>
      </c>
      <c r="M1399" s="15" t="s">
        <v>8219</v>
      </c>
      <c r="N1399" s="17">
        <v>158</v>
      </c>
    </row>
    <row r="1400" spans="1:14" x14ac:dyDescent="0.2">
      <c r="A1400" t="str">
        <v>successful</v>
      </c>
      <c r="B1400">
        <v>191</v>
      </c>
      <c r="D1400" t="str">
        <v>failed</v>
      </c>
      <c r="E1400">
        <v>5</v>
      </c>
      <c r="M1400" s="15" t="s">
        <v>8219</v>
      </c>
      <c r="N1400" s="17">
        <v>65</v>
      </c>
    </row>
    <row r="1401" spans="1:14" x14ac:dyDescent="0.2">
      <c r="A1401" t="str">
        <v>successful</v>
      </c>
      <c r="B1401">
        <v>17</v>
      </c>
      <c r="D1401" t="str">
        <v>failed</v>
      </c>
      <c r="E1401">
        <v>46</v>
      </c>
      <c r="M1401" s="15" t="s">
        <v>8219</v>
      </c>
      <c r="N1401" s="17">
        <v>184</v>
      </c>
    </row>
    <row r="1402" spans="1:14" x14ac:dyDescent="0.2">
      <c r="A1402" t="str">
        <v>successful</v>
      </c>
      <c r="B1402">
        <v>28</v>
      </c>
      <c r="D1402" t="str">
        <v>failed</v>
      </c>
      <c r="E1402">
        <v>10</v>
      </c>
      <c r="M1402" s="15" t="s">
        <v>8219</v>
      </c>
      <c r="N1402" s="17">
        <v>34</v>
      </c>
    </row>
    <row r="1403" spans="1:14" x14ac:dyDescent="0.2">
      <c r="A1403" t="str">
        <v>successful</v>
      </c>
      <c r="B1403">
        <v>18</v>
      </c>
      <c r="D1403" t="str">
        <v>failed</v>
      </c>
      <c r="E1403">
        <v>19</v>
      </c>
      <c r="M1403" s="15" t="s">
        <v>8219</v>
      </c>
      <c r="N1403" s="17">
        <v>240</v>
      </c>
    </row>
    <row r="1404" spans="1:14" x14ac:dyDescent="0.2">
      <c r="A1404" t="str">
        <v>successful</v>
      </c>
      <c r="B1404">
        <v>61</v>
      </c>
      <c r="D1404" t="str">
        <v>failed</v>
      </c>
      <c r="E1404">
        <v>13</v>
      </c>
      <c r="M1404" s="15" t="s">
        <v>8219</v>
      </c>
      <c r="N1404" s="17">
        <v>113</v>
      </c>
    </row>
    <row r="1405" spans="1:14" x14ac:dyDescent="0.2">
      <c r="A1405" t="str">
        <v>successful</v>
      </c>
      <c r="B1405">
        <v>108</v>
      </c>
      <c r="D1405" t="str">
        <v>failed</v>
      </c>
      <c r="E1405">
        <v>13</v>
      </c>
      <c r="M1405" s="15" t="s">
        <v>8219</v>
      </c>
      <c r="N1405" s="17">
        <v>66</v>
      </c>
    </row>
    <row r="1406" spans="1:14" x14ac:dyDescent="0.2">
      <c r="A1406" t="str">
        <v>successful</v>
      </c>
      <c r="B1406">
        <v>142</v>
      </c>
      <c r="D1406" t="str">
        <v>failed</v>
      </c>
      <c r="E1406">
        <v>4</v>
      </c>
      <c r="M1406" s="15" t="s">
        <v>8221</v>
      </c>
      <c r="N1406" s="17">
        <v>5</v>
      </c>
    </row>
    <row r="1407" spans="1:14" x14ac:dyDescent="0.2">
      <c r="A1407" t="str">
        <v>successful</v>
      </c>
      <c r="B1407">
        <v>74</v>
      </c>
      <c r="D1407" t="str">
        <v>failed</v>
      </c>
      <c r="E1407">
        <v>0</v>
      </c>
      <c r="M1407" s="15" t="s">
        <v>8221</v>
      </c>
      <c r="N1407" s="17">
        <v>17</v>
      </c>
    </row>
    <row r="1408" spans="1:14" x14ac:dyDescent="0.2">
      <c r="A1408" t="str">
        <v>successful</v>
      </c>
      <c r="B1408">
        <v>38</v>
      </c>
      <c r="D1408" t="str">
        <v>failed</v>
      </c>
      <c r="E1408">
        <v>3</v>
      </c>
      <c r="M1408" s="15" t="s">
        <v>8221</v>
      </c>
      <c r="N1408" s="17">
        <v>3</v>
      </c>
    </row>
    <row r="1409" spans="1:14" x14ac:dyDescent="0.2">
      <c r="A1409" t="str">
        <v>successful</v>
      </c>
      <c r="B1409">
        <v>20</v>
      </c>
      <c r="D1409" t="str">
        <v>failed</v>
      </c>
      <c r="E1409">
        <v>1</v>
      </c>
      <c r="M1409" s="15" t="s">
        <v>8221</v>
      </c>
      <c r="N1409" s="17">
        <v>2</v>
      </c>
    </row>
    <row r="1410" spans="1:14" x14ac:dyDescent="0.2">
      <c r="A1410" t="str">
        <v>successful</v>
      </c>
      <c r="B1410">
        <v>24</v>
      </c>
      <c r="D1410" t="str">
        <v>failed</v>
      </c>
      <c r="E1410">
        <v>9</v>
      </c>
      <c r="M1410" s="15" t="s">
        <v>8221</v>
      </c>
      <c r="N1410" s="17">
        <v>6</v>
      </c>
    </row>
    <row r="1411" spans="1:14" x14ac:dyDescent="0.2">
      <c r="A1411" t="str">
        <v>successful</v>
      </c>
      <c r="B1411">
        <v>66</v>
      </c>
      <c r="D1411" t="str">
        <v>failed</v>
      </c>
      <c r="E1411">
        <v>1</v>
      </c>
      <c r="M1411" s="15" t="s">
        <v>8221</v>
      </c>
      <c r="N1411" s="17">
        <v>0</v>
      </c>
    </row>
    <row r="1412" spans="1:14" x14ac:dyDescent="0.2">
      <c r="A1412" t="str">
        <v>successful</v>
      </c>
      <c r="B1412">
        <v>28</v>
      </c>
      <c r="D1412" t="str">
        <v>failed</v>
      </c>
      <c r="E1412">
        <v>1</v>
      </c>
      <c r="M1412" s="15" t="s">
        <v>8221</v>
      </c>
      <c r="N1412" s="17">
        <v>1</v>
      </c>
    </row>
    <row r="1413" spans="1:14" x14ac:dyDescent="0.2">
      <c r="A1413" t="str">
        <v>successful</v>
      </c>
      <c r="B1413">
        <v>24</v>
      </c>
      <c r="D1413" t="str">
        <v>failed</v>
      </c>
      <c r="E1413">
        <v>4</v>
      </c>
      <c r="M1413" s="15" t="s">
        <v>8221</v>
      </c>
      <c r="N1413" s="17">
        <v>3</v>
      </c>
    </row>
    <row r="1414" spans="1:14" x14ac:dyDescent="0.2">
      <c r="A1414" t="str">
        <v>successful</v>
      </c>
      <c r="B1414">
        <v>73</v>
      </c>
      <c r="D1414" t="str">
        <v>failed</v>
      </c>
      <c r="E1414">
        <v>17</v>
      </c>
      <c r="M1414" s="15" t="s">
        <v>8221</v>
      </c>
      <c r="N1414" s="17">
        <v>13</v>
      </c>
    </row>
    <row r="1415" spans="1:14" x14ac:dyDescent="0.2">
      <c r="A1415" t="str">
        <v>successful</v>
      </c>
      <c r="B1415">
        <v>3</v>
      </c>
      <c r="D1415" t="str">
        <v>failed</v>
      </c>
      <c r="E1415">
        <v>0</v>
      </c>
      <c r="M1415" s="15" t="s">
        <v>8221</v>
      </c>
      <c r="N1415" s="17">
        <v>1</v>
      </c>
    </row>
    <row r="1416" spans="1:14" x14ac:dyDescent="0.2">
      <c r="A1416" t="str">
        <v>successful</v>
      </c>
      <c r="B1416">
        <v>20</v>
      </c>
      <c r="D1416" t="str">
        <v>failed</v>
      </c>
      <c r="E1416">
        <v>12</v>
      </c>
      <c r="M1416" s="15" t="s">
        <v>8221</v>
      </c>
      <c r="N1416" s="17">
        <v>1</v>
      </c>
    </row>
    <row r="1417" spans="1:14" x14ac:dyDescent="0.2">
      <c r="A1417" t="str">
        <v>successful</v>
      </c>
      <c r="B1417">
        <v>21</v>
      </c>
      <c r="D1417" t="str">
        <v>failed</v>
      </c>
      <c r="E1417">
        <v>14</v>
      </c>
      <c r="M1417" s="15" t="s">
        <v>8221</v>
      </c>
      <c r="N1417" s="17">
        <v>9</v>
      </c>
    </row>
    <row r="1418" spans="1:14" x14ac:dyDescent="0.2">
      <c r="A1418" t="str">
        <v>successful</v>
      </c>
      <c r="B1418">
        <v>94</v>
      </c>
      <c r="D1418" t="str">
        <v>failed</v>
      </c>
      <c r="E1418">
        <v>1</v>
      </c>
      <c r="M1418" s="15" t="s">
        <v>8221</v>
      </c>
      <c r="N1418" s="17">
        <v>0</v>
      </c>
    </row>
    <row r="1419" spans="1:14" x14ac:dyDescent="0.2">
      <c r="A1419" t="str">
        <v>successful</v>
      </c>
      <c r="B1419">
        <v>139</v>
      </c>
      <c r="D1419" t="str">
        <v>failed</v>
      </c>
      <c r="E1419">
        <v>14</v>
      </c>
      <c r="M1419" s="15" t="s">
        <v>8221</v>
      </c>
      <c r="N1419" s="17">
        <v>2</v>
      </c>
    </row>
    <row r="1420" spans="1:14" x14ac:dyDescent="0.2">
      <c r="A1420" t="str">
        <v>successful</v>
      </c>
      <c r="B1420">
        <v>130</v>
      </c>
      <c r="D1420" t="str">
        <v>failed</v>
      </c>
      <c r="E1420">
        <v>4</v>
      </c>
      <c r="M1420" s="15" t="s">
        <v>8221</v>
      </c>
      <c r="N1420" s="17">
        <v>1</v>
      </c>
    </row>
    <row r="1421" spans="1:14" x14ac:dyDescent="0.2">
      <c r="A1421" t="str">
        <v>successful</v>
      </c>
      <c r="B1421">
        <v>31</v>
      </c>
      <c r="D1421" t="str">
        <v>failed</v>
      </c>
      <c r="E1421">
        <v>2</v>
      </c>
      <c r="M1421" s="15" t="s">
        <v>8221</v>
      </c>
      <c r="N1421" s="17">
        <v>10</v>
      </c>
    </row>
    <row r="1422" spans="1:14" x14ac:dyDescent="0.2">
      <c r="A1422" t="str">
        <v>successful</v>
      </c>
      <c r="B1422">
        <v>13</v>
      </c>
      <c r="D1422" t="str">
        <v>failed</v>
      </c>
      <c r="E1422">
        <v>1</v>
      </c>
      <c r="M1422" s="15" t="s">
        <v>8221</v>
      </c>
      <c r="N1422" s="17">
        <v>3</v>
      </c>
    </row>
    <row r="1423" spans="1:14" x14ac:dyDescent="0.2">
      <c r="A1423" t="str">
        <v>successful</v>
      </c>
      <c r="B1423">
        <v>90</v>
      </c>
      <c r="D1423" t="str">
        <v>failed</v>
      </c>
      <c r="E1423">
        <v>2</v>
      </c>
      <c r="M1423" s="15" t="s">
        <v>8221</v>
      </c>
      <c r="N1423" s="17">
        <v>2</v>
      </c>
    </row>
    <row r="1424" spans="1:14" x14ac:dyDescent="0.2">
      <c r="A1424" t="str">
        <v>successful</v>
      </c>
      <c r="B1424">
        <v>141</v>
      </c>
      <c r="D1424" t="str">
        <v>failed</v>
      </c>
      <c r="E1424">
        <v>1</v>
      </c>
      <c r="M1424" s="15" t="s">
        <v>8221</v>
      </c>
      <c r="N1424" s="17">
        <v>2</v>
      </c>
    </row>
    <row r="1425" spans="1:14" x14ac:dyDescent="0.2">
      <c r="A1425" t="str">
        <v>successful</v>
      </c>
      <c r="B1425">
        <v>23</v>
      </c>
      <c r="D1425" t="str">
        <v>failed</v>
      </c>
      <c r="E1425">
        <v>1</v>
      </c>
      <c r="M1425" s="15" t="s">
        <v>8221</v>
      </c>
      <c r="N1425" s="17">
        <v>1</v>
      </c>
    </row>
    <row r="1426" spans="1:14" x14ac:dyDescent="0.2">
      <c r="A1426" t="str">
        <v>successful</v>
      </c>
      <c r="B1426">
        <v>18</v>
      </c>
      <c r="D1426" t="str">
        <v>failed</v>
      </c>
      <c r="E1426">
        <v>4</v>
      </c>
      <c r="M1426" s="15" t="s">
        <v>8221</v>
      </c>
      <c r="N1426" s="17">
        <v>14</v>
      </c>
    </row>
    <row r="1427" spans="1:14" x14ac:dyDescent="0.2">
      <c r="A1427" t="str">
        <v>successful</v>
      </c>
      <c r="B1427">
        <v>76</v>
      </c>
      <c r="D1427" t="str">
        <v>failed</v>
      </c>
      <c r="E1427">
        <v>3</v>
      </c>
      <c r="M1427" s="15" t="s">
        <v>8221</v>
      </c>
      <c r="N1427" s="17">
        <v>0</v>
      </c>
    </row>
    <row r="1428" spans="1:14" x14ac:dyDescent="0.2">
      <c r="A1428" t="str">
        <v>successful</v>
      </c>
      <c r="B1428">
        <v>93</v>
      </c>
      <c r="D1428" t="str">
        <v>failed</v>
      </c>
      <c r="E1428">
        <v>38</v>
      </c>
      <c r="M1428" s="15" t="s">
        <v>8221</v>
      </c>
      <c r="N1428" s="17">
        <v>0</v>
      </c>
    </row>
    <row r="1429" spans="1:14" x14ac:dyDescent="0.2">
      <c r="A1429" t="str">
        <v>successful</v>
      </c>
      <c r="B1429">
        <v>69</v>
      </c>
      <c r="D1429" t="str">
        <v>failed</v>
      </c>
      <c r="E1429">
        <v>4</v>
      </c>
      <c r="M1429" s="15" t="s">
        <v>8221</v>
      </c>
      <c r="N1429" s="17">
        <v>4</v>
      </c>
    </row>
    <row r="1430" spans="1:14" x14ac:dyDescent="0.2">
      <c r="A1430" t="str">
        <v>successful</v>
      </c>
      <c r="B1430">
        <v>21</v>
      </c>
      <c r="D1430" t="str">
        <v>failed</v>
      </c>
      <c r="E1430">
        <v>0</v>
      </c>
      <c r="M1430" s="15" t="s">
        <v>8221</v>
      </c>
      <c r="N1430" s="17">
        <v>3</v>
      </c>
    </row>
    <row r="1431" spans="1:14" x14ac:dyDescent="0.2">
      <c r="A1431" t="str">
        <v>successful</v>
      </c>
      <c r="B1431">
        <v>57</v>
      </c>
      <c r="D1431" t="str">
        <v>failed</v>
      </c>
      <c r="E1431">
        <v>2</v>
      </c>
      <c r="M1431" s="15" t="s">
        <v>8221</v>
      </c>
      <c r="N1431" s="17">
        <v>0</v>
      </c>
    </row>
    <row r="1432" spans="1:14" x14ac:dyDescent="0.2">
      <c r="A1432" t="str">
        <v>successful</v>
      </c>
      <c r="B1432">
        <v>108</v>
      </c>
      <c r="D1432" t="str">
        <v>failed</v>
      </c>
      <c r="E1432">
        <v>0</v>
      </c>
      <c r="M1432" s="15" t="s">
        <v>8221</v>
      </c>
      <c r="N1432" s="17">
        <v>5</v>
      </c>
    </row>
    <row r="1433" spans="1:14" x14ac:dyDescent="0.2">
      <c r="A1433" t="str">
        <v>successful</v>
      </c>
      <c r="B1433">
        <v>83</v>
      </c>
      <c r="D1433" t="str">
        <v>failed</v>
      </c>
      <c r="E1433">
        <v>1</v>
      </c>
      <c r="M1433" s="15" t="s">
        <v>8221</v>
      </c>
      <c r="N1433" s="17">
        <v>47</v>
      </c>
    </row>
    <row r="1434" spans="1:14" x14ac:dyDescent="0.2">
      <c r="A1434" t="str">
        <v>successful</v>
      </c>
      <c r="B1434">
        <v>96</v>
      </c>
      <c r="D1434" t="str">
        <v>failed</v>
      </c>
      <c r="E1434">
        <v>7</v>
      </c>
      <c r="M1434" s="15" t="s">
        <v>8221</v>
      </c>
      <c r="N1434" s="17">
        <v>0</v>
      </c>
    </row>
    <row r="1435" spans="1:14" x14ac:dyDescent="0.2">
      <c r="A1435" t="str">
        <v>successful</v>
      </c>
      <c r="B1435">
        <v>64</v>
      </c>
      <c r="D1435" t="str">
        <v>failed</v>
      </c>
      <c r="E1435">
        <v>2</v>
      </c>
      <c r="M1435" s="15" t="s">
        <v>8221</v>
      </c>
      <c r="N1435" s="17">
        <v>10</v>
      </c>
    </row>
    <row r="1436" spans="1:14" x14ac:dyDescent="0.2">
      <c r="A1436" t="str">
        <v>successful</v>
      </c>
      <c r="B1436">
        <v>14</v>
      </c>
      <c r="D1436" t="str">
        <v>failed</v>
      </c>
      <c r="E1436">
        <v>4</v>
      </c>
      <c r="M1436" s="15" t="s">
        <v>8221</v>
      </c>
      <c r="N1436" s="17">
        <v>11</v>
      </c>
    </row>
    <row r="1437" spans="1:14" x14ac:dyDescent="0.2">
      <c r="A1437" t="str">
        <v>successful</v>
      </c>
      <c r="B1437">
        <v>169</v>
      </c>
      <c r="D1437" t="str">
        <v>failed</v>
      </c>
      <c r="E1437">
        <v>4</v>
      </c>
      <c r="M1437" s="15" t="s">
        <v>8221</v>
      </c>
      <c r="N1437" s="17">
        <v>2</v>
      </c>
    </row>
    <row r="1438" spans="1:14" x14ac:dyDescent="0.2">
      <c r="A1438" t="str">
        <v>successful</v>
      </c>
      <c r="B1438">
        <v>33</v>
      </c>
      <c r="D1438" t="str">
        <v>failed</v>
      </c>
      <c r="E1438">
        <v>3</v>
      </c>
      <c r="M1438" s="15" t="s">
        <v>8221</v>
      </c>
      <c r="N1438" s="17">
        <v>2</v>
      </c>
    </row>
    <row r="1439" spans="1:14" x14ac:dyDescent="0.2">
      <c r="A1439" t="str">
        <v>successful</v>
      </c>
      <c r="B1439">
        <v>102</v>
      </c>
      <c r="D1439" t="str">
        <v>failed</v>
      </c>
      <c r="E1439">
        <v>2</v>
      </c>
      <c r="M1439" s="15" t="s">
        <v>8221</v>
      </c>
      <c r="N1439" s="17">
        <v>22</v>
      </c>
    </row>
    <row r="1440" spans="1:14" x14ac:dyDescent="0.2">
      <c r="A1440" t="str">
        <v>successful</v>
      </c>
      <c r="B1440">
        <v>104</v>
      </c>
      <c r="D1440" t="str">
        <v>failed</v>
      </c>
      <c r="E1440">
        <v>197</v>
      </c>
      <c r="M1440" s="15" t="s">
        <v>8221</v>
      </c>
      <c r="N1440" s="17">
        <v>8</v>
      </c>
    </row>
    <row r="1441" spans="1:14" x14ac:dyDescent="0.2">
      <c r="A1441" t="str">
        <v>successful</v>
      </c>
      <c r="B1441">
        <v>20</v>
      </c>
      <c r="D1441" t="str">
        <v>failed</v>
      </c>
      <c r="E1441">
        <v>0</v>
      </c>
      <c r="M1441" s="15" t="s">
        <v>8221</v>
      </c>
      <c r="N1441" s="17">
        <v>6</v>
      </c>
    </row>
    <row r="1442" spans="1:14" x14ac:dyDescent="0.2">
      <c r="A1442" t="str">
        <v>successful</v>
      </c>
      <c r="B1442">
        <v>35</v>
      </c>
      <c r="D1442" t="str">
        <v>failed</v>
      </c>
      <c r="E1442">
        <v>1</v>
      </c>
      <c r="M1442" s="15" t="s">
        <v>8221</v>
      </c>
      <c r="N1442" s="17">
        <v>1</v>
      </c>
    </row>
    <row r="1443" spans="1:14" x14ac:dyDescent="0.2">
      <c r="A1443" t="str">
        <v>successful</v>
      </c>
      <c r="B1443">
        <v>94</v>
      </c>
      <c r="D1443" t="str">
        <v>failed</v>
      </c>
      <c r="E1443">
        <v>4</v>
      </c>
      <c r="M1443" s="15" t="s">
        <v>8221</v>
      </c>
      <c r="N1443" s="17">
        <v>3</v>
      </c>
    </row>
    <row r="1444" spans="1:14" x14ac:dyDescent="0.2">
      <c r="A1444" t="str">
        <v>successful</v>
      </c>
      <c r="B1444">
        <v>14</v>
      </c>
      <c r="D1444" t="str">
        <v>failed</v>
      </c>
      <c r="E1444">
        <v>0</v>
      </c>
      <c r="M1444" s="15" t="s">
        <v>8221</v>
      </c>
      <c r="N1444" s="17">
        <v>0</v>
      </c>
    </row>
    <row r="1445" spans="1:14" x14ac:dyDescent="0.2">
      <c r="A1445" t="str">
        <v>successful</v>
      </c>
      <c r="B1445">
        <v>15</v>
      </c>
      <c r="D1445" t="str">
        <v>failed</v>
      </c>
      <c r="E1445">
        <v>7</v>
      </c>
      <c r="M1445" s="15" t="s">
        <v>8221</v>
      </c>
      <c r="N1445" s="17">
        <v>0</v>
      </c>
    </row>
    <row r="1446" spans="1:14" x14ac:dyDescent="0.2">
      <c r="A1446" t="str">
        <v>successful</v>
      </c>
      <c r="B1446">
        <v>51</v>
      </c>
      <c r="D1446" t="str">
        <v>failed</v>
      </c>
      <c r="E1446">
        <v>11</v>
      </c>
      <c r="M1446" s="15" t="s">
        <v>8221</v>
      </c>
      <c r="N1446" s="17">
        <v>0</v>
      </c>
    </row>
    <row r="1447" spans="1:14" x14ac:dyDescent="0.2">
      <c r="A1447" t="str">
        <v>successful</v>
      </c>
      <c r="B1447">
        <v>19</v>
      </c>
      <c r="D1447" t="str">
        <v>failed</v>
      </c>
      <c r="E1447">
        <v>0</v>
      </c>
      <c r="M1447" s="15" t="s">
        <v>8221</v>
      </c>
      <c r="N1447" s="17">
        <v>0</v>
      </c>
    </row>
    <row r="1448" spans="1:14" x14ac:dyDescent="0.2">
      <c r="A1448" t="str">
        <v>successful</v>
      </c>
      <c r="B1448">
        <v>23</v>
      </c>
      <c r="D1448" t="str">
        <v>failed</v>
      </c>
      <c r="E1448">
        <v>6</v>
      </c>
      <c r="M1448" s="15" t="s">
        <v>8221</v>
      </c>
      <c r="N1448" s="17">
        <v>0</v>
      </c>
    </row>
    <row r="1449" spans="1:14" x14ac:dyDescent="0.2">
      <c r="A1449" t="str">
        <v>successful</v>
      </c>
      <c r="B1449">
        <v>97</v>
      </c>
      <c r="D1449" t="str">
        <v>failed</v>
      </c>
      <c r="E1449">
        <v>0</v>
      </c>
      <c r="M1449" s="15" t="s">
        <v>8221</v>
      </c>
      <c r="N1449" s="17">
        <v>3</v>
      </c>
    </row>
    <row r="1450" spans="1:14" x14ac:dyDescent="0.2">
      <c r="A1450" t="str">
        <v>successful</v>
      </c>
      <c r="B1450">
        <v>76</v>
      </c>
      <c r="D1450" t="str">
        <v>failed</v>
      </c>
      <c r="E1450">
        <v>7</v>
      </c>
      <c r="M1450" s="15" t="s">
        <v>8221</v>
      </c>
      <c r="N1450" s="17">
        <v>0</v>
      </c>
    </row>
    <row r="1451" spans="1:14" x14ac:dyDescent="0.2">
      <c r="A1451" t="str">
        <v>successful</v>
      </c>
      <c r="B1451">
        <v>11</v>
      </c>
      <c r="D1451" t="str">
        <v>failed</v>
      </c>
      <c r="E1451">
        <v>94</v>
      </c>
      <c r="M1451" s="15" t="s">
        <v>8221</v>
      </c>
      <c r="N1451" s="17">
        <v>0</v>
      </c>
    </row>
    <row r="1452" spans="1:14" x14ac:dyDescent="0.2">
      <c r="A1452" t="str">
        <v>successful</v>
      </c>
      <c r="B1452">
        <v>52</v>
      </c>
      <c r="D1452" t="str">
        <v>failed</v>
      </c>
      <c r="E1452">
        <v>2</v>
      </c>
      <c r="M1452" s="15" t="s">
        <v>8221</v>
      </c>
      <c r="N1452" s="17">
        <v>1</v>
      </c>
    </row>
    <row r="1453" spans="1:14" x14ac:dyDescent="0.2">
      <c r="A1453" t="str">
        <v>successful</v>
      </c>
      <c r="B1453">
        <v>95</v>
      </c>
      <c r="D1453" t="str">
        <v>failed</v>
      </c>
      <c r="E1453">
        <v>25</v>
      </c>
      <c r="M1453" s="15" t="s">
        <v>8220</v>
      </c>
      <c r="N1453" s="17">
        <v>2</v>
      </c>
    </row>
    <row r="1454" spans="1:14" x14ac:dyDescent="0.2">
      <c r="A1454" t="str">
        <v>successful</v>
      </c>
      <c r="B1454">
        <v>35</v>
      </c>
      <c r="D1454" t="str">
        <v>failed</v>
      </c>
      <c r="E1454">
        <v>17</v>
      </c>
      <c r="M1454" s="15" t="s">
        <v>8220</v>
      </c>
      <c r="N1454" s="17">
        <v>0</v>
      </c>
    </row>
    <row r="1455" spans="1:14" x14ac:dyDescent="0.2">
      <c r="A1455" t="str">
        <v>successful</v>
      </c>
      <c r="B1455">
        <v>21</v>
      </c>
      <c r="D1455" t="str">
        <v>failed</v>
      </c>
      <c r="E1455">
        <v>2</v>
      </c>
      <c r="M1455" s="15" t="s">
        <v>8220</v>
      </c>
      <c r="N1455" s="17">
        <v>0</v>
      </c>
    </row>
    <row r="1456" spans="1:14" x14ac:dyDescent="0.2">
      <c r="A1456" t="str">
        <v>successful</v>
      </c>
      <c r="B1456">
        <v>93</v>
      </c>
      <c r="D1456" t="str">
        <v>failed</v>
      </c>
      <c r="E1456">
        <v>4</v>
      </c>
      <c r="M1456" s="15" t="s">
        <v>8220</v>
      </c>
      <c r="N1456" s="17">
        <v>1</v>
      </c>
    </row>
    <row r="1457" spans="1:14" x14ac:dyDescent="0.2">
      <c r="A1457" t="str">
        <v>successful</v>
      </c>
      <c r="B1457">
        <v>11</v>
      </c>
      <c r="D1457" t="str">
        <v>failed</v>
      </c>
      <c r="E1457">
        <v>5</v>
      </c>
      <c r="M1457" s="15" t="s">
        <v>8220</v>
      </c>
      <c r="N1457" s="17">
        <v>7</v>
      </c>
    </row>
    <row r="1458" spans="1:14" x14ac:dyDescent="0.2">
      <c r="A1458" t="str">
        <v>successful</v>
      </c>
      <c r="B1458">
        <v>21</v>
      </c>
      <c r="D1458" t="str">
        <v>failed</v>
      </c>
      <c r="E1458">
        <v>2</v>
      </c>
      <c r="M1458" s="15" t="s">
        <v>8220</v>
      </c>
      <c r="N1458" s="17">
        <v>3</v>
      </c>
    </row>
    <row r="1459" spans="1:14" x14ac:dyDescent="0.2">
      <c r="A1459" t="str">
        <v>successful</v>
      </c>
      <c r="B1459">
        <v>54</v>
      </c>
      <c r="D1459" t="str">
        <v>failed</v>
      </c>
      <c r="E1459">
        <v>2</v>
      </c>
      <c r="M1459" s="15" t="s">
        <v>8220</v>
      </c>
      <c r="N1459" s="17">
        <v>0</v>
      </c>
    </row>
    <row r="1460" spans="1:14" x14ac:dyDescent="0.2">
      <c r="A1460" t="str">
        <v>successful</v>
      </c>
      <c r="B1460">
        <v>31</v>
      </c>
      <c r="D1460" t="str">
        <v>failed</v>
      </c>
      <c r="E1460">
        <v>3</v>
      </c>
      <c r="M1460" s="15" t="s">
        <v>8220</v>
      </c>
      <c r="N1460" s="17">
        <v>0</v>
      </c>
    </row>
    <row r="1461" spans="1:14" x14ac:dyDescent="0.2">
      <c r="A1461" t="str">
        <v>successful</v>
      </c>
      <c r="B1461">
        <v>132</v>
      </c>
      <c r="D1461" t="str">
        <v>failed</v>
      </c>
      <c r="E1461">
        <v>0</v>
      </c>
      <c r="M1461" s="15" t="s">
        <v>8220</v>
      </c>
      <c r="N1461" s="17">
        <v>0</v>
      </c>
    </row>
    <row r="1462" spans="1:14" x14ac:dyDescent="0.2">
      <c r="A1462" t="str">
        <v>successful</v>
      </c>
      <c r="B1462">
        <v>3</v>
      </c>
      <c r="D1462" t="str">
        <v>failed</v>
      </c>
      <c r="E1462">
        <v>4</v>
      </c>
      <c r="M1462" s="15" t="s">
        <v>8220</v>
      </c>
      <c r="N1462" s="17">
        <v>0</v>
      </c>
    </row>
    <row r="1463" spans="1:14" x14ac:dyDescent="0.2">
      <c r="A1463" t="str">
        <v>successful</v>
      </c>
      <c r="B1463">
        <v>6</v>
      </c>
      <c r="D1463" t="str">
        <v>failed</v>
      </c>
      <c r="E1463">
        <v>1</v>
      </c>
      <c r="M1463" s="15" t="s">
        <v>8219</v>
      </c>
      <c r="N1463" s="17">
        <v>340</v>
      </c>
    </row>
    <row r="1464" spans="1:14" x14ac:dyDescent="0.2">
      <c r="A1464" t="str">
        <v>successful</v>
      </c>
      <c r="B1464">
        <v>10</v>
      </c>
      <c r="D1464" t="str">
        <v>failed</v>
      </c>
      <c r="E1464">
        <v>12</v>
      </c>
      <c r="M1464" s="15" t="s">
        <v>8219</v>
      </c>
      <c r="N1464" s="17">
        <v>150</v>
      </c>
    </row>
    <row r="1465" spans="1:14" x14ac:dyDescent="0.2">
      <c r="A1465" t="str">
        <v>successful</v>
      </c>
      <c r="B1465">
        <v>147</v>
      </c>
      <c r="D1465" t="str">
        <v>failed</v>
      </c>
      <c r="E1465">
        <v>4</v>
      </c>
      <c r="M1465" s="15" t="s">
        <v>8219</v>
      </c>
      <c r="N1465" s="17">
        <v>25</v>
      </c>
    </row>
    <row r="1466" spans="1:14" x14ac:dyDescent="0.2">
      <c r="A1466" t="str">
        <v>successful</v>
      </c>
      <c r="B1466">
        <v>199</v>
      </c>
      <c r="D1466" t="str">
        <v>failed</v>
      </c>
      <c r="E1466">
        <v>91</v>
      </c>
      <c r="M1466" s="15" t="s">
        <v>8219</v>
      </c>
      <c r="N1466" s="17">
        <v>234</v>
      </c>
    </row>
    <row r="1467" spans="1:14" x14ac:dyDescent="0.2">
      <c r="A1467" t="str">
        <v>successful</v>
      </c>
      <c r="B1467">
        <v>50</v>
      </c>
      <c r="D1467" t="str">
        <v>failed</v>
      </c>
      <c r="E1467">
        <v>1</v>
      </c>
      <c r="M1467" s="15" t="s">
        <v>8219</v>
      </c>
      <c r="N1467" s="17">
        <v>2602</v>
      </c>
    </row>
    <row r="1468" spans="1:14" x14ac:dyDescent="0.2">
      <c r="A1468" t="str">
        <v>successful</v>
      </c>
      <c r="B1468">
        <v>21</v>
      </c>
      <c r="D1468" t="str">
        <v>failed</v>
      </c>
      <c r="E1468">
        <v>1</v>
      </c>
      <c r="M1468" s="15" t="s">
        <v>8219</v>
      </c>
      <c r="N1468" s="17">
        <v>248</v>
      </c>
    </row>
    <row r="1469" spans="1:14" x14ac:dyDescent="0.2">
      <c r="A1469" t="str">
        <v>successful</v>
      </c>
      <c r="B1469">
        <v>24</v>
      </c>
      <c r="D1469" t="str">
        <v>failed</v>
      </c>
      <c r="E1469">
        <v>0</v>
      </c>
      <c r="M1469" s="15" t="s">
        <v>8219</v>
      </c>
      <c r="N1469" s="17">
        <v>600</v>
      </c>
    </row>
    <row r="1470" spans="1:14" x14ac:dyDescent="0.2">
      <c r="A1470" t="str">
        <v>successful</v>
      </c>
      <c r="B1470">
        <v>32</v>
      </c>
      <c r="D1470" t="str">
        <v>failed</v>
      </c>
      <c r="E1470">
        <v>13</v>
      </c>
      <c r="M1470" s="15" t="s">
        <v>8219</v>
      </c>
      <c r="N1470" s="17">
        <v>293</v>
      </c>
    </row>
    <row r="1471" spans="1:14" x14ac:dyDescent="0.2">
      <c r="A1471" t="str">
        <v>successful</v>
      </c>
      <c r="B1471">
        <v>62</v>
      </c>
      <c r="D1471" t="str">
        <v>failed</v>
      </c>
      <c r="E1471">
        <v>2</v>
      </c>
      <c r="M1471" s="15" t="s">
        <v>8219</v>
      </c>
      <c r="N1471" s="17">
        <v>321</v>
      </c>
    </row>
    <row r="1472" spans="1:14" x14ac:dyDescent="0.2">
      <c r="A1472" t="str">
        <v>successful</v>
      </c>
      <c r="B1472">
        <v>9</v>
      </c>
      <c r="D1472" t="str">
        <v>failed</v>
      </c>
      <c r="E1472">
        <v>0</v>
      </c>
      <c r="M1472" s="15" t="s">
        <v>8219</v>
      </c>
      <c r="N1472" s="17">
        <v>81</v>
      </c>
    </row>
    <row r="1473" spans="1:14" x14ac:dyDescent="0.2">
      <c r="A1473" t="str">
        <v>successful</v>
      </c>
      <c r="B1473">
        <v>38</v>
      </c>
      <c r="D1473" t="str">
        <v>failed</v>
      </c>
      <c r="E1473">
        <v>21</v>
      </c>
      <c r="M1473" s="15" t="s">
        <v>8219</v>
      </c>
      <c r="N1473" s="17">
        <v>343</v>
      </c>
    </row>
    <row r="1474" spans="1:14" x14ac:dyDescent="0.2">
      <c r="A1474" t="str">
        <v>successful</v>
      </c>
      <c r="B1474">
        <v>54</v>
      </c>
      <c r="D1474" t="str">
        <v>failed</v>
      </c>
      <c r="E1474">
        <v>9</v>
      </c>
      <c r="M1474" s="15" t="s">
        <v>8219</v>
      </c>
      <c r="N1474" s="17">
        <v>336</v>
      </c>
    </row>
    <row r="1475" spans="1:14" x14ac:dyDescent="0.2">
      <c r="A1475" t="str">
        <v>successful</v>
      </c>
      <c r="B1475">
        <v>37</v>
      </c>
      <c r="D1475" t="str">
        <v>failed</v>
      </c>
      <c r="E1475">
        <v>6</v>
      </c>
      <c r="M1475" s="15" t="s">
        <v>8219</v>
      </c>
      <c r="N1475" s="17">
        <v>47</v>
      </c>
    </row>
    <row r="1476" spans="1:14" x14ac:dyDescent="0.2">
      <c r="A1476" t="str">
        <v>successful</v>
      </c>
      <c r="B1476">
        <v>39</v>
      </c>
      <c r="D1476" t="str">
        <v>failed</v>
      </c>
      <c r="E1476">
        <v>4</v>
      </c>
      <c r="M1476" s="15" t="s">
        <v>8219</v>
      </c>
      <c r="N1476" s="17">
        <v>76</v>
      </c>
    </row>
    <row r="1477" spans="1:14" x14ac:dyDescent="0.2">
      <c r="A1477" t="str">
        <v>successful</v>
      </c>
      <c r="B1477">
        <v>34</v>
      </c>
      <c r="D1477" t="str">
        <v>failed</v>
      </c>
      <c r="E1477">
        <v>7</v>
      </c>
      <c r="M1477" s="15" t="s">
        <v>8219</v>
      </c>
      <c r="N1477" s="17">
        <v>441</v>
      </c>
    </row>
    <row r="1478" spans="1:14" x14ac:dyDescent="0.2">
      <c r="A1478" t="str">
        <v>successful</v>
      </c>
      <c r="B1478">
        <v>55</v>
      </c>
      <c r="D1478" t="str">
        <v>failed</v>
      </c>
      <c r="E1478">
        <v>5</v>
      </c>
      <c r="M1478" s="15" t="s">
        <v>8219</v>
      </c>
      <c r="N1478" s="17">
        <v>916</v>
      </c>
    </row>
    <row r="1479" spans="1:14" x14ac:dyDescent="0.2">
      <c r="A1479" t="str">
        <v>successful</v>
      </c>
      <c r="B1479">
        <v>32</v>
      </c>
      <c r="D1479" t="str">
        <v>failed</v>
      </c>
      <c r="E1479">
        <v>0</v>
      </c>
      <c r="M1479" s="15" t="s">
        <v>8219</v>
      </c>
      <c r="N1479" s="17">
        <v>369</v>
      </c>
    </row>
    <row r="1480" spans="1:14" x14ac:dyDescent="0.2">
      <c r="A1480" t="str">
        <v>successful</v>
      </c>
      <c r="B1480">
        <v>25</v>
      </c>
      <c r="D1480" t="str">
        <v>failed</v>
      </c>
      <c r="E1480">
        <v>3</v>
      </c>
      <c r="M1480" s="15" t="s">
        <v>8219</v>
      </c>
      <c r="N1480" s="17">
        <v>20242</v>
      </c>
    </row>
    <row r="1481" spans="1:14" x14ac:dyDescent="0.2">
      <c r="A1481" t="str">
        <v>successful</v>
      </c>
      <c r="B1481">
        <v>33</v>
      </c>
      <c r="D1481" t="str">
        <v>failed</v>
      </c>
      <c r="E1481">
        <v>9</v>
      </c>
      <c r="M1481" s="15" t="s">
        <v>8219</v>
      </c>
      <c r="N1481" s="17">
        <v>71</v>
      </c>
    </row>
    <row r="1482" spans="1:14" x14ac:dyDescent="0.2">
      <c r="A1482" t="str">
        <v>successful</v>
      </c>
      <c r="B1482">
        <v>108</v>
      </c>
      <c r="D1482" t="str">
        <v>failed</v>
      </c>
      <c r="E1482">
        <v>6</v>
      </c>
      <c r="M1482" s="15" t="s">
        <v>8219</v>
      </c>
      <c r="N1482" s="17">
        <v>635</v>
      </c>
    </row>
    <row r="1483" spans="1:14" x14ac:dyDescent="0.2">
      <c r="A1483" t="str">
        <v>successful</v>
      </c>
      <c r="B1483">
        <v>20</v>
      </c>
      <c r="D1483" t="str">
        <v>failed</v>
      </c>
      <c r="E1483">
        <v>4</v>
      </c>
      <c r="M1483" s="15" t="s">
        <v>8221</v>
      </c>
      <c r="N1483" s="17">
        <v>6</v>
      </c>
    </row>
    <row r="1484" spans="1:14" x14ac:dyDescent="0.2">
      <c r="A1484" t="str">
        <v>successful</v>
      </c>
      <c r="B1484">
        <v>98</v>
      </c>
      <c r="D1484" t="str">
        <v>failed</v>
      </c>
      <c r="E1484">
        <v>1</v>
      </c>
      <c r="M1484" s="15" t="s">
        <v>8221</v>
      </c>
      <c r="N1484" s="17">
        <v>1</v>
      </c>
    </row>
    <row r="1485" spans="1:14" x14ac:dyDescent="0.2">
      <c r="A1485" t="str">
        <v>successful</v>
      </c>
      <c r="B1485">
        <v>196</v>
      </c>
      <c r="D1485" t="str">
        <v>failed</v>
      </c>
      <c r="E1485">
        <v>17</v>
      </c>
      <c r="M1485" s="15" t="s">
        <v>8221</v>
      </c>
      <c r="N1485" s="17">
        <v>2</v>
      </c>
    </row>
    <row r="1486" spans="1:14" x14ac:dyDescent="0.2">
      <c r="A1486" t="str">
        <v>successful</v>
      </c>
      <c r="B1486">
        <v>39</v>
      </c>
      <c r="D1486" t="str">
        <v>failed</v>
      </c>
      <c r="E1486">
        <v>1</v>
      </c>
      <c r="M1486" s="15" t="s">
        <v>8221</v>
      </c>
      <c r="N1486" s="17">
        <v>0</v>
      </c>
    </row>
    <row r="1487" spans="1:14" x14ac:dyDescent="0.2">
      <c r="A1487" t="str">
        <v>successful</v>
      </c>
      <c r="B1487">
        <v>128</v>
      </c>
      <c r="D1487" t="str">
        <v>failed</v>
      </c>
      <c r="E1487">
        <v>13</v>
      </c>
      <c r="M1487" s="15" t="s">
        <v>8221</v>
      </c>
      <c r="N1487" s="17">
        <v>3</v>
      </c>
    </row>
    <row r="1488" spans="1:14" x14ac:dyDescent="0.2">
      <c r="A1488" t="str">
        <v>successful</v>
      </c>
      <c r="B1488">
        <v>71</v>
      </c>
      <c r="D1488" t="str">
        <v>failed</v>
      </c>
      <c r="E1488">
        <v>6</v>
      </c>
      <c r="M1488" s="15" t="s">
        <v>8221</v>
      </c>
      <c r="N1488" s="17">
        <v>3</v>
      </c>
    </row>
    <row r="1489" spans="1:14" x14ac:dyDescent="0.2">
      <c r="A1489" t="str">
        <v>successful</v>
      </c>
      <c r="B1489">
        <v>47</v>
      </c>
      <c r="D1489" t="str">
        <v>failed</v>
      </c>
      <c r="E1489">
        <v>0</v>
      </c>
      <c r="M1489" s="15" t="s">
        <v>8221</v>
      </c>
      <c r="N1489" s="17">
        <v>0</v>
      </c>
    </row>
    <row r="1490" spans="1:14" x14ac:dyDescent="0.2">
      <c r="A1490" t="str">
        <v>successful</v>
      </c>
      <c r="B1490">
        <v>17</v>
      </c>
      <c r="D1490" t="str">
        <v>failed</v>
      </c>
      <c r="E1490">
        <v>2</v>
      </c>
      <c r="M1490" s="15" t="s">
        <v>8221</v>
      </c>
      <c r="N1490" s="17">
        <v>6</v>
      </c>
    </row>
    <row r="1491" spans="1:14" x14ac:dyDescent="0.2">
      <c r="A1491" t="str">
        <v>successful</v>
      </c>
      <c r="B1491">
        <v>91</v>
      </c>
      <c r="D1491" t="str">
        <v>failed</v>
      </c>
      <c r="E1491">
        <v>2</v>
      </c>
      <c r="M1491" s="15" t="s">
        <v>8221</v>
      </c>
      <c r="N1491" s="17">
        <v>0</v>
      </c>
    </row>
    <row r="1492" spans="1:14" x14ac:dyDescent="0.2">
      <c r="A1492" t="str">
        <v>successful</v>
      </c>
      <c r="B1492">
        <v>43</v>
      </c>
      <c r="D1492" t="str">
        <v>failed</v>
      </c>
      <c r="E1492">
        <v>21</v>
      </c>
      <c r="M1492" s="15" t="s">
        <v>8221</v>
      </c>
      <c r="N1492" s="17">
        <v>19</v>
      </c>
    </row>
    <row r="1493" spans="1:14" x14ac:dyDescent="0.2">
      <c r="A1493" t="str">
        <v>successful</v>
      </c>
      <c r="B1493">
        <v>17</v>
      </c>
      <c r="D1493" t="str">
        <v>failed</v>
      </c>
      <c r="E1493">
        <v>13</v>
      </c>
      <c r="M1493" s="15" t="s">
        <v>8221</v>
      </c>
      <c r="N1493" s="17">
        <v>1</v>
      </c>
    </row>
    <row r="1494" spans="1:14" x14ac:dyDescent="0.2">
      <c r="A1494" t="str">
        <v>successful</v>
      </c>
      <c r="B1494">
        <v>33</v>
      </c>
      <c r="D1494" t="str">
        <v>failed</v>
      </c>
      <c r="E1494">
        <v>0</v>
      </c>
      <c r="M1494" s="15" t="s">
        <v>8221</v>
      </c>
      <c r="N1494" s="17">
        <v>2</v>
      </c>
    </row>
    <row r="1495" spans="1:14" x14ac:dyDescent="0.2">
      <c r="A1495" t="str">
        <v>successful</v>
      </c>
      <c r="B1495">
        <v>87</v>
      </c>
      <c r="D1495" t="str">
        <v>failed</v>
      </c>
      <c r="E1495">
        <v>6</v>
      </c>
      <c r="M1495" s="15" t="s">
        <v>8221</v>
      </c>
      <c r="N1495" s="17">
        <v>0</v>
      </c>
    </row>
    <row r="1496" spans="1:14" x14ac:dyDescent="0.2">
      <c r="A1496" t="str">
        <v>successful</v>
      </c>
      <c r="B1496">
        <v>113</v>
      </c>
      <c r="D1496" t="str">
        <v>failed</v>
      </c>
      <c r="E1496">
        <v>0</v>
      </c>
      <c r="M1496" s="15" t="s">
        <v>8221</v>
      </c>
      <c r="N1496" s="17">
        <v>11</v>
      </c>
    </row>
    <row r="1497" spans="1:14" x14ac:dyDescent="0.2">
      <c r="A1497" t="str">
        <v>successful</v>
      </c>
      <c r="B1497">
        <v>14</v>
      </c>
      <c r="D1497" t="str">
        <v>failed</v>
      </c>
      <c r="E1497">
        <v>1</v>
      </c>
      <c r="M1497" s="15" t="s">
        <v>8221</v>
      </c>
      <c r="N1497" s="17">
        <v>0</v>
      </c>
    </row>
    <row r="1498" spans="1:14" x14ac:dyDescent="0.2">
      <c r="A1498" t="str">
        <v>successful</v>
      </c>
      <c r="B1498">
        <v>30</v>
      </c>
      <c r="D1498" t="str">
        <v>failed</v>
      </c>
      <c r="E1498">
        <v>0</v>
      </c>
      <c r="M1498" s="15" t="s">
        <v>8221</v>
      </c>
      <c r="N1498" s="17">
        <v>0</v>
      </c>
    </row>
    <row r="1499" spans="1:14" x14ac:dyDescent="0.2">
      <c r="A1499" t="str">
        <v>successful</v>
      </c>
      <c r="B1499">
        <v>16</v>
      </c>
      <c r="D1499" t="str">
        <v>failed</v>
      </c>
      <c r="E1499">
        <v>12</v>
      </c>
      <c r="M1499" s="15" t="s">
        <v>8221</v>
      </c>
      <c r="N1499" s="17">
        <v>1</v>
      </c>
    </row>
    <row r="1500" spans="1:14" x14ac:dyDescent="0.2">
      <c r="A1500" t="str">
        <v>successful</v>
      </c>
      <c r="B1500">
        <v>46</v>
      </c>
      <c r="D1500" t="str">
        <v>failed</v>
      </c>
      <c r="E1500">
        <v>2</v>
      </c>
      <c r="M1500" s="15" t="s">
        <v>8221</v>
      </c>
      <c r="N1500" s="17">
        <v>3</v>
      </c>
    </row>
    <row r="1501" spans="1:14" x14ac:dyDescent="0.2">
      <c r="A1501" t="str">
        <v>successful</v>
      </c>
      <c r="B1501">
        <v>24</v>
      </c>
      <c r="D1501" t="str">
        <v>failed</v>
      </c>
      <c r="E1501">
        <v>6</v>
      </c>
      <c r="M1501" s="15" t="s">
        <v>8221</v>
      </c>
      <c r="N1501" s="17">
        <v>1</v>
      </c>
    </row>
    <row r="1502" spans="1:14" x14ac:dyDescent="0.2">
      <c r="A1502" t="str">
        <v>successful</v>
      </c>
      <c r="B1502">
        <v>97</v>
      </c>
      <c r="D1502" t="str">
        <v>failed</v>
      </c>
      <c r="E1502">
        <v>1</v>
      </c>
      <c r="M1502" s="15" t="s">
        <v>8221</v>
      </c>
      <c r="N1502" s="17">
        <v>15</v>
      </c>
    </row>
    <row r="1503" spans="1:14" x14ac:dyDescent="0.2">
      <c r="A1503" t="str">
        <v>successful</v>
      </c>
      <c r="B1503">
        <v>59</v>
      </c>
      <c r="D1503" t="str">
        <v>failed</v>
      </c>
      <c r="E1503">
        <v>1</v>
      </c>
      <c r="M1503" s="15" t="s">
        <v>8219</v>
      </c>
      <c r="N1503" s="17">
        <v>885</v>
      </c>
    </row>
    <row r="1504" spans="1:14" x14ac:dyDescent="0.2">
      <c r="A1504" t="str">
        <v>successful</v>
      </c>
      <c r="B1504">
        <v>1095</v>
      </c>
      <c r="D1504" t="str">
        <v>failed</v>
      </c>
      <c r="E1504">
        <v>5</v>
      </c>
      <c r="M1504" s="15" t="s">
        <v>8219</v>
      </c>
      <c r="N1504" s="17">
        <v>329</v>
      </c>
    </row>
    <row r="1505" spans="1:14" x14ac:dyDescent="0.2">
      <c r="A1505" t="str">
        <v>successful</v>
      </c>
      <c r="B1505">
        <v>218</v>
      </c>
      <c r="D1505" t="str">
        <v>failed</v>
      </c>
      <c r="E1505">
        <v>0</v>
      </c>
      <c r="M1505" s="15" t="s">
        <v>8219</v>
      </c>
      <c r="N1505" s="17">
        <v>71</v>
      </c>
    </row>
    <row r="1506" spans="1:14" x14ac:dyDescent="0.2">
      <c r="A1506" t="str">
        <v>successful</v>
      </c>
      <c r="B1506">
        <v>111</v>
      </c>
      <c r="D1506" t="str">
        <v>failed</v>
      </c>
      <c r="E1506">
        <v>3</v>
      </c>
      <c r="M1506" s="15" t="s">
        <v>8219</v>
      </c>
      <c r="N1506" s="17">
        <v>269</v>
      </c>
    </row>
    <row r="1507" spans="1:14" x14ac:dyDescent="0.2">
      <c r="A1507" t="str">
        <v>successful</v>
      </c>
      <c r="B1507">
        <v>56</v>
      </c>
      <c r="D1507" t="str">
        <v>failed</v>
      </c>
      <c r="E1507">
        <v>8</v>
      </c>
      <c r="M1507" s="15" t="s">
        <v>8219</v>
      </c>
      <c r="N1507" s="17">
        <v>345</v>
      </c>
    </row>
    <row r="1508" spans="1:14" x14ac:dyDescent="0.2">
      <c r="A1508" t="str">
        <v>successful</v>
      </c>
      <c r="B1508">
        <v>265</v>
      </c>
      <c r="D1508" t="str">
        <v>failed</v>
      </c>
      <c r="E1508">
        <v>3</v>
      </c>
      <c r="M1508" s="15" t="s">
        <v>8219</v>
      </c>
      <c r="N1508" s="17">
        <v>43</v>
      </c>
    </row>
    <row r="1509" spans="1:14" x14ac:dyDescent="0.2">
      <c r="A1509" t="str">
        <v>successful</v>
      </c>
      <c r="B1509">
        <v>28</v>
      </c>
      <c r="D1509" t="str">
        <v>failed</v>
      </c>
      <c r="E1509">
        <v>8</v>
      </c>
      <c r="M1509" s="15" t="s">
        <v>8219</v>
      </c>
      <c r="N1509" s="17">
        <v>33</v>
      </c>
    </row>
    <row r="1510" spans="1:14" x14ac:dyDescent="0.2">
      <c r="A1510" t="str">
        <v>successful</v>
      </c>
      <c r="B1510">
        <v>364</v>
      </c>
      <c r="D1510" t="str">
        <v>failed</v>
      </c>
      <c r="E1510">
        <v>1</v>
      </c>
      <c r="M1510" s="15" t="s">
        <v>8219</v>
      </c>
      <c r="N1510" s="17">
        <v>211</v>
      </c>
    </row>
    <row r="1511" spans="1:14" x14ac:dyDescent="0.2">
      <c r="A1511" t="str">
        <v>successful</v>
      </c>
      <c r="B1511">
        <v>27</v>
      </c>
      <c r="D1511" t="str">
        <v>failed</v>
      </c>
      <c r="E1511">
        <v>4</v>
      </c>
      <c r="M1511" s="15" t="s">
        <v>8219</v>
      </c>
      <c r="N1511" s="17">
        <v>196</v>
      </c>
    </row>
    <row r="1512" spans="1:14" x14ac:dyDescent="0.2">
      <c r="A1512" t="str">
        <v>successful</v>
      </c>
      <c r="B1512">
        <v>93</v>
      </c>
      <c r="D1512" t="str">
        <v>failed</v>
      </c>
      <c r="E1512">
        <v>8</v>
      </c>
      <c r="M1512" s="15" t="s">
        <v>8219</v>
      </c>
      <c r="N1512" s="17">
        <v>405</v>
      </c>
    </row>
    <row r="1513" spans="1:14" x14ac:dyDescent="0.2">
      <c r="A1513" t="str">
        <v>successful</v>
      </c>
      <c r="B1513">
        <v>64</v>
      </c>
      <c r="D1513" t="str">
        <v>failed</v>
      </c>
      <c r="E1513">
        <v>1</v>
      </c>
      <c r="M1513" s="15" t="s">
        <v>8219</v>
      </c>
      <c r="N1513" s="17">
        <v>206</v>
      </c>
    </row>
    <row r="1514" spans="1:14" x14ac:dyDescent="0.2">
      <c r="A1514" t="str">
        <v>successful</v>
      </c>
      <c r="B1514">
        <v>22</v>
      </c>
      <c r="D1514" t="str">
        <v>failed</v>
      </c>
      <c r="E1514">
        <v>5</v>
      </c>
      <c r="M1514" s="15" t="s">
        <v>8219</v>
      </c>
      <c r="N1514" s="17">
        <v>335</v>
      </c>
    </row>
    <row r="1515" spans="1:14" x14ac:dyDescent="0.2">
      <c r="A1515" t="str">
        <v>successful</v>
      </c>
      <c r="B1515">
        <v>59</v>
      </c>
      <c r="D1515" t="str">
        <v>failed</v>
      </c>
      <c r="E1515">
        <v>0</v>
      </c>
      <c r="M1515" s="15" t="s">
        <v>8219</v>
      </c>
      <c r="N1515" s="17">
        <v>215</v>
      </c>
    </row>
    <row r="1516" spans="1:14" x14ac:dyDescent="0.2">
      <c r="A1516" t="str">
        <v>successful</v>
      </c>
      <c r="B1516">
        <v>249</v>
      </c>
      <c r="D1516" t="str">
        <v>failed</v>
      </c>
      <c r="E1516">
        <v>0</v>
      </c>
      <c r="M1516" s="15" t="s">
        <v>8219</v>
      </c>
      <c r="N1516" s="17">
        <v>176</v>
      </c>
    </row>
    <row r="1517" spans="1:14" x14ac:dyDescent="0.2">
      <c r="A1517" t="str">
        <v>successful</v>
      </c>
      <c r="B1517">
        <v>392</v>
      </c>
      <c r="D1517" t="str">
        <v>failed</v>
      </c>
      <c r="E1517">
        <v>1</v>
      </c>
      <c r="M1517" s="15" t="s">
        <v>8219</v>
      </c>
      <c r="N1517" s="17">
        <v>555</v>
      </c>
    </row>
    <row r="1518" spans="1:14" x14ac:dyDescent="0.2">
      <c r="A1518" t="str">
        <v>successful</v>
      </c>
      <c r="B1518">
        <v>115</v>
      </c>
      <c r="D1518" t="str">
        <v>failed</v>
      </c>
      <c r="E1518">
        <v>0</v>
      </c>
      <c r="M1518" s="15" t="s">
        <v>8219</v>
      </c>
      <c r="N1518" s="17">
        <v>116</v>
      </c>
    </row>
    <row r="1519" spans="1:14" x14ac:dyDescent="0.2">
      <c r="A1519" t="str">
        <v>successful</v>
      </c>
      <c r="B1519">
        <v>433</v>
      </c>
      <c r="D1519" t="str">
        <v>failed</v>
      </c>
      <c r="E1519">
        <v>0</v>
      </c>
      <c r="M1519" s="15" t="s">
        <v>8219</v>
      </c>
      <c r="N1519" s="17">
        <v>615</v>
      </c>
    </row>
    <row r="1520" spans="1:14" x14ac:dyDescent="0.2">
      <c r="A1520" t="str">
        <v>successful</v>
      </c>
      <c r="B1520">
        <v>20</v>
      </c>
      <c r="D1520" t="str">
        <v>failed</v>
      </c>
      <c r="E1520">
        <v>6</v>
      </c>
      <c r="M1520" s="15" t="s">
        <v>8219</v>
      </c>
      <c r="N1520" s="17">
        <v>236</v>
      </c>
    </row>
    <row r="1521" spans="1:14" x14ac:dyDescent="0.2">
      <c r="A1521" t="str">
        <v>successful</v>
      </c>
      <c r="B1521">
        <v>8</v>
      </c>
      <c r="D1521" t="str">
        <v>failed</v>
      </c>
      <c r="E1521">
        <v>6</v>
      </c>
      <c r="M1521" s="15" t="s">
        <v>8219</v>
      </c>
      <c r="N1521" s="17">
        <v>145</v>
      </c>
    </row>
    <row r="1522" spans="1:14" x14ac:dyDescent="0.2">
      <c r="A1522" t="str">
        <v>successful</v>
      </c>
      <c r="B1522">
        <v>175</v>
      </c>
      <c r="D1522" t="str">
        <v>failed</v>
      </c>
      <c r="E1522">
        <v>14</v>
      </c>
      <c r="M1522" s="15" t="s">
        <v>8219</v>
      </c>
      <c r="N1522" s="17">
        <v>167</v>
      </c>
    </row>
    <row r="1523" spans="1:14" x14ac:dyDescent="0.2">
      <c r="A1523" t="str">
        <v>successful</v>
      </c>
      <c r="B1523">
        <v>104</v>
      </c>
      <c r="D1523" t="str">
        <v>failed</v>
      </c>
      <c r="E1523">
        <v>6</v>
      </c>
      <c r="M1523" s="15" t="s">
        <v>8219</v>
      </c>
      <c r="N1523" s="17">
        <v>235</v>
      </c>
    </row>
    <row r="1524" spans="1:14" x14ac:dyDescent="0.2">
      <c r="A1524" t="str">
        <v>successful</v>
      </c>
      <c r="B1524">
        <v>17</v>
      </c>
      <c r="D1524" t="str">
        <v>failed</v>
      </c>
      <c r="E1524">
        <v>33</v>
      </c>
      <c r="M1524" s="15" t="s">
        <v>8219</v>
      </c>
      <c r="N1524" s="17">
        <v>452</v>
      </c>
    </row>
    <row r="1525" spans="1:14" x14ac:dyDescent="0.2">
      <c r="A1525" t="str">
        <v>successful</v>
      </c>
      <c r="B1525">
        <v>277</v>
      </c>
      <c r="D1525" t="str">
        <v>failed</v>
      </c>
      <c r="E1525">
        <v>4</v>
      </c>
      <c r="M1525" s="15" t="s">
        <v>8219</v>
      </c>
      <c r="N1525" s="17">
        <v>241</v>
      </c>
    </row>
    <row r="1526" spans="1:14" x14ac:dyDescent="0.2">
      <c r="A1526" t="str">
        <v>successful</v>
      </c>
      <c r="B1526">
        <v>118</v>
      </c>
      <c r="D1526" t="str">
        <v>failed</v>
      </c>
      <c r="E1526">
        <v>1</v>
      </c>
      <c r="M1526" s="15" t="s">
        <v>8219</v>
      </c>
      <c r="N1526" s="17">
        <v>28</v>
      </c>
    </row>
    <row r="1527" spans="1:14" x14ac:dyDescent="0.2">
      <c r="A1527" t="str">
        <v>successful</v>
      </c>
      <c r="B1527">
        <v>97</v>
      </c>
      <c r="D1527" t="str">
        <v>failed</v>
      </c>
      <c r="E1527">
        <v>0</v>
      </c>
      <c r="M1527" s="15" t="s">
        <v>8219</v>
      </c>
      <c r="N1527" s="17">
        <v>140</v>
      </c>
    </row>
    <row r="1528" spans="1:14" x14ac:dyDescent="0.2">
      <c r="A1528" t="str">
        <v>successful</v>
      </c>
      <c r="B1528">
        <v>20</v>
      </c>
      <c r="D1528" t="str">
        <v>failed</v>
      </c>
      <c r="E1528">
        <v>6</v>
      </c>
      <c r="M1528" s="15" t="s">
        <v>8219</v>
      </c>
      <c r="N1528" s="17">
        <v>280</v>
      </c>
    </row>
    <row r="1529" spans="1:14" x14ac:dyDescent="0.2">
      <c r="A1529" t="str">
        <v>successful</v>
      </c>
      <c r="B1529">
        <v>26</v>
      </c>
      <c r="D1529" t="str">
        <v>failed</v>
      </c>
      <c r="E1529">
        <v>6</v>
      </c>
      <c r="M1529" s="15" t="s">
        <v>8219</v>
      </c>
      <c r="N1529" s="17">
        <v>70</v>
      </c>
    </row>
    <row r="1530" spans="1:14" x14ac:dyDescent="0.2">
      <c r="A1530" t="str">
        <v>successful</v>
      </c>
      <c r="B1530">
        <v>128</v>
      </c>
      <c r="D1530" t="str">
        <v>failed</v>
      </c>
      <c r="E1530">
        <v>1</v>
      </c>
      <c r="M1530" s="15" t="s">
        <v>8219</v>
      </c>
      <c r="N1530" s="17">
        <v>160</v>
      </c>
    </row>
    <row r="1531" spans="1:14" x14ac:dyDescent="0.2">
      <c r="A1531" t="str">
        <v>successful</v>
      </c>
      <c r="B1531">
        <v>15</v>
      </c>
      <c r="D1531" t="str">
        <v>failed</v>
      </c>
      <c r="E1531">
        <v>3</v>
      </c>
      <c r="M1531" s="15" t="s">
        <v>8219</v>
      </c>
      <c r="N1531" s="17">
        <v>141</v>
      </c>
    </row>
    <row r="1532" spans="1:14" x14ac:dyDescent="0.2">
      <c r="A1532" t="str">
        <v>successful</v>
      </c>
      <c r="B1532">
        <v>25</v>
      </c>
      <c r="M1532" s="15" t="s">
        <v>8219</v>
      </c>
      <c r="N1532" s="17">
        <v>874</v>
      </c>
    </row>
    <row r="1533" spans="1:14" x14ac:dyDescent="0.2">
      <c r="A1533" t="str">
        <v>successful</v>
      </c>
      <c r="B1533">
        <v>55</v>
      </c>
      <c r="M1533" s="15" t="s">
        <v>8219</v>
      </c>
      <c r="N1533" s="17">
        <v>73</v>
      </c>
    </row>
    <row r="1534" spans="1:14" x14ac:dyDescent="0.2">
      <c r="A1534" t="str">
        <v>successful</v>
      </c>
      <c r="B1534">
        <v>107</v>
      </c>
      <c r="M1534" s="15" t="s">
        <v>8219</v>
      </c>
      <c r="N1534" s="17">
        <v>294</v>
      </c>
    </row>
    <row r="1535" spans="1:14" x14ac:dyDescent="0.2">
      <c r="A1535" t="str">
        <v>successful</v>
      </c>
      <c r="B1535">
        <v>557</v>
      </c>
      <c r="M1535" s="15" t="s">
        <v>8219</v>
      </c>
      <c r="N1535" s="17">
        <v>740</v>
      </c>
    </row>
    <row r="1536" spans="1:14" x14ac:dyDescent="0.2">
      <c r="A1536" t="str">
        <v>successful</v>
      </c>
      <c r="B1536">
        <v>40</v>
      </c>
      <c r="M1536" s="15" t="s">
        <v>8219</v>
      </c>
      <c r="N1536" s="17">
        <v>369</v>
      </c>
    </row>
    <row r="1537" spans="1:14" x14ac:dyDescent="0.2">
      <c r="A1537" t="str">
        <v>successful</v>
      </c>
      <c r="B1537">
        <v>36</v>
      </c>
      <c r="M1537" s="15" t="s">
        <v>8219</v>
      </c>
      <c r="N1537" s="17">
        <v>110</v>
      </c>
    </row>
    <row r="1538" spans="1:14" x14ac:dyDescent="0.2">
      <c r="A1538" t="str">
        <v>successful</v>
      </c>
      <c r="B1538">
        <v>159</v>
      </c>
      <c r="M1538" s="15" t="s">
        <v>8219</v>
      </c>
      <c r="N1538" s="17">
        <v>455</v>
      </c>
    </row>
    <row r="1539" spans="1:14" x14ac:dyDescent="0.2">
      <c r="A1539" t="str">
        <v>successful</v>
      </c>
      <c r="B1539">
        <v>41</v>
      </c>
      <c r="M1539" s="15" t="s">
        <v>8219</v>
      </c>
      <c r="N1539" s="17">
        <v>224</v>
      </c>
    </row>
    <row r="1540" spans="1:14" x14ac:dyDescent="0.2">
      <c r="A1540" t="str">
        <v>successful</v>
      </c>
      <c r="B1540">
        <v>226</v>
      </c>
      <c r="M1540" s="15" t="s">
        <v>8219</v>
      </c>
      <c r="N1540" s="17">
        <v>46</v>
      </c>
    </row>
    <row r="1541" spans="1:14" x14ac:dyDescent="0.2">
      <c r="A1541" t="str">
        <v>successful</v>
      </c>
      <c r="B1541">
        <v>30</v>
      </c>
      <c r="M1541" s="15" t="s">
        <v>8219</v>
      </c>
      <c r="N1541" s="17">
        <v>284</v>
      </c>
    </row>
    <row r="1542" spans="1:14" x14ac:dyDescent="0.2">
      <c r="A1542" t="str">
        <v>successful</v>
      </c>
      <c r="B1542">
        <v>103</v>
      </c>
      <c r="M1542" s="15" t="s">
        <v>8219</v>
      </c>
      <c r="N1542" s="17">
        <v>98</v>
      </c>
    </row>
    <row r="1543" spans="1:14" x14ac:dyDescent="0.2">
      <c r="A1543" t="str">
        <v>successful</v>
      </c>
      <c r="B1543">
        <v>62</v>
      </c>
      <c r="M1543" s="15" t="s">
        <v>8221</v>
      </c>
      <c r="N1543" s="17">
        <v>2</v>
      </c>
    </row>
    <row r="1544" spans="1:14" x14ac:dyDescent="0.2">
      <c r="A1544" t="str">
        <v>successful</v>
      </c>
      <c r="B1544">
        <v>6</v>
      </c>
      <c r="M1544" s="15" t="s">
        <v>8221</v>
      </c>
      <c r="N1544" s="17">
        <v>1</v>
      </c>
    </row>
    <row r="1545" spans="1:14" x14ac:dyDescent="0.2">
      <c r="A1545" t="str">
        <v>successful</v>
      </c>
      <c r="B1545">
        <v>182</v>
      </c>
      <c r="M1545" s="15" t="s">
        <v>8221</v>
      </c>
      <c r="N1545" s="17">
        <v>1</v>
      </c>
    </row>
    <row r="1546" spans="1:14" x14ac:dyDescent="0.2">
      <c r="A1546" t="str">
        <v>successful</v>
      </c>
      <c r="B1546">
        <v>145</v>
      </c>
      <c r="M1546" s="15" t="s">
        <v>8221</v>
      </c>
      <c r="N1546" s="17">
        <v>0</v>
      </c>
    </row>
    <row r="1547" spans="1:14" x14ac:dyDescent="0.2">
      <c r="A1547" t="str">
        <v>successful</v>
      </c>
      <c r="B1547">
        <v>25</v>
      </c>
      <c r="M1547" s="15" t="s">
        <v>8221</v>
      </c>
      <c r="N1547" s="17">
        <v>1</v>
      </c>
    </row>
    <row r="1548" spans="1:14" x14ac:dyDescent="0.2">
      <c r="A1548" t="str">
        <v>successful</v>
      </c>
      <c r="B1548">
        <v>320</v>
      </c>
      <c r="M1548" s="15" t="s">
        <v>8221</v>
      </c>
      <c r="N1548" s="17">
        <v>11</v>
      </c>
    </row>
    <row r="1549" spans="1:14" x14ac:dyDescent="0.2">
      <c r="A1549" t="str">
        <v>successful</v>
      </c>
      <c r="B1549">
        <v>99</v>
      </c>
      <c r="M1549" s="15" t="s">
        <v>8221</v>
      </c>
      <c r="N1549" s="17">
        <v>0</v>
      </c>
    </row>
    <row r="1550" spans="1:14" x14ac:dyDescent="0.2">
      <c r="A1550" t="str">
        <v>successful</v>
      </c>
      <c r="B1550">
        <v>348</v>
      </c>
      <c r="M1550" s="15" t="s">
        <v>8221</v>
      </c>
      <c r="N1550" s="17">
        <v>1</v>
      </c>
    </row>
    <row r="1551" spans="1:14" x14ac:dyDescent="0.2">
      <c r="A1551" t="str">
        <v>successful</v>
      </c>
      <c r="B1551">
        <v>41</v>
      </c>
      <c r="M1551" s="15" t="s">
        <v>8221</v>
      </c>
      <c r="N1551" s="17">
        <v>6</v>
      </c>
    </row>
    <row r="1552" spans="1:14" x14ac:dyDescent="0.2">
      <c r="A1552" t="str">
        <v>successful</v>
      </c>
      <c r="B1552">
        <v>29</v>
      </c>
      <c r="M1552" s="15" t="s">
        <v>8221</v>
      </c>
      <c r="N1552" s="17">
        <v>7</v>
      </c>
    </row>
    <row r="1553" spans="1:14" x14ac:dyDescent="0.2">
      <c r="A1553" t="str">
        <v>successful</v>
      </c>
      <c r="B1553">
        <v>25</v>
      </c>
      <c r="M1553" s="15" t="s">
        <v>8221</v>
      </c>
      <c r="N1553" s="17">
        <v>0</v>
      </c>
    </row>
    <row r="1554" spans="1:14" x14ac:dyDescent="0.2">
      <c r="A1554" t="str">
        <v>successful</v>
      </c>
      <c r="B1554">
        <v>23</v>
      </c>
      <c r="M1554" s="15" t="s">
        <v>8221</v>
      </c>
      <c r="N1554" s="17">
        <v>16</v>
      </c>
    </row>
    <row r="1555" spans="1:14" x14ac:dyDescent="0.2">
      <c r="A1555" t="str">
        <v>successful</v>
      </c>
      <c r="B1555">
        <v>1260</v>
      </c>
      <c r="M1555" s="15" t="s">
        <v>8221</v>
      </c>
      <c r="N1555" s="17">
        <v>0</v>
      </c>
    </row>
    <row r="1556" spans="1:14" x14ac:dyDescent="0.2">
      <c r="A1556" t="str">
        <v>successful</v>
      </c>
      <c r="B1556">
        <v>307</v>
      </c>
      <c r="M1556" s="15" t="s">
        <v>8221</v>
      </c>
      <c r="N1556" s="17">
        <v>0</v>
      </c>
    </row>
    <row r="1557" spans="1:14" x14ac:dyDescent="0.2">
      <c r="A1557" t="str">
        <v>successful</v>
      </c>
      <c r="B1557">
        <v>329</v>
      </c>
      <c r="M1557" s="15" t="s">
        <v>8221</v>
      </c>
      <c r="N1557" s="17">
        <v>0</v>
      </c>
    </row>
    <row r="1558" spans="1:14" x14ac:dyDescent="0.2">
      <c r="A1558" t="str">
        <v>successful</v>
      </c>
      <c r="B1558">
        <v>32</v>
      </c>
      <c r="M1558" s="15" t="s">
        <v>8221</v>
      </c>
      <c r="N1558" s="17">
        <v>12</v>
      </c>
    </row>
    <row r="1559" spans="1:14" x14ac:dyDescent="0.2">
      <c r="A1559" t="str">
        <v>successful</v>
      </c>
      <c r="B1559">
        <v>27</v>
      </c>
      <c r="M1559" s="15" t="s">
        <v>8221</v>
      </c>
      <c r="N1559" s="17">
        <v>1</v>
      </c>
    </row>
    <row r="1560" spans="1:14" x14ac:dyDescent="0.2">
      <c r="A1560" t="str">
        <v>successful</v>
      </c>
      <c r="B1560">
        <v>236</v>
      </c>
      <c r="M1560" s="15" t="s">
        <v>8221</v>
      </c>
      <c r="N1560" s="17">
        <v>3</v>
      </c>
    </row>
    <row r="1561" spans="1:14" x14ac:dyDescent="0.2">
      <c r="A1561" t="str">
        <v>successful</v>
      </c>
      <c r="B1561">
        <v>42</v>
      </c>
      <c r="M1561" s="15" t="s">
        <v>8221</v>
      </c>
      <c r="N1561" s="17">
        <v>1</v>
      </c>
    </row>
    <row r="1562" spans="1:14" x14ac:dyDescent="0.2">
      <c r="A1562" t="str">
        <v>successful</v>
      </c>
      <c r="B1562">
        <v>95</v>
      </c>
      <c r="M1562" s="15" t="s">
        <v>8221</v>
      </c>
      <c r="N1562" s="17">
        <v>4</v>
      </c>
    </row>
    <row r="1563" spans="1:14" x14ac:dyDescent="0.2">
      <c r="A1563" t="str">
        <v>successful</v>
      </c>
      <c r="B1563">
        <v>37</v>
      </c>
      <c r="M1563" s="15" t="s">
        <v>8220</v>
      </c>
      <c r="N1563" s="17">
        <v>1</v>
      </c>
    </row>
    <row r="1564" spans="1:14" x14ac:dyDescent="0.2">
      <c r="A1564" t="str">
        <v>successful</v>
      </c>
      <c r="B1564">
        <v>128</v>
      </c>
      <c r="M1564" s="15" t="s">
        <v>8220</v>
      </c>
      <c r="N1564" s="17">
        <v>0</v>
      </c>
    </row>
    <row r="1565" spans="1:14" x14ac:dyDescent="0.2">
      <c r="A1565" t="str">
        <v>successful</v>
      </c>
      <c r="B1565">
        <v>156</v>
      </c>
      <c r="M1565" s="15" t="s">
        <v>8220</v>
      </c>
      <c r="N1565" s="17">
        <v>2</v>
      </c>
    </row>
    <row r="1566" spans="1:14" x14ac:dyDescent="0.2">
      <c r="A1566" t="str">
        <v>successful</v>
      </c>
      <c r="B1566">
        <v>64</v>
      </c>
      <c r="M1566" s="15" t="s">
        <v>8220</v>
      </c>
      <c r="N1566" s="17">
        <v>1</v>
      </c>
    </row>
    <row r="1567" spans="1:14" x14ac:dyDescent="0.2">
      <c r="A1567" t="str">
        <v>successful</v>
      </c>
      <c r="B1567">
        <v>58</v>
      </c>
      <c r="M1567" s="15" t="s">
        <v>8220</v>
      </c>
      <c r="N1567" s="17">
        <v>1</v>
      </c>
    </row>
    <row r="1568" spans="1:14" x14ac:dyDescent="0.2">
      <c r="A1568" t="str">
        <v>successful</v>
      </c>
      <c r="B1568">
        <v>20</v>
      </c>
      <c r="M1568" s="15" t="s">
        <v>8220</v>
      </c>
      <c r="N1568" s="17">
        <v>59</v>
      </c>
    </row>
    <row r="1569" spans="1:14" x14ac:dyDescent="0.2">
      <c r="A1569" t="str">
        <v>successful</v>
      </c>
      <c r="B1569">
        <v>47</v>
      </c>
      <c r="M1569" s="15" t="s">
        <v>8220</v>
      </c>
      <c r="N1569" s="17">
        <v>13</v>
      </c>
    </row>
    <row r="1570" spans="1:14" x14ac:dyDescent="0.2">
      <c r="A1570" t="str">
        <v>successful</v>
      </c>
      <c r="B1570">
        <v>54</v>
      </c>
      <c r="M1570" s="15" t="s">
        <v>8220</v>
      </c>
      <c r="N1570" s="17">
        <v>22</v>
      </c>
    </row>
    <row r="1571" spans="1:14" x14ac:dyDescent="0.2">
      <c r="A1571" t="str">
        <v>successful</v>
      </c>
      <c r="B1571">
        <v>9</v>
      </c>
      <c r="M1571" s="15" t="s">
        <v>8220</v>
      </c>
      <c r="N1571" s="17">
        <v>0</v>
      </c>
    </row>
    <row r="1572" spans="1:14" x14ac:dyDescent="0.2">
      <c r="A1572" t="str">
        <v>successful</v>
      </c>
      <c r="B1572">
        <v>213</v>
      </c>
      <c r="M1572" s="15" t="s">
        <v>8220</v>
      </c>
      <c r="N1572" s="17">
        <v>52</v>
      </c>
    </row>
    <row r="1573" spans="1:14" x14ac:dyDescent="0.2">
      <c r="A1573" t="str">
        <v>successful</v>
      </c>
      <c r="B1573">
        <v>57</v>
      </c>
      <c r="M1573" s="15" t="s">
        <v>8220</v>
      </c>
      <c r="N1573" s="17">
        <v>4</v>
      </c>
    </row>
    <row r="1574" spans="1:14" x14ac:dyDescent="0.2">
      <c r="A1574" t="str">
        <v>successful</v>
      </c>
      <c r="B1574">
        <v>25</v>
      </c>
      <c r="M1574" s="15" t="s">
        <v>8220</v>
      </c>
      <c r="N1574" s="17">
        <v>3</v>
      </c>
    </row>
    <row r="1575" spans="1:14" x14ac:dyDescent="0.2">
      <c r="A1575" t="str">
        <v>successful</v>
      </c>
      <c r="B1575">
        <v>104</v>
      </c>
      <c r="M1575" s="15" t="s">
        <v>8220</v>
      </c>
      <c r="N1575" s="17">
        <v>3</v>
      </c>
    </row>
    <row r="1576" spans="1:14" x14ac:dyDescent="0.2">
      <c r="A1576" t="str">
        <v>successful</v>
      </c>
      <c r="B1576">
        <v>34</v>
      </c>
      <c r="M1576" s="15" t="s">
        <v>8220</v>
      </c>
      <c r="N1576" s="17">
        <v>6</v>
      </c>
    </row>
    <row r="1577" spans="1:14" x14ac:dyDescent="0.2">
      <c r="A1577" t="str">
        <v>successful</v>
      </c>
      <c r="B1577">
        <v>67</v>
      </c>
      <c r="M1577" s="15" t="s">
        <v>8220</v>
      </c>
      <c r="N1577" s="17">
        <v>35</v>
      </c>
    </row>
    <row r="1578" spans="1:14" x14ac:dyDescent="0.2">
      <c r="A1578" t="str">
        <v>successful</v>
      </c>
      <c r="B1578">
        <v>241</v>
      </c>
      <c r="M1578" s="15" t="s">
        <v>8220</v>
      </c>
      <c r="N1578" s="17">
        <v>10</v>
      </c>
    </row>
    <row r="1579" spans="1:14" x14ac:dyDescent="0.2">
      <c r="A1579" t="str">
        <v>successful</v>
      </c>
      <c r="B1579">
        <v>123</v>
      </c>
      <c r="M1579" s="15" t="s">
        <v>8220</v>
      </c>
      <c r="N1579" s="17">
        <v>2</v>
      </c>
    </row>
    <row r="1580" spans="1:14" x14ac:dyDescent="0.2">
      <c r="A1580" t="str">
        <v>successful</v>
      </c>
      <c r="B1580">
        <v>302</v>
      </c>
      <c r="M1580" s="15" t="s">
        <v>8220</v>
      </c>
      <c r="N1580" s="17">
        <v>4</v>
      </c>
    </row>
    <row r="1581" spans="1:14" x14ac:dyDescent="0.2">
      <c r="A1581" t="str">
        <v>successful</v>
      </c>
      <c r="B1581">
        <v>89</v>
      </c>
      <c r="M1581" s="15" t="s">
        <v>8220</v>
      </c>
      <c r="N1581" s="17">
        <v>2</v>
      </c>
    </row>
    <row r="1582" spans="1:14" x14ac:dyDescent="0.2">
      <c r="A1582" t="str">
        <v>successful</v>
      </c>
      <c r="B1582">
        <v>41</v>
      </c>
      <c r="M1582" s="15" t="s">
        <v>8220</v>
      </c>
      <c r="N1582" s="17">
        <v>0</v>
      </c>
    </row>
    <row r="1583" spans="1:14" x14ac:dyDescent="0.2">
      <c r="A1583" t="str">
        <v>successful</v>
      </c>
      <c r="B1583">
        <v>69</v>
      </c>
      <c r="M1583" s="15" t="s">
        <v>8221</v>
      </c>
      <c r="N1583" s="17">
        <v>1</v>
      </c>
    </row>
    <row r="1584" spans="1:14" x14ac:dyDescent="0.2">
      <c r="A1584" t="str">
        <v>successful</v>
      </c>
      <c r="B1584">
        <v>52</v>
      </c>
      <c r="M1584" s="15" t="s">
        <v>8221</v>
      </c>
      <c r="N1584" s="17">
        <v>3</v>
      </c>
    </row>
    <row r="1585" spans="1:14" x14ac:dyDescent="0.2">
      <c r="A1585" t="str">
        <v>successful</v>
      </c>
      <c r="B1585">
        <v>57</v>
      </c>
      <c r="M1585" s="15" t="s">
        <v>8221</v>
      </c>
      <c r="N1585" s="17">
        <v>1</v>
      </c>
    </row>
    <row r="1586" spans="1:14" x14ac:dyDescent="0.2">
      <c r="A1586" t="str">
        <v>successful</v>
      </c>
      <c r="B1586">
        <v>74</v>
      </c>
      <c r="M1586" s="15" t="s">
        <v>8221</v>
      </c>
      <c r="N1586" s="17">
        <v>0</v>
      </c>
    </row>
    <row r="1587" spans="1:14" x14ac:dyDescent="0.2">
      <c r="A1587" t="str">
        <v>successful</v>
      </c>
      <c r="B1587">
        <v>63</v>
      </c>
      <c r="M1587" s="15" t="s">
        <v>8221</v>
      </c>
      <c r="N1587" s="17">
        <v>12</v>
      </c>
    </row>
    <row r="1588" spans="1:14" x14ac:dyDescent="0.2">
      <c r="A1588" t="str">
        <v>successful</v>
      </c>
      <c r="B1588">
        <v>72</v>
      </c>
      <c r="M1588" s="15" t="s">
        <v>8221</v>
      </c>
      <c r="N1588" s="17">
        <v>0</v>
      </c>
    </row>
    <row r="1589" spans="1:14" x14ac:dyDescent="0.2">
      <c r="A1589" t="str">
        <v>successful</v>
      </c>
      <c r="B1589">
        <v>71</v>
      </c>
      <c r="M1589" s="15" t="s">
        <v>8221</v>
      </c>
      <c r="N1589" s="17">
        <v>1</v>
      </c>
    </row>
    <row r="1590" spans="1:14" x14ac:dyDescent="0.2">
      <c r="A1590" t="str">
        <v>successful</v>
      </c>
      <c r="B1590">
        <v>21</v>
      </c>
      <c r="M1590" s="15" t="s">
        <v>8221</v>
      </c>
      <c r="N1590" s="17">
        <v>0</v>
      </c>
    </row>
    <row r="1591" spans="1:14" x14ac:dyDescent="0.2">
      <c r="A1591" t="str">
        <v>successful</v>
      </c>
      <c r="B1591">
        <v>930</v>
      </c>
      <c r="M1591" s="15" t="s">
        <v>8221</v>
      </c>
      <c r="N1591" s="17">
        <v>0</v>
      </c>
    </row>
    <row r="1592" spans="1:14" x14ac:dyDescent="0.2">
      <c r="A1592" t="str">
        <v>successful</v>
      </c>
      <c r="B1592">
        <v>55</v>
      </c>
      <c r="M1592" s="15" t="s">
        <v>8221</v>
      </c>
      <c r="N1592" s="17">
        <v>2</v>
      </c>
    </row>
    <row r="1593" spans="1:14" x14ac:dyDescent="0.2">
      <c r="A1593" t="str">
        <v>successful</v>
      </c>
      <c r="B1593">
        <v>61</v>
      </c>
      <c r="M1593" s="15" t="s">
        <v>8221</v>
      </c>
      <c r="N1593" s="17">
        <v>92</v>
      </c>
    </row>
    <row r="1594" spans="1:14" x14ac:dyDescent="0.2">
      <c r="A1594" t="str">
        <v>successful</v>
      </c>
      <c r="B1594">
        <v>82</v>
      </c>
      <c r="M1594" s="15" t="s">
        <v>8221</v>
      </c>
      <c r="N1594" s="17">
        <v>0</v>
      </c>
    </row>
    <row r="1595" spans="1:14" x14ac:dyDescent="0.2">
      <c r="A1595" t="str">
        <v>successful</v>
      </c>
      <c r="B1595">
        <v>71</v>
      </c>
      <c r="M1595" s="15" t="s">
        <v>8221</v>
      </c>
      <c r="N1595" s="17">
        <v>3</v>
      </c>
    </row>
    <row r="1596" spans="1:14" x14ac:dyDescent="0.2">
      <c r="A1596" t="str">
        <v>successful</v>
      </c>
      <c r="B1596">
        <v>117</v>
      </c>
      <c r="M1596" s="15" t="s">
        <v>8221</v>
      </c>
      <c r="N1596" s="17">
        <v>10</v>
      </c>
    </row>
    <row r="1597" spans="1:14" x14ac:dyDescent="0.2">
      <c r="A1597" t="str">
        <v>successful</v>
      </c>
      <c r="B1597">
        <v>29</v>
      </c>
      <c r="M1597" s="15" t="s">
        <v>8221</v>
      </c>
      <c r="N1597" s="17">
        <v>7</v>
      </c>
    </row>
    <row r="1598" spans="1:14" x14ac:dyDescent="0.2">
      <c r="A1598" t="str">
        <v>successful</v>
      </c>
      <c r="B1598">
        <v>74</v>
      </c>
      <c r="M1598" s="15" t="s">
        <v>8221</v>
      </c>
      <c r="N1598" s="17">
        <v>3</v>
      </c>
    </row>
    <row r="1599" spans="1:14" x14ac:dyDescent="0.2">
      <c r="A1599" t="str">
        <v>successful</v>
      </c>
      <c r="B1599">
        <v>23</v>
      </c>
      <c r="M1599" s="15" t="s">
        <v>8221</v>
      </c>
      <c r="N1599" s="17">
        <v>0</v>
      </c>
    </row>
    <row r="1600" spans="1:14" x14ac:dyDescent="0.2">
      <c r="A1600" t="str">
        <v>successful</v>
      </c>
      <c r="B1600">
        <v>60</v>
      </c>
      <c r="M1600" s="15" t="s">
        <v>8221</v>
      </c>
      <c r="N1600" s="17">
        <v>1</v>
      </c>
    </row>
    <row r="1601" spans="1:14" x14ac:dyDescent="0.2">
      <c r="A1601" t="str">
        <v>successful</v>
      </c>
      <c r="B1601">
        <v>55</v>
      </c>
      <c r="M1601" s="15" t="s">
        <v>8221</v>
      </c>
      <c r="N1601" s="17">
        <v>0</v>
      </c>
    </row>
    <row r="1602" spans="1:14" x14ac:dyDescent="0.2">
      <c r="A1602" t="str">
        <v>successful</v>
      </c>
      <c r="B1602">
        <v>51</v>
      </c>
      <c r="M1602" s="15" t="s">
        <v>8221</v>
      </c>
      <c r="N1602" s="17">
        <v>9</v>
      </c>
    </row>
    <row r="1603" spans="1:14" x14ac:dyDescent="0.2">
      <c r="A1603" t="str">
        <v>successful</v>
      </c>
      <c r="B1603">
        <v>78</v>
      </c>
      <c r="M1603" s="15" t="s">
        <v>8219</v>
      </c>
      <c r="N1603" s="17">
        <v>56</v>
      </c>
    </row>
    <row r="1604" spans="1:14" x14ac:dyDescent="0.2">
      <c r="A1604" t="str">
        <v>successful</v>
      </c>
      <c r="B1604">
        <v>62</v>
      </c>
      <c r="M1604" s="15" t="s">
        <v>8219</v>
      </c>
      <c r="N1604" s="17">
        <v>32</v>
      </c>
    </row>
    <row r="1605" spans="1:14" x14ac:dyDescent="0.2">
      <c r="A1605" t="str">
        <v>successful</v>
      </c>
      <c r="B1605">
        <v>45</v>
      </c>
      <c r="M1605" s="15" t="s">
        <v>8219</v>
      </c>
      <c r="N1605" s="17">
        <v>30</v>
      </c>
    </row>
    <row r="1606" spans="1:14" x14ac:dyDescent="0.2">
      <c r="A1606" t="str">
        <v>successful</v>
      </c>
      <c r="B1606">
        <v>15</v>
      </c>
      <c r="M1606" s="15" t="s">
        <v>8219</v>
      </c>
      <c r="N1606" s="17">
        <v>70</v>
      </c>
    </row>
    <row r="1607" spans="1:14" x14ac:dyDescent="0.2">
      <c r="A1607" t="str">
        <v>successful</v>
      </c>
      <c r="B1607">
        <v>151</v>
      </c>
      <c r="M1607" s="15" t="s">
        <v>8219</v>
      </c>
      <c r="N1607" s="17">
        <v>44</v>
      </c>
    </row>
    <row r="1608" spans="1:14" x14ac:dyDescent="0.2">
      <c r="A1608" t="str">
        <v>successful</v>
      </c>
      <c r="B1608">
        <v>68</v>
      </c>
      <c r="M1608" s="15" t="s">
        <v>8219</v>
      </c>
      <c r="N1608" s="17">
        <v>92</v>
      </c>
    </row>
    <row r="1609" spans="1:14" x14ac:dyDescent="0.2">
      <c r="A1609" t="str">
        <v>successful</v>
      </c>
      <c r="B1609">
        <v>46</v>
      </c>
      <c r="M1609" s="15" t="s">
        <v>8219</v>
      </c>
      <c r="N1609" s="17">
        <v>205</v>
      </c>
    </row>
    <row r="1610" spans="1:14" x14ac:dyDescent="0.2">
      <c r="A1610" t="str">
        <v>successful</v>
      </c>
      <c r="B1610">
        <v>24</v>
      </c>
      <c r="M1610" s="15" t="s">
        <v>8219</v>
      </c>
      <c r="N1610" s="17">
        <v>23</v>
      </c>
    </row>
    <row r="1611" spans="1:14" x14ac:dyDescent="0.2">
      <c r="A1611" t="str">
        <v>successful</v>
      </c>
      <c r="B1611">
        <v>70</v>
      </c>
      <c r="M1611" s="15" t="s">
        <v>8219</v>
      </c>
      <c r="N1611" s="17">
        <v>4</v>
      </c>
    </row>
    <row r="1612" spans="1:14" x14ac:dyDescent="0.2">
      <c r="A1612" t="str">
        <v>successful</v>
      </c>
      <c r="B1612">
        <v>244</v>
      </c>
      <c r="M1612" s="15" t="s">
        <v>8219</v>
      </c>
      <c r="N1612" s="17">
        <v>112</v>
      </c>
    </row>
    <row r="1613" spans="1:14" x14ac:dyDescent="0.2">
      <c r="A1613" t="str">
        <v>successful</v>
      </c>
      <c r="B1613">
        <v>82</v>
      </c>
      <c r="M1613" s="15" t="s">
        <v>8219</v>
      </c>
      <c r="N1613" s="17">
        <v>27</v>
      </c>
    </row>
    <row r="1614" spans="1:14" x14ac:dyDescent="0.2">
      <c r="A1614" t="str">
        <v>successful</v>
      </c>
      <c r="B1614">
        <v>226</v>
      </c>
      <c r="M1614" s="15" t="s">
        <v>8219</v>
      </c>
      <c r="N1614" s="17">
        <v>11</v>
      </c>
    </row>
    <row r="1615" spans="1:14" x14ac:dyDescent="0.2">
      <c r="A1615" t="str">
        <v>successful</v>
      </c>
      <c r="B1615">
        <v>60</v>
      </c>
      <c r="M1615" s="15" t="s">
        <v>8219</v>
      </c>
      <c r="N1615" s="17">
        <v>26</v>
      </c>
    </row>
    <row r="1616" spans="1:14" x14ac:dyDescent="0.2">
      <c r="A1616" t="str">
        <v>successful</v>
      </c>
      <c r="B1616">
        <v>322</v>
      </c>
      <c r="M1616" s="15" t="s">
        <v>8219</v>
      </c>
      <c r="N1616" s="17">
        <v>77</v>
      </c>
    </row>
    <row r="1617" spans="1:14" x14ac:dyDescent="0.2">
      <c r="A1617" t="str">
        <v>successful</v>
      </c>
      <c r="B1617">
        <v>94</v>
      </c>
      <c r="M1617" s="15" t="s">
        <v>8219</v>
      </c>
      <c r="N1617" s="17">
        <v>136</v>
      </c>
    </row>
    <row r="1618" spans="1:14" x14ac:dyDescent="0.2">
      <c r="A1618" t="str">
        <v>successful</v>
      </c>
      <c r="B1618">
        <v>47</v>
      </c>
      <c r="M1618" s="15" t="s">
        <v>8219</v>
      </c>
      <c r="N1618" s="17">
        <v>157</v>
      </c>
    </row>
    <row r="1619" spans="1:14" x14ac:dyDescent="0.2">
      <c r="A1619" t="str">
        <v>successful</v>
      </c>
      <c r="B1619">
        <v>115</v>
      </c>
      <c r="M1619" s="15" t="s">
        <v>8219</v>
      </c>
      <c r="N1619" s="17">
        <v>158</v>
      </c>
    </row>
    <row r="1620" spans="1:14" x14ac:dyDescent="0.2">
      <c r="A1620" t="str">
        <v>successful</v>
      </c>
      <c r="B1620">
        <v>134</v>
      </c>
      <c r="M1620" s="15" t="s">
        <v>8219</v>
      </c>
      <c r="N1620" s="17">
        <v>27</v>
      </c>
    </row>
    <row r="1621" spans="1:14" x14ac:dyDescent="0.2">
      <c r="A1621" t="str">
        <v>successful</v>
      </c>
      <c r="B1621">
        <v>35</v>
      </c>
      <c r="M1621" s="15" t="s">
        <v>8219</v>
      </c>
      <c r="N1621" s="17">
        <v>23</v>
      </c>
    </row>
    <row r="1622" spans="1:14" x14ac:dyDescent="0.2">
      <c r="A1622" t="str">
        <v>successful</v>
      </c>
      <c r="B1622">
        <v>104</v>
      </c>
      <c r="M1622" s="15" t="s">
        <v>8219</v>
      </c>
      <c r="N1622" s="17">
        <v>17</v>
      </c>
    </row>
    <row r="1623" spans="1:14" x14ac:dyDescent="0.2">
      <c r="A1623" t="str">
        <v>successful</v>
      </c>
      <c r="B1623">
        <v>184</v>
      </c>
      <c r="M1623" s="15" t="s">
        <v>8219</v>
      </c>
      <c r="N1623" s="17">
        <v>37</v>
      </c>
    </row>
    <row r="1624" spans="1:14" x14ac:dyDescent="0.2">
      <c r="A1624" t="str">
        <v>successful</v>
      </c>
      <c r="B1624">
        <v>119</v>
      </c>
      <c r="M1624" s="15" t="s">
        <v>8219</v>
      </c>
      <c r="N1624" s="17">
        <v>65</v>
      </c>
    </row>
    <row r="1625" spans="1:14" x14ac:dyDescent="0.2">
      <c r="A1625" t="str">
        <v>successful</v>
      </c>
      <c r="B1625">
        <v>59</v>
      </c>
      <c r="M1625" s="15" t="s">
        <v>8219</v>
      </c>
      <c r="N1625" s="17">
        <v>18</v>
      </c>
    </row>
    <row r="1626" spans="1:14" x14ac:dyDescent="0.2">
      <c r="A1626" t="str">
        <v>successful</v>
      </c>
      <c r="B1626">
        <v>113</v>
      </c>
      <c r="M1626" s="15" t="s">
        <v>8219</v>
      </c>
      <c r="N1626" s="17">
        <v>25</v>
      </c>
    </row>
    <row r="1627" spans="1:14" x14ac:dyDescent="0.2">
      <c r="A1627" t="str">
        <v>successful</v>
      </c>
      <c r="B1627">
        <v>84</v>
      </c>
      <c r="M1627" s="15" t="s">
        <v>8219</v>
      </c>
      <c r="N1627" s="17">
        <v>104</v>
      </c>
    </row>
    <row r="1628" spans="1:14" x14ac:dyDescent="0.2">
      <c r="A1628" t="str">
        <v>successful</v>
      </c>
      <c r="B1628">
        <v>74</v>
      </c>
      <c r="M1628" s="15" t="s">
        <v>8219</v>
      </c>
      <c r="N1628" s="17">
        <v>108</v>
      </c>
    </row>
    <row r="1629" spans="1:14" x14ac:dyDescent="0.2">
      <c r="A1629" t="str">
        <v>successful</v>
      </c>
      <c r="B1629">
        <v>216</v>
      </c>
      <c r="M1629" s="15" t="s">
        <v>8219</v>
      </c>
      <c r="N1629" s="17">
        <v>38</v>
      </c>
    </row>
    <row r="1630" spans="1:14" x14ac:dyDescent="0.2">
      <c r="A1630" t="str">
        <v>successful</v>
      </c>
      <c r="B1630">
        <v>39</v>
      </c>
      <c r="M1630" s="15" t="s">
        <v>8219</v>
      </c>
      <c r="N1630" s="17">
        <v>88</v>
      </c>
    </row>
    <row r="1631" spans="1:14" x14ac:dyDescent="0.2">
      <c r="A1631" t="str">
        <v>successful</v>
      </c>
      <c r="B1631">
        <v>21</v>
      </c>
      <c r="M1631" s="15" t="s">
        <v>8219</v>
      </c>
      <c r="N1631" s="17">
        <v>82</v>
      </c>
    </row>
    <row r="1632" spans="1:14" x14ac:dyDescent="0.2">
      <c r="A1632" t="str">
        <v>successful</v>
      </c>
      <c r="B1632">
        <v>30</v>
      </c>
      <c r="M1632" s="15" t="s">
        <v>8219</v>
      </c>
      <c r="N1632" s="17">
        <v>126</v>
      </c>
    </row>
    <row r="1633" spans="1:14" x14ac:dyDescent="0.2">
      <c r="A1633" t="str">
        <v>successful</v>
      </c>
      <c r="B1633">
        <v>37</v>
      </c>
      <c r="M1633" s="15" t="s">
        <v>8219</v>
      </c>
      <c r="N1633" s="17">
        <v>133</v>
      </c>
    </row>
    <row r="1634" spans="1:14" x14ac:dyDescent="0.2">
      <c r="A1634" t="str">
        <v>successful</v>
      </c>
      <c r="B1634">
        <v>202</v>
      </c>
      <c r="M1634" s="15" t="s">
        <v>8219</v>
      </c>
      <c r="N1634" s="17">
        <v>47</v>
      </c>
    </row>
    <row r="1635" spans="1:14" x14ac:dyDescent="0.2">
      <c r="A1635" t="str">
        <v>successful</v>
      </c>
      <c r="B1635">
        <v>37</v>
      </c>
      <c r="M1635" s="15" t="s">
        <v>8219</v>
      </c>
      <c r="N1635" s="17">
        <v>58</v>
      </c>
    </row>
    <row r="1636" spans="1:14" x14ac:dyDescent="0.2">
      <c r="A1636" t="str">
        <v>successful</v>
      </c>
      <c r="B1636">
        <v>28</v>
      </c>
      <c r="M1636" s="15" t="s">
        <v>8219</v>
      </c>
      <c r="N1636" s="17">
        <v>32</v>
      </c>
    </row>
    <row r="1637" spans="1:14" x14ac:dyDescent="0.2">
      <c r="A1637" t="str">
        <v>successful</v>
      </c>
      <c r="B1637">
        <v>26</v>
      </c>
      <c r="M1637" s="15" t="s">
        <v>8219</v>
      </c>
      <c r="N1637" s="17">
        <v>37</v>
      </c>
    </row>
    <row r="1638" spans="1:14" x14ac:dyDescent="0.2">
      <c r="A1638" t="str">
        <v>successful</v>
      </c>
      <c r="B1638">
        <v>61</v>
      </c>
      <c r="M1638" s="15" t="s">
        <v>8219</v>
      </c>
      <c r="N1638" s="17">
        <v>87</v>
      </c>
    </row>
    <row r="1639" spans="1:14" x14ac:dyDescent="0.2">
      <c r="A1639" t="str">
        <v>successful</v>
      </c>
      <c r="B1639">
        <v>115</v>
      </c>
      <c r="M1639" s="15" t="s">
        <v>8219</v>
      </c>
      <c r="N1639" s="17">
        <v>15</v>
      </c>
    </row>
    <row r="1640" spans="1:14" x14ac:dyDescent="0.2">
      <c r="A1640" t="str">
        <v>successful</v>
      </c>
      <c r="B1640">
        <v>181</v>
      </c>
      <c r="M1640" s="15" t="s">
        <v>8219</v>
      </c>
      <c r="N1640" s="17">
        <v>27</v>
      </c>
    </row>
    <row r="1641" spans="1:14" x14ac:dyDescent="0.2">
      <c r="A1641" t="str">
        <v>successful</v>
      </c>
      <c r="B1641">
        <v>110</v>
      </c>
      <c r="M1641" s="15" t="s">
        <v>8219</v>
      </c>
      <c r="N1641" s="17">
        <v>19</v>
      </c>
    </row>
    <row r="1642" spans="1:14" x14ac:dyDescent="0.2">
      <c r="A1642" t="str">
        <v>successful</v>
      </c>
      <c r="B1642">
        <v>269</v>
      </c>
      <c r="M1642" s="15" t="s">
        <v>8219</v>
      </c>
      <c r="N1642" s="17">
        <v>17</v>
      </c>
    </row>
    <row r="1643" spans="1:14" x14ac:dyDescent="0.2">
      <c r="A1643" t="str">
        <v>successful</v>
      </c>
      <c r="B1643">
        <v>79</v>
      </c>
      <c r="M1643" s="15" t="s">
        <v>8219</v>
      </c>
      <c r="N1643" s="17">
        <v>26</v>
      </c>
    </row>
    <row r="1644" spans="1:14" x14ac:dyDescent="0.2">
      <c r="A1644" t="str">
        <v>successful</v>
      </c>
      <c r="B1644">
        <v>104</v>
      </c>
      <c r="M1644" s="15" t="s">
        <v>8219</v>
      </c>
      <c r="N1644" s="17">
        <v>28</v>
      </c>
    </row>
    <row r="1645" spans="1:14" x14ac:dyDescent="0.2">
      <c r="A1645" t="str">
        <v>successful</v>
      </c>
      <c r="B1645">
        <v>34</v>
      </c>
      <c r="M1645" s="15" t="s">
        <v>8219</v>
      </c>
      <c r="N1645" s="17">
        <v>37</v>
      </c>
    </row>
    <row r="1646" spans="1:14" x14ac:dyDescent="0.2">
      <c r="A1646" t="str">
        <v>successful</v>
      </c>
      <c r="B1646">
        <v>167</v>
      </c>
      <c r="M1646" s="15" t="s">
        <v>8219</v>
      </c>
      <c r="N1646" s="17">
        <v>128</v>
      </c>
    </row>
    <row r="1647" spans="1:14" x14ac:dyDescent="0.2">
      <c r="A1647" t="str">
        <v>successful</v>
      </c>
      <c r="B1647">
        <v>183</v>
      </c>
      <c r="M1647" s="15" t="s">
        <v>8219</v>
      </c>
      <c r="N1647" s="17">
        <v>10</v>
      </c>
    </row>
    <row r="1648" spans="1:14" x14ac:dyDescent="0.2">
      <c r="A1648" t="str">
        <v>successful</v>
      </c>
      <c r="B1648">
        <v>71</v>
      </c>
      <c r="M1648" s="15" t="s">
        <v>8219</v>
      </c>
      <c r="N1648" s="17">
        <v>83</v>
      </c>
    </row>
    <row r="1649" spans="1:14" x14ac:dyDescent="0.2">
      <c r="A1649" t="str">
        <v>successful</v>
      </c>
      <c r="B1649">
        <v>69</v>
      </c>
      <c r="M1649" s="15" t="s">
        <v>8219</v>
      </c>
      <c r="N1649" s="17">
        <v>46</v>
      </c>
    </row>
    <row r="1650" spans="1:14" x14ac:dyDescent="0.2">
      <c r="A1650" t="str">
        <v>successful</v>
      </c>
      <c r="B1650">
        <v>270</v>
      </c>
      <c r="M1650" s="15" t="s">
        <v>8219</v>
      </c>
      <c r="N1650" s="17">
        <v>90</v>
      </c>
    </row>
    <row r="1651" spans="1:14" x14ac:dyDescent="0.2">
      <c r="A1651" t="str">
        <v>successful</v>
      </c>
      <c r="B1651">
        <v>193</v>
      </c>
      <c r="M1651" s="15" t="s">
        <v>8219</v>
      </c>
      <c r="N1651" s="17">
        <v>81</v>
      </c>
    </row>
    <row r="1652" spans="1:14" x14ac:dyDescent="0.2">
      <c r="A1652" t="str">
        <v>successful</v>
      </c>
      <c r="B1652">
        <v>57</v>
      </c>
      <c r="M1652" s="15" t="s">
        <v>8219</v>
      </c>
      <c r="N1652" s="17">
        <v>32</v>
      </c>
    </row>
    <row r="1653" spans="1:14" x14ac:dyDescent="0.2">
      <c r="A1653" t="str">
        <v>successful</v>
      </c>
      <c r="B1653">
        <v>200</v>
      </c>
      <c r="M1653" s="15" t="s">
        <v>8219</v>
      </c>
      <c r="N1653" s="17">
        <v>20</v>
      </c>
    </row>
    <row r="1654" spans="1:14" x14ac:dyDescent="0.2">
      <c r="A1654" t="str">
        <v>successful</v>
      </c>
      <c r="B1654">
        <v>88</v>
      </c>
      <c r="M1654" s="15" t="s">
        <v>8219</v>
      </c>
      <c r="N1654" s="17">
        <v>70</v>
      </c>
    </row>
    <row r="1655" spans="1:14" x14ac:dyDescent="0.2">
      <c r="A1655" t="str">
        <v>successful</v>
      </c>
      <c r="B1655">
        <v>213</v>
      </c>
      <c r="M1655" s="15" t="s">
        <v>8219</v>
      </c>
      <c r="N1655" s="17">
        <v>168</v>
      </c>
    </row>
    <row r="1656" spans="1:14" x14ac:dyDescent="0.2">
      <c r="A1656" t="str">
        <v>successful</v>
      </c>
      <c r="B1656">
        <v>20</v>
      </c>
      <c r="M1656" s="15" t="s">
        <v>8219</v>
      </c>
      <c r="N1656" s="17">
        <v>34</v>
      </c>
    </row>
    <row r="1657" spans="1:14" x14ac:dyDescent="0.2">
      <c r="A1657" t="str">
        <v>successful</v>
      </c>
      <c r="B1657">
        <v>50</v>
      </c>
      <c r="M1657" s="15" t="s">
        <v>8219</v>
      </c>
      <c r="N1657" s="17">
        <v>48</v>
      </c>
    </row>
    <row r="1658" spans="1:14" x14ac:dyDescent="0.2">
      <c r="A1658" t="str">
        <v>successful</v>
      </c>
      <c r="B1658">
        <v>115</v>
      </c>
      <c r="M1658" s="15" t="s">
        <v>8219</v>
      </c>
      <c r="N1658" s="17">
        <v>48</v>
      </c>
    </row>
    <row r="1659" spans="1:14" x14ac:dyDescent="0.2">
      <c r="A1659" t="str">
        <v>successful</v>
      </c>
      <c r="B1659">
        <v>186</v>
      </c>
      <c r="M1659" s="15" t="s">
        <v>8219</v>
      </c>
      <c r="N1659" s="17">
        <v>221</v>
      </c>
    </row>
    <row r="1660" spans="1:14" x14ac:dyDescent="0.2">
      <c r="A1660" t="str">
        <v>successful</v>
      </c>
      <c r="B1660">
        <v>18</v>
      </c>
      <c r="M1660" s="15" t="s">
        <v>8219</v>
      </c>
      <c r="N1660" s="17">
        <v>107</v>
      </c>
    </row>
    <row r="1661" spans="1:14" x14ac:dyDescent="0.2">
      <c r="A1661" t="str">
        <v>successful</v>
      </c>
      <c r="B1661">
        <v>176</v>
      </c>
      <c r="M1661" s="15" t="s">
        <v>8219</v>
      </c>
      <c r="N1661" s="17">
        <v>45</v>
      </c>
    </row>
    <row r="1662" spans="1:14" x14ac:dyDescent="0.2">
      <c r="A1662" t="str">
        <v>successful</v>
      </c>
      <c r="B1662">
        <v>41</v>
      </c>
      <c r="M1662" s="15" t="s">
        <v>8219</v>
      </c>
      <c r="N1662" s="17">
        <v>36</v>
      </c>
    </row>
    <row r="1663" spans="1:14" x14ac:dyDescent="0.2">
      <c r="A1663" t="str">
        <v>successful</v>
      </c>
      <c r="B1663">
        <v>75</v>
      </c>
      <c r="M1663" s="15" t="s">
        <v>8219</v>
      </c>
      <c r="N1663" s="17">
        <v>101</v>
      </c>
    </row>
    <row r="1664" spans="1:14" x14ac:dyDescent="0.2">
      <c r="A1664" t="str">
        <v>successful</v>
      </c>
      <c r="B1664">
        <v>97</v>
      </c>
      <c r="M1664" s="15" t="s">
        <v>8219</v>
      </c>
      <c r="N1664" s="17">
        <v>62</v>
      </c>
    </row>
    <row r="1665" spans="1:14" x14ac:dyDescent="0.2">
      <c r="A1665" t="str">
        <v>successful</v>
      </c>
      <c r="B1665">
        <v>73</v>
      </c>
      <c r="M1665" s="15" t="s">
        <v>8219</v>
      </c>
      <c r="N1665" s="17">
        <v>32</v>
      </c>
    </row>
    <row r="1666" spans="1:14" x14ac:dyDescent="0.2">
      <c r="A1666" t="str">
        <v>successful</v>
      </c>
      <c r="B1666">
        <v>49</v>
      </c>
      <c r="M1666" s="15" t="s">
        <v>8219</v>
      </c>
      <c r="N1666" s="17">
        <v>89</v>
      </c>
    </row>
    <row r="1667" spans="1:14" x14ac:dyDescent="0.2">
      <c r="A1667" t="str">
        <v>successful</v>
      </c>
      <c r="B1667">
        <v>134</v>
      </c>
      <c r="M1667" s="15" t="s">
        <v>8219</v>
      </c>
      <c r="N1667" s="17">
        <v>93</v>
      </c>
    </row>
    <row r="1668" spans="1:14" x14ac:dyDescent="0.2">
      <c r="A1668" t="str">
        <v>successful</v>
      </c>
      <c r="B1668">
        <v>68</v>
      </c>
      <c r="M1668" s="15" t="s">
        <v>8219</v>
      </c>
      <c r="N1668" s="17">
        <v>98</v>
      </c>
    </row>
    <row r="1669" spans="1:14" x14ac:dyDescent="0.2">
      <c r="A1669" t="str">
        <v>successful</v>
      </c>
      <c r="B1669">
        <v>49</v>
      </c>
      <c r="M1669" s="15" t="s">
        <v>8219</v>
      </c>
      <c r="N1669" s="17">
        <v>82</v>
      </c>
    </row>
    <row r="1670" spans="1:14" x14ac:dyDescent="0.2">
      <c r="A1670" t="str">
        <v>successful</v>
      </c>
      <c r="B1670">
        <v>63</v>
      </c>
      <c r="M1670" s="15" t="s">
        <v>8219</v>
      </c>
      <c r="N1670" s="17">
        <v>116</v>
      </c>
    </row>
    <row r="1671" spans="1:14" x14ac:dyDescent="0.2">
      <c r="A1671" t="str">
        <v>successful</v>
      </c>
      <c r="B1671">
        <v>163</v>
      </c>
      <c r="M1671" s="15" t="s">
        <v>8219</v>
      </c>
      <c r="N1671" s="17">
        <v>52</v>
      </c>
    </row>
    <row r="1672" spans="1:14" x14ac:dyDescent="0.2">
      <c r="A1672" t="str">
        <v>successful</v>
      </c>
      <c r="B1672">
        <v>288</v>
      </c>
      <c r="M1672" s="15" t="s">
        <v>8219</v>
      </c>
      <c r="N1672" s="17">
        <v>23</v>
      </c>
    </row>
    <row r="1673" spans="1:14" x14ac:dyDescent="0.2">
      <c r="A1673" t="str">
        <v>successful</v>
      </c>
      <c r="B1673">
        <v>42</v>
      </c>
      <c r="M1673" s="15" t="s">
        <v>8219</v>
      </c>
      <c r="N1673" s="17">
        <v>77</v>
      </c>
    </row>
    <row r="1674" spans="1:14" x14ac:dyDescent="0.2">
      <c r="A1674" t="str">
        <v>successful</v>
      </c>
      <c r="B1674">
        <v>70</v>
      </c>
      <c r="M1674" s="15" t="s">
        <v>8219</v>
      </c>
      <c r="N1674" s="17">
        <v>49</v>
      </c>
    </row>
    <row r="1675" spans="1:14" x14ac:dyDescent="0.2">
      <c r="A1675" t="str">
        <v>successful</v>
      </c>
      <c r="B1675">
        <v>30</v>
      </c>
      <c r="M1675" s="15" t="s">
        <v>8219</v>
      </c>
      <c r="N1675" s="17">
        <v>59</v>
      </c>
    </row>
    <row r="1676" spans="1:14" x14ac:dyDescent="0.2">
      <c r="A1676" t="str">
        <v>successful</v>
      </c>
      <c r="B1676">
        <v>51</v>
      </c>
      <c r="M1676" s="15" t="s">
        <v>8219</v>
      </c>
      <c r="N1676" s="17">
        <v>113</v>
      </c>
    </row>
    <row r="1677" spans="1:14" x14ac:dyDescent="0.2">
      <c r="A1677" t="str">
        <v>successful</v>
      </c>
      <c r="B1677">
        <v>145</v>
      </c>
      <c r="M1677" s="15" t="s">
        <v>8219</v>
      </c>
      <c r="N1677" s="17">
        <v>34</v>
      </c>
    </row>
    <row r="1678" spans="1:14" x14ac:dyDescent="0.2">
      <c r="A1678" t="str">
        <v>successful</v>
      </c>
      <c r="B1678">
        <v>21</v>
      </c>
      <c r="M1678" s="15" t="s">
        <v>8219</v>
      </c>
      <c r="N1678" s="17">
        <v>42</v>
      </c>
    </row>
    <row r="1679" spans="1:14" x14ac:dyDescent="0.2">
      <c r="A1679" t="str">
        <v>successful</v>
      </c>
      <c r="B1679">
        <v>286</v>
      </c>
      <c r="M1679" s="15" t="s">
        <v>8219</v>
      </c>
      <c r="N1679" s="17">
        <v>42</v>
      </c>
    </row>
    <row r="1680" spans="1:14" x14ac:dyDescent="0.2">
      <c r="A1680" t="str">
        <v>successful</v>
      </c>
      <c r="B1680">
        <v>12</v>
      </c>
      <c r="M1680" s="15" t="s">
        <v>8219</v>
      </c>
      <c r="N1680" s="17">
        <v>49</v>
      </c>
    </row>
    <row r="1681" spans="1:14" x14ac:dyDescent="0.2">
      <c r="A1681" t="str">
        <v>successful</v>
      </c>
      <c r="B1681">
        <v>100</v>
      </c>
      <c r="M1681" s="15" t="s">
        <v>8219</v>
      </c>
      <c r="N1681" s="17">
        <v>56</v>
      </c>
    </row>
    <row r="1682" spans="1:14" x14ac:dyDescent="0.2">
      <c r="A1682" t="str">
        <v>successful</v>
      </c>
      <c r="B1682">
        <v>100</v>
      </c>
      <c r="M1682" s="15" t="s">
        <v>8219</v>
      </c>
      <c r="N1682" s="17">
        <v>25</v>
      </c>
    </row>
    <row r="1683" spans="1:14" x14ac:dyDescent="0.2">
      <c r="A1683" t="str">
        <v>successful</v>
      </c>
      <c r="B1683">
        <v>34</v>
      </c>
      <c r="M1683" s="15" t="s">
        <v>8222</v>
      </c>
      <c r="N1683" s="17">
        <v>884</v>
      </c>
    </row>
    <row r="1684" spans="1:14" x14ac:dyDescent="0.2">
      <c r="A1684" t="str">
        <v>successful</v>
      </c>
      <c r="B1684">
        <v>63</v>
      </c>
      <c r="M1684" s="15" t="s">
        <v>8222</v>
      </c>
      <c r="N1684" s="17">
        <v>0</v>
      </c>
    </row>
    <row r="1685" spans="1:14" x14ac:dyDescent="0.2">
      <c r="A1685" t="str">
        <v>successful</v>
      </c>
      <c r="B1685">
        <v>30</v>
      </c>
      <c r="M1685" s="15" t="s">
        <v>8222</v>
      </c>
      <c r="N1685" s="17">
        <v>10</v>
      </c>
    </row>
    <row r="1686" spans="1:14" x14ac:dyDescent="0.2">
      <c r="A1686" t="str">
        <v>successful</v>
      </c>
      <c r="B1686">
        <v>47</v>
      </c>
      <c r="M1686" s="15" t="s">
        <v>8222</v>
      </c>
      <c r="N1686" s="17">
        <v>101</v>
      </c>
    </row>
    <row r="1687" spans="1:14" x14ac:dyDescent="0.2">
      <c r="A1687" t="str">
        <v>successful</v>
      </c>
      <c r="B1687">
        <v>237</v>
      </c>
      <c r="M1687" s="15" t="s">
        <v>8222</v>
      </c>
      <c r="N1687" s="17">
        <v>15</v>
      </c>
    </row>
    <row r="1688" spans="1:14" x14ac:dyDescent="0.2">
      <c r="A1688" t="str">
        <v>successful</v>
      </c>
      <c r="B1688">
        <v>47</v>
      </c>
      <c r="M1688" s="15" t="s">
        <v>8222</v>
      </c>
      <c r="N1688" s="17">
        <v>1</v>
      </c>
    </row>
    <row r="1689" spans="1:14" x14ac:dyDescent="0.2">
      <c r="A1689" t="str">
        <v>successful</v>
      </c>
      <c r="B1689">
        <v>15</v>
      </c>
      <c r="M1689" s="15" t="s">
        <v>8222</v>
      </c>
      <c r="N1689" s="17">
        <v>39</v>
      </c>
    </row>
    <row r="1690" spans="1:14" x14ac:dyDescent="0.2">
      <c r="A1690" t="str">
        <v>successful</v>
      </c>
      <c r="B1690">
        <v>81</v>
      </c>
      <c r="M1690" s="15" t="s">
        <v>8222</v>
      </c>
      <c r="N1690" s="17">
        <v>7</v>
      </c>
    </row>
    <row r="1691" spans="1:14" x14ac:dyDescent="0.2">
      <c r="A1691" t="str">
        <v>successful</v>
      </c>
      <c r="B1691">
        <v>122</v>
      </c>
      <c r="M1691" s="15" t="s">
        <v>8222</v>
      </c>
      <c r="N1691" s="17">
        <v>14</v>
      </c>
    </row>
    <row r="1692" spans="1:14" x14ac:dyDescent="0.2">
      <c r="A1692" t="str">
        <v>successful</v>
      </c>
      <c r="B1692">
        <v>34</v>
      </c>
      <c r="M1692" s="15" t="s">
        <v>8222</v>
      </c>
      <c r="N1692" s="17">
        <v>11</v>
      </c>
    </row>
    <row r="1693" spans="1:14" x14ac:dyDescent="0.2">
      <c r="A1693" t="str">
        <v>successful</v>
      </c>
      <c r="B1693">
        <v>207</v>
      </c>
      <c r="M1693" s="15" t="s">
        <v>8222</v>
      </c>
      <c r="N1693" s="17">
        <v>38</v>
      </c>
    </row>
    <row r="1694" spans="1:14" x14ac:dyDescent="0.2">
      <c r="A1694" t="str">
        <v>successful</v>
      </c>
      <c r="B1694">
        <v>25</v>
      </c>
      <c r="M1694" s="15" t="s">
        <v>8222</v>
      </c>
      <c r="N1694" s="17">
        <v>15</v>
      </c>
    </row>
    <row r="1695" spans="1:14" x14ac:dyDescent="0.2">
      <c r="A1695" t="str">
        <v>successful</v>
      </c>
      <c r="B1695">
        <v>72</v>
      </c>
      <c r="M1695" s="15" t="s">
        <v>8222</v>
      </c>
      <c r="N1695" s="17">
        <v>8</v>
      </c>
    </row>
    <row r="1696" spans="1:14" x14ac:dyDescent="0.2">
      <c r="A1696" t="str">
        <v>successful</v>
      </c>
      <c r="B1696">
        <v>14</v>
      </c>
      <c r="M1696" s="15" t="s">
        <v>8222</v>
      </c>
      <c r="N1696" s="17">
        <v>1</v>
      </c>
    </row>
    <row r="1697" spans="1:14" x14ac:dyDescent="0.2">
      <c r="A1697" t="str">
        <v>successful</v>
      </c>
      <c r="B1697">
        <v>15</v>
      </c>
      <c r="M1697" s="15" t="s">
        <v>8222</v>
      </c>
      <c r="N1697" s="17">
        <v>23</v>
      </c>
    </row>
    <row r="1698" spans="1:14" x14ac:dyDescent="0.2">
      <c r="A1698" t="str">
        <v>successful</v>
      </c>
      <c r="B1698">
        <v>91</v>
      </c>
      <c r="M1698" s="15" t="s">
        <v>8222</v>
      </c>
      <c r="N1698" s="17">
        <v>0</v>
      </c>
    </row>
    <row r="1699" spans="1:14" x14ac:dyDescent="0.2">
      <c r="A1699" t="str">
        <v>successful</v>
      </c>
      <c r="B1699">
        <v>24</v>
      </c>
      <c r="M1699" s="15" t="s">
        <v>8222</v>
      </c>
      <c r="N1699" s="17">
        <v>22</v>
      </c>
    </row>
    <row r="1700" spans="1:14" x14ac:dyDescent="0.2">
      <c r="A1700" t="str">
        <v>successful</v>
      </c>
      <c r="B1700">
        <v>27</v>
      </c>
      <c r="M1700" s="15" t="s">
        <v>8222</v>
      </c>
      <c r="N1700" s="17">
        <v>0</v>
      </c>
    </row>
    <row r="1701" spans="1:14" x14ac:dyDescent="0.2">
      <c r="A1701" t="str">
        <v>successful</v>
      </c>
      <c r="B1701">
        <v>47</v>
      </c>
      <c r="M1701" s="15" t="s">
        <v>8222</v>
      </c>
      <c r="N1701" s="17">
        <v>4</v>
      </c>
    </row>
    <row r="1702" spans="1:14" x14ac:dyDescent="0.2">
      <c r="A1702" t="str">
        <v>successful</v>
      </c>
      <c r="B1702">
        <v>44</v>
      </c>
      <c r="M1702" s="15" t="s">
        <v>8222</v>
      </c>
      <c r="N1702" s="17">
        <v>79</v>
      </c>
    </row>
    <row r="1703" spans="1:14" x14ac:dyDescent="0.2">
      <c r="A1703" t="str">
        <v>successful</v>
      </c>
      <c r="B1703">
        <v>72</v>
      </c>
      <c r="M1703" s="15" t="s">
        <v>8221</v>
      </c>
      <c r="N1703" s="17">
        <v>2</v>
      </c>
    </row>
    <row r="1704" spans="1:14" x14ac:dyDescent="0.2">
      <c r="A1704" t="str">
        <v>successful</v>
      </c>
      <c r="B1704">
        <v>63</v>
      </c>
      <c r="M1704" s="15" t="s">
        <v>8221</v>
      </c>
      <c r="N1704" s="17">
        <v>1</v>
      </c>
    </row>
    <row r="1705" spans="1:14" x14ac:dyDescent="0.2">
      <c r="A1705" t="str">
        <v>successful</v>
      </c>
      <c r="B1705">
        <v>88</v>
      </c>
      <c r="M1705" s="15" t="s">
        <v>8221</v>
      </c>
      <c r="N1705" s="17">
        <v>2</v>
      </c>
    </row>
    <row r="1706" spans="1:14" x14ac:dyDescent="0.2">
      <c r="A1706" t="str">
        <v>successful</v>
      </c>
      <c r="B1706">
        <v>70</v>
      </c>
      <c r="M1706" s="15" t="s">
        <v>8221</v>
      </c>
      <c r="N1706" s="17">
        <v>11</v>
      </c>
    </row>
    <row r="1707" spans="1:14" x14ac:dyDescent="0.2">
      <c r="A1707" t="str">
        <v>successful</v>
      </c>
      <c r="B1707">
        <v>50</v>
      </c>
      <c r="M1707" s="15" t="s">
        <v>8221</v>
      </c>
      <c r="N1707" s="17">
        <v>0</v>
      </c>
    </row>
    <row r="1708" spans="1:14" x14ac:dyDescent="0.2">
      <c r="A1708" t="str">
        <v>successful</v>
      </c>
      <c r="B1708">
        <v>35</v>
      </c>
      <c r="M1708" s="15" t="s">
        <v>8221</v>
      </c>
      <c r="N1708" s="17">
        <v>0</v>
      </c>
    </row>
    <row r="1709" spans="1:14" x14ac:dyDescent="0.2">
      <c r="A1709" t="str">
        <v>successful</v>
      </c>
      <c r="B1709">
        <v>175</v>
      </c>
      <c r="M1709" s="15" t="s">
        <v>8221</v>
      </c>
      <c r="N1709" s="17">
        <v>9</v>
      </c>
    </row>
    <row r="1710" spans="1:14" x14ac:dyDescent="0.2">
      <c r="A1710" t="str">
        <v>successful</v>
      </c>
      <c r="B1710">
        <v>20</v>
      </c>
      <c r="M1710" s="15" t="s">
        <v>8221</v>
      </c>
      <c r="N1710" s="17">
        <v>0</v>
      </c>
    </row>
    <row r="1711" spans="1:14" x14ac:dyDescent="0.2">
      <c r="A1711" t="str">
        <v>successful</v>
      </c>
      <c r="B1711">
        <v>54</v>
      </c>
      <c r="M1711" s="15" t="s">
        <v>8221</v>
      </c>
      <c r="N1711" s="17">
        <v>4</v>
      </c>
    </row>
    <row r="1712" spans="1:14" x14ac:dyDescent="0.2">
      <c r="A1712" t="str">
        <v>successful</v>
      </c>
      <c r="B1712">
        <v>20</v>
      </c>
      <c r="M1712" s="15" t="s">
        <v>8221</v>
      </c>
      <c r="N1712" s="17">
        <v>1</v>
      </c>
    </row>
    <row r="1713" spans="1:14" x14ac:dyDescent="0.2">
      <c r="A1713" t="str">
        <v>successful</v>
      </c>
      <c r="B1713">
        <v>57</v>
      </c>
      <c r="M1713" s="15" t="s">
        <v>8221</v>
      </c>
      <c r="N1713" s="17">
        <v>2</v>
      </c>
    </row>
    <row r="1714" spans="1:14" x14ac:dyDescent="0.2">
      <c r="A1714" t="str">
        <v>successful</v>
      </c>
      <c r="B1714">
        <v>31</v>
      </c>
      <c r="M1714" s="15" t="s">
        <v>8221</v>
      </c>
      <c r="N1714" s="17">
        <v>0</v>
      </c>
    </row>
    <row r="1715" spans="1:14" x14ac:dyDescent="0.2">
      <c r="A1715" t="str">
        <v>successful</v>
      </c>
      <c r="B1715">
        <v>31</v>
      </c>
      <c r="M1715" s="15" t="s">
        <v>8221</v>
      </c>
      <c r="N1715" s="17">
        <v>1</v>
      </c>
    </row>
    <row r="1716" spans="1:14" x14ac:dyDescent="0.2">
      <c r="A1716" t="str">
        <v>successful</v>
      </c>
      <c r="B1716">
        <v>45</v>
      </c>
      <c r="M1716" s="15" t="s">
        <v>8221</v>
      </c>
      <c r="N1716" s="17">
        <v>17</v>
      </c>
    </row>
    <row r="1717" spans="1:14" x14ac:dyDescent="0.2">
      <c r="A1717" t="str">
        <v>successful</v>
      </c>
      <c r="B1717">
        <v>41</v>
      </c>
      <c r="M1717" s="15" t="s">
        <v>8221</v>
      </c>
      <c r="N1717" s="17">
        <v>2</v>
      </c>
    </row>
    <row r="1718" spans="1:14" x14ac:dyDescent="0.2">
      <c r="A1718" t="str">
        <v>successful</v>
      </c>
      <c r="B1718">
        <v>29</v>
      </c>
      <c r="M1718" s="15" t="s">
        <v>8221</v>
      </c>
      <c r="N1718" s="17">
        <v>3</v>
      </c>
    </row>
    <row r="1719" spans="1:14" x14ac:dyDescent="0.2">
      <c r="A1719" t="str">
        <v>successful</v>
      </c>
      <c r="B1719">
        <v>58</v>
      </c>
      <c r="M1719" s="15" t="s">
        <v>8221</v>
      </c>
      <c r="N1719" s="17">
        <v>41</v>
      </c>
    </row>
    <row r="1720" spans="1:14" x14ac:dyDescent="0.2">
      <c r="A1720" t="str">
        <v>successful</v>
      </c>
      <c r="B1720">
        <v>89</v>
      </c>
      <c r="M1720" s="15" t="s">
        <v>8221</v>
      </c>
      <c r="N1720" s="17">
        <v>2</v>
      </c>
    </row>
    <row r="1721" spans="1:14" x14ac:dyDescent="0.2">
      <c r="A1721" t="str">
        <v>successful</v>
      </c>
      <c r="B1721">
        <v>125</v>
      </c>
      <c r="M1721" s="15" t="s">
        <v>8221</v>
      </c>
      <c r="N1721" s="17">
        <v>3</v>
      </c>
    </row>
    <row r="1722" spans="1:14" x14ac:dyDescent="0.2">
      <c r="A1722" t="str">
        <v>successful</v>
      </c>
      <c r="B1722">
        <v>18</v>
      </c>
      <c r="M1722" s="15" t="s">
        <v>8221</v>
      </c>
      <c r="N1722" s="17">
        <v>8</v>
      </c>
    </row>
    <row r="1723" spans="1:14" x14ac:dyDescent="0.2">
      <c r="A1723" t="str">
        <v>successful</v>
      </c>
      <c r="B1723">
        <v>32</v>
      </c>
      <c r="M1723" s="15" t="s">
        <v>8221</v>
      </c>
      <c r="N1723" s="17">
        <v>0</v>
      </c>
    </row>
    <row r="1724" spans="1:14" x14ac:dyDescent="0.2">
      <c r="A1724" t="str">
        <v>successful</v>
      </c>
      <c r="B1724">
        <v>16</v>
      </c>
      <c r="M1724" s="15" t="s">
        <v>8221</v>
      </c>
      <c r="N1724" s="17">
        <v>1</v>
      </c>
    </row>
    <row r="1725" spans="1:14" x14ac:dyDescent="0.2">
      <c r="A1725" t="str">
        <v>successful</v>
      </c>
      <c r="B1725">
        <v>38</v>
      </c>
      <c r="M1725" s="15" t="s">
        <v>8221</v>
      </c>
      <c r="N1725" s="17">
        <v>3</v>
      </c>
    </row>
    <row r="1726" spans="1:14" x14ac:dyDescent="0.2">
      <c r="A1726" t="str">
        <v>successful</v>
      </c>
      <c r="B1726">
        <v>15</v>
      </c>
      <c r="M1726" s="15" t="s">
        <v>8221</v>
      </c>
      <c r="N1726" s="17">
        <v>4</v>
      </c>
    </row>
    <row r="1727" spans="1:14" x14ac:dyDescent="0.2">
      <c r="A1727" t="str">
        <v>successful</v>
      </c>
      <c r="B1727">
        <v>23</v>
      </c>
      <c r="M1727" s="15" t="s">
        <v>8221</v>
      </c>
      <c r="N1727" s="17">
        <v>9</v>
      </c>
    </row>
    <row r="1728" spans="1:14" x14ac:dyDescent="0.2">
      <c r="A1728" t="str">
        <v>successful</v>
      </c>
      <c r="B1728">
        <v>49</v>
      </c>
      <c r="M1728" s="15" t="s">
        <v>8221</v>
      </c>
      <c r="N1728" s="17">
        <v>16</v>
      </c>
    </row>
    <row r="1729" spans="1:14" x14ac:dyDescent="0.2">
      <c r="A1729" t="str">
        <v>successful</v>
      </c>
      <c r="B1729">
        <v>10</v>
      </c>
      <c r="M1729" s="15" t="s">
        <v>8221</v>
      </c>
      <c r="N1729" s="17">
        <v>1</v>
      </c>
    </row>
    <row r="1730" spans="1:14" x14ac:dyDescent="0.2">
      <c r="A1730" t="str">
        <v>successful</v>
      </c>
      <c r="B1730">
        <v>15</v>
      </c>
      <c r="M1730" s="15" t="s">
        <v>8221</v>
      </c>
      <c r="N1730" s="17">
        <v>7</v>
      </c>
    </row>
    <row r="1731" spans="1:14" x14ac:dyDescent="0.2">
      <c r="A1731" t="str">
        <v>successful</v>
      </c>
      <c r="B1731">
        <v>57</v>
      </c>
      <c r="M1731" s="15" t="s">
        <v>8221</v>
      </c>
      <c r="N1731" s="17">
        <v>0</v>
      </c>
    </row>
    <row r="1732" spans="1:14" x14ac:dyDescent="0.2">
      <c r="A1732" t="str">
        <v>successful</v>
      </c>
      <c r="B1732">
        <v>33</v>
      </c>
      <c r="M1732" s="15" t="s">
        <v>8221</v>
      </c>
      <c r="N1732" s="17">
        <v>0</v>
      </c>
    </row>
    <row r="1733" spans="1:14" x14ac:dyDescent="0.2">
      <c r="A1733" t="str">
        <v>successful</v>
      </c>
      <c r="B1733">
        <v>9</v>
      </c>
      <c r="M1733" s="15" t="s">
        <v>8221</v>
      </c>
      <c r="N1733" s="17">
        <v>0</v>
      </c>
    </row>
    <row r="1734" spans="1:14" x14ac:dyDescent="0.2">
      <c r="A1734" t="str">
        <v>successful</v>
      </c>
      <c r="B1734">
        <v>26</v>
      </c>
      <c r="M1734" s="15" t="s">
        <v>8221</v>
      </c>
      <c r="N1734" s="17">
        <v>0</v>
      </c>
    </row>
    <row r="1735" spans="1:14" x14ac:dyDescent="0.2">
      <c r="A1735" t="str">
        <v>successful</v>
      </c>
      <c r="B1735">
        <v>69</v>
      </c>
      <c r="M1735" s="15" t="s">
        <v>8221</v>
      </c>
      <c r="N1735" s="17">
        <v>0</v>
      </c>
    </row>
    <row r="1736" spans="1:14" x14ac:dyDescent="0.2">
      <c r="A1736" t="str">
        <v>successful</v>
      </c>
      <c r="B1736">
        <v>65</v>
      </c>
      <c r="M1736" s="15" t="s">
        <v>8221</v>
      </c>
      <c r="N1736" s="17">
        <v>1</v>
      </c>
    </row>
    <row r="1737" spans="1:14" x14ac:dyDescent="0.2">
      <c r="A1737" t="str">
        <v>successful</v>
      </c>
      <c r="B1737">
        <v>83</v>
      </c>
      <c r="M1737" s="15" t="s">
        <v>8221</v>
      </c>
      <c r="N1737" s="17">
        <v>2</v>
      </c>
    </row>
    <row r="1738" spans="1:14" x14ac:dyDescent="0.2">
      <c r="A1738" t="str">
        <v>successful</v>
      </c>
      <c r="B1738">
        <v>111</v>
      </c>
      <c r="M1738" s="15" t="s">
        <v>8221</v>
      </c>
      <c r="N1738" s="17">
        <v>1</v>
      </c>
    </row>
    <row r="1739" spans="1:14" x14ac:dyDescent="0.2">
      <c r="A1739" t="str">
        <v>successful</v>
      </c>
      <c r="B1739">
        <v>46</v>
      </c>
      <c r="M1739" s="15" t="s">
        <v>8221</v>
      </c>
      <c r="N1739" s="17">
        <v>15</v>
      </c>
    </row>
    <row r="1740" spans="1:14" x14ac:dyDescent="0.2">
      <c r="A1740" t="str">
        <v>successful</v>
      </c>
      <c r="B1740">
        <v>63</v>
      </c>
      <c r="M1740" s="15" t="s">
        <v>8221</v>
      </c>
      <c r="N1740" s="17">
        <v>1</v>
      </c>
    </row>
    <row r="1741" spans="1:14" x14ac:dyDescent="0.2">
      <c r="A1741" t="str">
        <v>successful</v>
      </c>
      <c r="B1741">
        <v>9</v>
      </c>
      <c r="M1741" s="15" t="s">
        <v>8221</v>
      </c>
      <c r="N1741" s="17">
        <v>1</v>
      </c>
    </row>
    <row r="1742" spans="1:14" x14ac:dyDescent="0.2">
      <c r="A1742" t="str">
        <v>successful</v>
      </c>
      <c r="B1742">
        <v>34</v>
      </c>
      <c r="M1742" s="15" t="s">
        <v>8221</v>
      </c>
      <c r="N1742" s="17">
        <v>0</v>
      </c>
    </row>
    <row r="1743" spans="1:14" x14ac:dyDescent="0.2">
      <c r="A1743" t="str">
        <v>successful</v>
      </c>
      <c r="B1743">
        <v>112</v>
      </c>
      <c r="M1743" s="15" t="s">
        <v>8219</v>
      </c>
      <c r="N1743" s="17">
        <v>52</v>
      </c>
    </row>
    <row r="1744" spans="1:14" x14ac:dyDescent="0.2">
      <c r="A1744" t="str">
        <v>successful</v>
      </c>
      <c r="B1744">
        <v>47</v>
      </c>
      <c r="M1744" s="15" t="s">
        <v>8219</v>
      </c>
      <c r="N1744" s="17">
        <v>34</v>
      </c>
    </row>
    <row r="1745" spans="1:14" x14ac:dyDescent="0.2">
      <c r="A1745" t="str">
        <v>successful</v>
      </c>
      <c r="B1745">
        <v>38</v>
      </c>
      <c r="M1745" s="15" t="s">
        <v>8219</v>
      </c>
      <c r="N1745" s="17">
        <v>67</v>
      </c>
    </row>
    <row r="1746" spans="1:14" x14ac:dyDescent="0.2">
      <c r="A1746" t="str">
        <v>successful</v>
      </c>
      <c r="B1746">
        <v>28</v>
      </c>
      <c r="M1746" s="15" t="s">
        <v>8219</v>
      </c>
      <c r="N1746" s="17">
        <v>70</v>
      </c>
    </row>
    <row r="1747" spans="1:14" x14ac:dyDescent="0.2">
      <c r="A1747" t="str">
        <v>successful</v>
      </c>
      <c r="B1747">
        <v>78</v>
      </c>
      <c r="M1747" s="15" t="s">
        <v>8219</v>
      </c>
      <c r="N1747" s="17">
        <v>89</v>
      </c>
    </row>
    <row r="1748" spans="1:14" x14ac:dyDescent="0.2">
      <c r="A1748" t="str">
        <v>successful</v>
      </c>
      <c r="B1748">
        <v>23</v>
      </c>
      <c r="M1748" s="15" t="s">
        <v>8219</v>
      </c>
      <c r="N1748" s="17">
        <v>107</v>
      </c>
    </row>
    <row r="1749" spans="1:14" x14ac:dyDescent="0.2">
      <c r="A1749" t="str">
        <v>successful</v>
      </c>
      <c r="B1749">
        <v>40</v>
      </c>
      <c r="M1749" s="15" t="s">
        <v>8219</v>
      </c>
      <c r="N1749" s="17">
        <v>159</v>
      </c>
    </row>
    <row r="1750" spans="1:14" x14ac:dyDescent="0.2">
      <c r="A1750" t="str">
        <v>successful</v>
      </c>
      <c r="B1750">
        <v>13</v>
      </c>
      <c r="M1750" s="15" t="s">
        <v>8219</v>
      </c>
      <c r="N1750" s="17">
        <v>181</v>
      </c>
    </row>
    <row r="1751" spans="1:14" x14ac:dyDescent="0.2">
      <c r="A1751" t="str">
        <v>successful</v>
      </c>
      <c r="B1751">
        <v>18</v>
      </c>
      <c r="M1751" s="15" t="s">
        <v>8219</v>
      </c>
      <c r="N1751" s="17">
        <v>131</v>
      </c>
    </row>
    <row r="1752" spans="1:14" x14ac:dyDescent="0.2">
      <c r="A1752" t="str">
        <v>successful</v>
      </c>
      <c r="B1752">
        <v>22</v>
      </c>
      <c r="M1752" s="15" t="s">
        <v>8219</v>
      </c>
      <c r="N1752" s="17">
        <v>125</v>
      </c>
    </row>
    <row r="1753" spans="1:14" x14ac:dyDescent="0.2">
      <c r="A1753" t="str">
        <v>successful</v>
      </c>
      <c r="B1753">
        <v>79</v>
      </c>
      <c r="M1753" s="15" t="s">
        <v>8219</v>
      </c>
      <c r="N1753" s="17">
        <v>61</v>
      </c>
    </row>
    <row r="1754" spans="1:14" x14ac:dyDescent="0.2">
      <c r="A1754" t="str">
        <v>successful</v>
      </c>
      <c r="B1754">
        <v>14</v>
      </c>
      <c r="M1754" s="15" t="s">
        <v>8219</v>
      </c>
      <c r="N1754" s="17">
        <v>90</v>
      </c>
    </row>
    <row r="1755" spans="1:14" x14ac:dyDescent="0.2">
      <c r="A1755" t="str">
        <v>successful</v>
      </c>
      <c r="B1755">
        <v>51</v>
      </c>
      <c r="M1755" s="15" t="s">
        <v>8219</v>
      </c>
      <c r="N1755" s="17">
        <v>35</v>
      </c>
    </row>
    <row r="1756" spans="1:14" x14ac:dyDescent="0.2">
      <c r="A1756" t="str">
        <v>successful</v>
      </c>
      <c r="B1756">
        <v>54</v>
      </c>
      <c r="M1756" s="15" t="s">
        <v>8219</v>
      </c>
      <c r="N1756" s="17">
        <v>90</v>
      </c>
    </row>
    <row r="1757" spans="1:14" x14ac:dyDescent="0.2">
      <c r="A1757" t="str">
        <v>successful</v>
      </c>
      <c r="B1757">
        <v>70</v>
      </c>
      <c r="M1757" s="15" t="s">
        <v>8219</v>
      </c>
      <c r="N1757" s="17">
        <v>4</v>
      </c>
    </row>
    <row r="1758" spans="1:14" x14ac:dyDescent="0.2">
      <c r="A1758" t="str">
        <v>successful</v>
      </c>
      <c r="B1758">
        <v>44</v>
      </c>
      <c r="M1758" s="15" t="s">
        <v>8219</v>
      </c>
      <c r="N1758" s="17">
        <v>120</v>
      </c>
    </row>
    <row r="1759" spans="1:14" x14ac:dyDescent="0.2">
      <c r="A1759" t="str">
        <v>successful</v>
      </c>
      <c r="B1759">
        <v>55</v>
      </c>
      <c r="M1759" s="15" t="s">
        <v>8219</v>
      </c>
      <c r="N1759" s="17">
        <v>14</v>
      </c>
    </row>
    <row r="1760" spans="1:14" x14ac:dyDescent="0.2">
      <c r="A1760" t="str">
        <v>successful</v>
      </c>
      <c r="B1760">
        <v>15</v>
      </c>
      <c r="M1760" s="15" t="s">
        <v>8219</v>
      </c>
      <c r="N1760" s="17">
        <v>27</v>
      </c>
    </row>
    <row r="1761" spans="1:14" x14ac:dyDescent="0.2">
      <c r="A1761" t="str">
        <v>successful</v>
      </c>
      <c r="B1761">
        <v>27</v>
      </c>
      <c r="M1761" s="15" t="s">
        <v>8219</v>
      </c>
      <c r="N1761" s="17">
        <v>49</v>
      </c>
    </row>
    <row r="1762" spans="1:14" x14ac:dyDescent="0.2">
      <c r="A1762" t="str">
        <v>successful</v>
      </c>
      <c r="B1762">
        <v>21</v>
      </c>
      <c r="M1762" s="15" t="s">
        <v>8219</v>
      </c>
      <c r="N1762" s="17">
        <v>102</v>
      </c>
    </row>
    <row r="1763" spans="1:14" x14ac:dyDescent="0.2">
      <c r="A1763" t="str">
        <v>successful</v>
      </c>
      <c r="B1763">
        <v>162</v>
      </c>
      <c r="M1763" s="15" t="s">
        <v>8219</v>
      </c>
      <c r="N1763" s="17">
        <v>3</v>
      </c>
    </row>
    <row r="1764" spans="1:14" x14ac:dyDescent="0.2">
      <c r="A1764" t="str">
        <v>successful</v>
      </c>
      <c r="B1764">
        <v>23</v>
      </c>
      <c r="M1764" s="15" t="s">
        <v>8219</v>
      </c>
      <c r="N1764" s="17">
        <v>25</v>
      </c>
    </row>
    <row r="1765" spans="1:14" x14ac:dyDescent="0.2">
      <c r="A1765" t="str">
        <v>successful</v>
      </c>
      <c r="B1765">
        <v>72</v>
      </c>
      <c r="M1765" s="15" t="s">
        <v>8219</v>
      </c>
      <c r="N1765" s="17">
        <v>118</v>
      </c>
    </row>
    <row r="1766" spans="1:14" x14ac:dyDescent="0.2">
      <c r="A1766" t="str">
        <v>successful</v>
      </c>
      <c r="B1766">
        <v>68</v>
      </c>
      <c r="M1766" s="15" t="s">
        <v>8221</v>
      </c>
      <c r="N1766" s="17">
        <v>39</v>
      </c>
    </row>
    <row r="1767" spans="1:14" x14ac:dyDescent="0.2">
      <c r="A1767" t="str">
        <v>successful</v>
      </c>
      <c r="B1767">
        <v>20</v>
      </c>
      <c r="M1767" s="15" t="s">
        <v>8221</v>
      </c>
      <c r="N1767" s="17">
        <v>103</v>
      </c>
    </row>
    <row r="1768" spans="1:14" x14ac:dyDescent="0.2">
      <c r="A1768" t="str">
        <v>successful</v>
      </c>
      <c r="B1768">
        <v>26</v>
      </c>
      <c r="M1768" s="15" t="s">
        <v>8221</v>
      </c>
      <c r="N1768" s="17">
        <v>0</v>
      </c>
    </row>
    <row r="1769" spans="1:14" x14ac:dyDescent="0.2">
      <c r="A1769" t="str">
        <v>successful</v>
      </c>
      <c r="B1769">
        <v>72</v>
      </c>
      <c r="M1769" s="15" t="s">
        <v>8221</v>
      </c>
      <c r="N1769" s="17">
        <v>39</v>
      </c>
    </row>
    <row r="1770" spans="1:14" x14ac:dyDescent="0.2">
      <c r="A1770" t="str">
        <v>successful</v>
      </c>
      <c r="B1770">
        <v>3</v>
      </c>
      <c r="M1770" s="15" t="s">
        <v>8221</v>
      </c>
      <c r="N1770" s="17">
        <v>15</v>
      </c>
    </row>
    <row r="1771" spans="1:14" x14ac:dyDescent="0.2">
      <c r="A1771" t="str">
        <v>successful</v>
      </c>
      <c r="B1771">
        <v>18</v>
      </c>
      <c r="M1771" s="15" t="s">
        <v>8221</v>
      </c>
      <c r="N1771" s="17">
        <v>22</v>
      </c>
    </row>
    <row r="1772" spans="1:14" x14ac:dyDescent="0.2">
      <c r="A1772" t="str">
        <v>successful</v>
      </c>
      <c r="B1772">
        <v>30</v>
      </c>
      <c r="M1772" s="15" t="s">
        <v>8221</v>
      </c>
      <c r="N1772" s="17">
        <v>92</v>
      </c>
    </row>
    <row r="1773" spans="1:14" x14ac:dyDescent="0.2">
      <c r="A1773" t="str">
        <v>successful</v>
      </c>
      <c r="B1773">
        <v>23</v>
      </c>
      <c r="M1773" s="15" t="s">
        <v>8221</v>
      </c>
      <c r="N1773" s="17">
        <v>25</v>
      </c>
    </row>
    <row r="1774" spans="1:14" x14ac:dyDescent="0.2">
      <c r="A1774" t="str">
        <v>successful</v>
      </c>
      <c r="B1774">
        <v>54</v>
      </c>
      <c r="M1774" s="15" t="s">
        <v>8221</v>
      </c>
      <c r="N1774" s="17">
        <v>19</v>
      </c>
    </row>
    <row r="1775" spans="1:14" x14ac:dyDescent="0.2">
      <c r="A1775" t="str">
        <v>successful</v>
      </c>
      <c r="B1775">
        <v>26</v>
      </c>
      <c r="M1775" s="15" t="s">
        <v>8221</v>
      </c>
      <c r="N1775" s="17">
        <v>19</v>
      </c>
    </row>
    <row r="1776" spans="1:14" x14ac:dyDescent="0.2">
      <c r="A1776" t="str">
        <v>successful</v>
      </c>
      <c r="B1776">
        <v>9</v>
      </c>
      <c r="M1776" s="15" t="s">
        <v>8221</v>
      </c>
      <c r="N1776" s="17">
        <v>13</v>
      </c>
    </row>
    <row r="1777" spans="1:14" x14ac:dyDescent="0.2">
      <c r="A1777" t="str">
        <v>successful</v>
      </c>
      <c r="B1777">
        <v>27</v>
      </c>
      <c r="M1777" s="15" t="s">
        <v>8221</v>
      </c>
      <c r="N1777" s="17">
        <v>124</v>
      </c>
    </row>
    <row r="1778" spans="1:14" x14ac:dyDescent="0.2">
      <c r="A1778" t="str">
        <v>successful</v>
      </c>
      <c r="B1778">
        <v>30</v>
      </c>
      <c r="M1778" s="15" t="s">
        <v>8221</v>
      </c>
      <c r="N1778" s="17">
        <v>4</v>
      </c>
    </row>
    <row r="1779" spans="1:14" x14ac:dyDescent="0.2">
      <c r="A1779" t="str">
        <v>successful</v>
      </c>
      <c r="B1779">
        <v>52</v>
      </c>
      <c r="M1779" s="15" t="s">
        <v>8221</v>
      </c>
      <c r="N1779" s="17">
        <v>10</v>
      </c>
    </row>
    <row r="1780" spans="1:14" x14ac:dyDescent="0.2">
      <c r="A1780" t="str">
        <v>successful</v>
      </c>
      <c r="B1780">
        <v>17</v>
      </c>
      <c r="M1780" s="15" t="s">
        <v>8221</v>
      </c>
      <c r="N1780" s="17">
        <v>15</v>
      </c>
    </row>
    <row r="1781" spans="1:14" x14ac:dyDescent="0.2">
      <c r="A1781" t="str">
        <v>successful</v>
      </c>
      <c r="B1781">
        <v>19</v>
      </c>
      <c r="M1781" s="15" t="s">
        <v>8221</v>
      </c>
      <c r="N1781" s="17">
        <v>38</v>
      </c>
    </row>
    <row r="1782" spans="1:14" x14ac:dyDescent="0.2">
      <c r="A1782" t="str">
        <v>successful</v>
      </c>
      <c r="B1782">
        <v>77</v>
      </c>
      <c r="M1782" s="15" t="s">
        <v>8221</v>
      </c>
      <c r="N1782" s="17">
        <v>152</v>
      </c>
    </row>
    <row r="1783" spans="1:14" x14ac:dyDescent="0.2">
      <c r="A1783" t="str">
        <v>successful</v>
      </c>
      <c r="B1783">
        <v>21</v>
      </c>
      <c r="M1783" s="15" t="s">
        <v>8221</v>
      </c>
      <c r="N1783" s="17">
        <v>24</v>
      </c>
    </row>
    <row r="1784" spans="1:14" x14ac:dyDescent="0.2">
      <c r="A1784" t="str">
        <v>successful</v>
      </c>
      <c r="B1784">
        <v>38</v>
      </c>
      <c r="M1784" s="15" t="s">
        <v>8221</v>
      </c>
      <c r="N1784" s="17">
        <v>76</v>
      </c>
    </row>
    <row r="1785" spans="1:14" x14ac:dyDescent="0.2">
      <c r="A1785" t="str">
        <v>successful</v>
      </c>
      <c r="B1785">
        <v>28</v>
      </c>
      <c r="M1785" s="15" t="s">
        <v>8221</v>
      </c>
      <c r="N1785" s="17">
        <v>185</v>
      </c>
    </row>
    <row r="1786" spans="1:14" x14ac:dyDescent="0.2">
      <c r="A1786" t="str">
        <v>successful</v>
      </c>
      <c r="B1786">
        <v>48</v>
      </c>
      <c r="M1786" s="15" t="s">
        <v>8221</v>
      </c>
      <c r="N1786" s="17">
        <v>33</v>
      </c>
    </row>
    <row r="1787" spans="1:14" x14ac:dyDescent="0.2">
      <c r="A1787" t="str">
        <v>successful</v>
      </c>
      <c r="B1787">
        <v>46</v>
      </c>
      <c r="M1787" s="15" t="s">
        <v>8221</v>
      </c>
      <c r="N1787" s="17">
        <v>108</v>
      </c>
    </row>
    <row r="1788" spans="1:14" x14ac:dyDescent="0.2">
      <c r="A1788" t="str">
        <v>successful</v>
      </c>
      <c r="B1788">
        <v>30</v>
      </c>
      <c r="M1788" s="15" t="s">
        <v>8221</v>
      </c>
      <c r="N1788" s="17">
        <v>29</v>
      </c>
    </row>
    <row r="1789" spans="1:14" x14ac:dyDescent="0.2">
      <c r="A1789" t="str">
        <v>successful</v>
      </c>
      <c r="B1789">
        <v>64</v>
      </c>
      <c r="M1789" s="15" t="s">
        <v>8221</v>
      </c>
      <c r="N1789" s="17">
        <v>24</v>
      </c>
    </row>
    <row r="1790" spans="1:14" x14ac:dyDescent="0.2">
      <c r="A1790" t="str">
        <v>successful</v>
      </c>
      <c r="B1790">
        <v>15</v>
      </c>
      <c r="M1790" s="15" t="s">
        <v>8221</v>
      </c>
      <c r="N1790" s="17">
        <v>4</v>
      </c>
    </row>
    <row r="1791" spans="1:14" x14ac:dyDescent="0.2">
      <c r="A1791" t="str">
        <v>successful</v>
      </c>
      <c r="B1791">
        <v>41</v>
      </c>
      <c r="M1791" s="15" t="s">
        <v>8221</v>
      </c>
      <c r="N1791" s="17">
        <v>4</v>
      </c>
    </row>
    <row r="1792" spans="1:14" x14ac:dyDescent="0.2">
      <c r="A1792" t="str">
        <v>successful</v>
      </c>
      <c r="B1792">
        <v>35</v>
      </c>
      <c r="M1792" s="15" t="s">
        <v>8221</v>
      </c>
      <c r="N1792" s="17">
        <v>15</v>
      </c>
    </row>
    <row r="1793" spans="1:14" x14ac:dyDescent="0.2">
      <c r="A1793" t="str">
        <v>successful</v>
      </c>
      <c r="B1793">
        <v>45</v>
      </c>
      <c r="M1793" s="15" t="s">
        <v>8221</v>
      </c>
      <c r="N1793" s="17">
        <v>4</v>
      </c>
    </row>
    <row r="1794" spans="1:14" x14ac:dyDescent="0.2">
      <c r="A1794" t="str">
        <v>successful</v>
      </c>
      <c r="B1794">
        <v>62</v>
      </c>
      <c r="M1794" s="15" t="s">
        <v>8221</v>
      </c>
      <c r="N1794" s="17">
        <v>139</v>
      </c>
    </row>
    <row r="1795" spans="1:14" x14ac:dyDescent="0.2">
      <c r="A1795" t="str">
        <v>successful</v>
      </c>
      <c r="B1795">
        <v>22</v>
      </c>
      <c r="M1795" s="15" t="s">
        <v>8221</v>
      </c>
      <c r="N1795" s="17">
        <v>2</v>
      </c>
    </row>
    <row r="1796" spans="1:14" x14ac:dyDescent="0.2">
      <c r="A1796" t="str">
        <v>successful</v>
      </c>
      <c r="B1796">
        <v>18</v>
      </c>
      <c r="M1796" s="15" t="s">
        <v>8221</v>
      </c>
      <c r="N1796" s="17">
        <v>18</v>
      </c>
    </row>
    <row r="1797" spans="1:14" x14ac:dyDescent="0.2">
      <c r="A1797" t="str">
        <v>successful</v>
      </c>
      <c r="B1797">
        <v>12</v>
      </c>
      <c r="M1797" s="15" t="s">
        <v>8221</v>
      </c>
      <c r="N1797" s="17">
        <v>81</v>
      </c>
    </row>
    <row r="1798" spans="1:14" x14ac:dyDescent="0.2">
      <c r="A1798" t="str">
        <v>successful</v>
      </c>
      <c r="B1798">
        <v>44</v>
      </c>
      <c r="M1798" s="15" t="s">
        <v>8221</v>
      </c>
      <c r="N1798" s="17">
        <v>86</v>
      </c>
    </row>
    <row r="1799" spans="1:14" x14ac:dyDescent="0.2">
      <c r="A1799" t="str">
        <v>successful</v>
      </c>
      <c r="B1799">
        <v>27</v>
      </c>
      <c r="M1799" s="15" t="s">
        <v>8221</v>
      </c>
      <c r="N1799" s="17">
        <v>140</v>
      </c>
    </row>
    <row r="1800" spans="1:14" x14ac:dyDescent="0.2">
      <c r="A1800" t="str">
        <v>successful</v>
      </c>
      <c r="B1800">
        <v>38</v>
      </c>
      <c r="M1800" s="15" t="s">
        <v>8221</v>
      </c>
      <c r="N1800" s="17">
        <v>37</v>
      </c>
    </row>
    <row r="1801" spans="1:14" x14ac:dyDescent="0.2">
      <c r="A1801" t="str">
        <v>successful</v>
      </c>
      <c r="B1801">
        <v>28</v>
      </c>
      <c r="M1801" s="15" t="s">
        <v>8221</v>
      </c>
      <c r="N1801" s="17">
        <v>6</v>
      </c>
    </row>
    <row r="1802" spans="1:14" x14ac:dyDescent="0.2">
      <c r="A1802" t="str">
        <v>successful</v>
      </c>
      <c r="B1802">
        <v>24</v>
      </c>
      <c r="M1802" s="15" t="s">
        <v>8221</v>
      </c>
      <c r="N1802" s="17">
        <v>113</v>
      </c>
    </row>
    <row r="1803" spans="1:14" x14ac:dyDescent="0.2">
      <c r="A1803" t="str">
        <v>successful</v>
      </c>
      <c r="B1803">
        <v>65</v>
      </c>
      <c r="M1803" s="15" t="s">
        <v>8221</v>
      </c>
      <c r="N1803" s="17">
        <v>37</v>
      </c>
    </row>
    <row r="1804" spans="1:14" x14ac:dyDescent="0.2">
      <c r="A1804" t="str">
        <v>successful</v>
      </c>
      <c r="B1804">
        <v>46</v>
      </c>
      <c r="M1804" s="15" t="s">
        <v>8221</v>
      </c>
      <c r="N1804" s="17">
        <v>18</v>
      </c>
    </row>
    <row r="1805" spans="1:14" x14ac:dyDescent="0.2">
      <c r="A1805" t="str">
        <v>successful</v>
      </c>
      <c r="B1805">
        <v>85</v>
      </c>
      <c r="M1805" s="15" t="s">
        <v>8221</v>
      </c>
      <c r="N1805" s="17">
        <v>75</v>
      </c>
    </row>
    <row r="1806" spans="1:14" x14ac:dyDescent="0.2">
      <c r="A1806" t="str">
        <v>successful</v>
      </c>
      <c r="B1806">
        <v>66</v>
      </c>
      <c r="M1806" s="15" t="s">
        <v>8221</v>
      </c>
      <c r="N1806" s="17">
        <v>52</v>
      </c>
    </row>
    <row r="1807" spans="1:14" x14ac:dyDescent="0.2">
      <c r="A1807" t="str">
        <v>successful</v>
      </c>
      <c r="B1807">
        <v>165</v>
      </c>
      <c r="M1807" s="15" t="s">
        <v>8221</v>
      </c>
      <c r="N1807" s="17">
        <v>122</v>
      </c>
    </row>
    <row r="1808" spans="1:14" x14ac:dyDescent="0.2">
      <c r="A1808" t="str">
        <v>successful</v>
      </c>
      <c r="B1808">
        <v>17</v>
      </c>
      <c r="M1808" s="15" t="s">
        <v>8221</v>
      </c>
      <c r="N1808" s="17">
        <v>8</v>
      </c>
    </row>
    <row r="1809" spans="1:14" x14ac:dyDescent="0.2">
      <c r="A1809" t="str">
        <v>successful</v>
      </c>
      <c r="B1809">
        <v>3</v>
      </c>
      <c r="M1809" s="15" t="s">
        <v>8221</v>
      </c>
      <c r="N1809" s="17">
        <v>8</v>
      </c>
    </row>
    <row r="1810" spans="1:14" x14ac:dyDescent="0.2">
      <c r="A1810" t="str">
        <v>successful</v>
      </c>
      <c r="B1810">
        <v>17</v>
      </c>
      <c r="M1810" s="15" t="s">
        <v>8221</v>
      </c>
      <c r="N1810" s="17">
        <v>96</v>
      </c>
    </row>
    <row r="1811" spans="1:14" x14ac:dyDescent="0.2">
      <c r="A1811" t="str">
        <v>successful</v>
      </c>
      <c r="B1811">
        <v>91</v>
      </c>
      <c r="M1811" s="15" t="s">
        <v>8221</v>
      </c>
      <c r="N1811" s="17">
        <v>9</v>
      </c>
    </row>
    <row r="1812" spans="1:14" x14ac:dyDescent="0.2">
      <c r="A1812" t="str">
        <v>successful</v>
      </c>
      <c r="B1812">
        <v>67</v>
      </c>
      <c r="M1812" s="15" t="s">
        <v>8221</v>
      </c>
      <c r="N1812" s="17">
        <v>2</v>
      </c>
    </row>
    <row r="1813" spans="1:14" x14ac:dyDescent="0.2">
      <c r="A1813" t="str">
        <v>successful</v>
      </c>
      <c r="B1813">
        <v>18</v>
      </c>
      <c r="M1813" s="15" t="s">
        <v>8221</v>
      </c>
      <c r="N1813" s="17">
        <v>26</v>
      </c>
    </row>
    <row r="1814" spans="1:14" x14ac:dyDescent="0.2">
      <c r="A1814" t="str">
        <v>successful</v>
      </c>
      <c r="B1814">
        <v>21</v>
      </c>
      <c r="M1814" s="15" t="s">
        <v>8221</v>
      </c>
      <c r="N1814" s="17">
        <v>23</v>
      </c>
    </row>
    <row r="1815" spans="1:14" x14ac:dyDescent="0.2">
      <c r="A1815" t="str">
        <v>successful</v>
      </c>
      <c r="B1815">
        <v>40</v>
      </c>
      <c r="M1815" s="15" t="s">
        <v>8221</v>
      </c>
      <c r="N1815" s="17">
        <v>0</v>
      </c>
    </row>
    <row r="1816" spans="1:14" x14ac:dyDescent="0.2">
      <c r="A1816" t="str">
        <v>successful</v>
      </c>
      <c r="B1816">
        <v>78</v>
      </c>
      <c r="M1816" s="15" t="s">
        <v>8221</v>
      </c>
      <c r="N1816" s="17">
        <v>140</v>
      </c>
    </row>
    <row r="1817" spans="1:14" x14ac:dyDescent="0.2">
      <c r="A1817" t="str">
        <v>successful</v>
      </c>
      <c r="B1817">
        <v>26</v>
      </c>
      <c r="M1817" s="15" t="s">
        <v>8221</v>
      </c>
      <c r="N1817" s="17">
        <v>0</v>
      </c>
    </row>
    <row r="1818" spans="1:14" x14ac:dyDescent="0.2">
      <c r="A1818" t="str">
        <v>successful</v>
      </c>
      <c r="B1818">
        <v>14</v>
      </c>
      <c r="M1818" s="15" t="s">
        <v>8221</v>
      </c>
      <c r="N1818" s="17">
        <v>6</v>
      </c>
    </row>
    <row r="1819" spans="1:14" x14ac:dyDescent="0.2">
      <c r="A1819" t="str">
        <v>successful</v>
      </c>
      <c r="B1819">
        <v>44</v>
      </c>
      <c r="M1819" s="15" t="s">
        <v>8221</v>
      </c>
      <c r="N1819" s="17">
        <v>100</v>
      </c>
    </row>
    <row r="1820" spans="1:14" x14ac:dyDescent="0.2">
      <c r="A1820" t="str">
        <v>successful</v>
      </c>
      <c r="B1820">
        <v>9</v>
      </c>
      <c r="M1820" s="15" t="s">
        <v>8221</v>
      </c>
      <c r="N1820" s="17">
        <v>0</v>
      </c>
    </row>
    <row r="1821" spans="1:14" x14ac:dyDescent="0.2">
      <c r="A1821" t="str">
        <v>successful</v>
      </c>
      <c r="B1821">
        <v>30</v>
      </c>
      <c r="M1821" s="15" t="s">
        <v>8221</v>
      </c>
      <c r="N1821" s="17">
        <v>4</v>
      </c>
    </row>
    <row r="1822" spans="1:14" x14ac:dyDescent="0.2">
      <c r="A1822" t="str">
        <v>successful</v>
      </c>
      <c r="B1822">
        <v>45</v>
      </c>
      <c r="M1822" s="15" t="s">
        <v>8221</v>
      </c>
      <c r="N1822" s="17">
        <v>8</v>
      </c>
    </row>
    <row r="1823" spans="1:14" x14ac:dyDescent="0.2">
      <c r="A1823" t="str">
        <v>successful</v>
      </c>
      <c r="B1823">
        <v>56</v>
      </c>
      <c r="M1823" s="15" t="s">
        <v>8219</v>
      </c>
      <c r="N1823" s="17">
        <v>57</v>
      </c>
    </row>
    <row r="1824" spans="1:14" x14ac:dyDescent="0.2">
      <c r="A1824" t="str">
        <v>successful</v>
      </c>
      <c r="B1824">
        <v>46</v>
      </c>
      <c r="M1824" s="15" t="s">
        <v>8219</v>
      </c>
      <c r="N1824" s="17">
        <v>11</v>
      </c>
    </row>
    <row r="1825" spans="1:14" x14ac:dyDescent="0.2">
      <c r="A1825" t="str">
        <v>successful</v>
      </c>
      <c r="B1825">
        <v>34</v>
      </c>
      <c r="M1825" s="15" t="s">
        <v>8219</v>
      </c>
      <c r="N1825" s="17">
        <v>33</v>
      </c>
    </row>
    <row r="1826" spans="1:14" x14ac:dyDescent="0.2">
      <c r="A1826" t="str">
        <v>successful</v>
      </c>
      <c r="B1826">
        <v>98</v>
      </c>
      <c r="M1826" s="15" t="s">
        <v>8219</v>
      </c>
      <c r="N1826" s="17">
        <v>40</v>
      </c>
    </row>
    <row r="1827" spans="1:14" x14ac:dyDescent="0.2">
      <c r="A1827" t="str">
        <v>successful</v>
      </c>
      <c r="B1827">
        <v>46</v>
      </c>
      <c r="M1827" s="15" t="s">
        <v>8219</v>
      </c>
      <c r="N1827" s="17">
        <v>50</v>
      </c>
    </row>
    <row r="1828" spans="1:14" x14ac:dyDescent="0.2">
      <c r="A1828" t="str">
        <v>successful</v>
      </c>
      <c r="B1828">
        <v>10</v>
      </c>
      <c r="M1828" s="15" t="s">
        <v>8219</v>
      </c>
      <c r="N1828" s="17">
        <v>38</v>
      </c>
    </row>
    <row r="1829" spans="1:14" x14ac:dyDescent="0.2">
      <c r="A1829" t="str">
        <v>successful</v>
      </c>
      <c r="B1829">
        <v>76</v>
      </c>
      <c r="M1829" s="15" t="s">
        <v>8219</v>
      </c>
      <c r="N1829" s="17">
        <v>96</v>
      </c>
    </row>
    <row r="1830" spans="1:14" x14ac:dyDescent="0.2">
      <c r="A1830" t="str">
        <v>successful</v>
      </c>
      <c r="B1830">
        <v>104</v>
      </c>
      <c r="M1830" s="15" t="s">
        <v>8219</v>
      </c>
      <c r="N1830" s="17">
        <v>48</v>
      </c>
    </row>
    <row r="1831" spans="1:14" x14ac:dyDescent="0.2">
      <c r="A1831" t="str">
        <v>successful</v>
      </c>
      <c r="B1831">
        <v>87</v>
      </c>
      <c r="M1831" s="15" t="s">
        <v>8219</v>
      </c>
      <c r="N1831" s="17">
        <v>33</v>
      </c>
    </row>
    <row r="1832" spans="1:14" x14ac:dyDescent="0.2">
      <c r="A1832" t="str">
        <v>successful</v>
      </c>
      <c r="B1832">
        <v>29</v>
      </c>
      <c r="M1832" s="15" t="s">
        <v>8219</v>
      </c>
      <c r="N1832" s="17">
        <v>226</v>
      </c>
    </row>
    <row r="1833" spans="1:14" x14ac:dyDescent="0.2">
      <c r="A1833" t="str">
        <v>successful</v>
      </c>
      <c r="B1833">
        <v>51</v>
      </c>
      <c r="M1833" s="15" t="s">
        <v>8219</v>
      </c>
      <c r="N1833" s="17">
        <v>14</v>
      </c>
    </row>
    <row r="1834" spans="1:14" x14ac:dyDescent="0.2">
      <c r="A1834" t="str">
        <v>successful</v>
      </c>
      <c r="B1834">
        <v>12</v>
      </c>
      <c r="M1834" s="15" t="s">
        <v>8219</v>
      </c>
      <c r="N1834" s="17">
        <v>20</v>
      </c>
    </row>
    <row r="1835" spans="1:14" x14ac:dyDescent="0.2">
      <c r="A1835" t="str">
        <v>successful</v>
      </c>
      <c r="B1835">
        <v>72</v>
      </c>
      <c r="M1835" s="15" t="s">
        <v>8219</v>
      </c>
      <c r="N1835" s="17">
        <v>25</v>
      </c>
    </row>
    <row r="1836" spans="1:14" x14ac:dyDescent="0.2">
      <c r="A1836" t="str">
        <v>successful</v>
      </c>
      <c r="B1836">
        <v>21</v>
      </c>
      <c r="M1836" s="15" t="s">
        <v>8219</v>
      </c>
      <c r="N1836" s="17">
        <v>90</v>
      </c>
    </row>
    <row r="1837" spans="1:14" x14ac:dyDescent="0.2">
      <c r="A1837" t="str">
        <v>successful</v>
      </c>
      <c r="B1837">
        <v>42</v>
      </c>
      <c r="M1837" s="15" t="s">
        <v>8219</v>
      </c>
      <c r="N1837" s="17">
        <v>11</v>
      </c>
    </row>
    <row r="1838" spans="1:14" x14ac:dyDescent="0.2">
      <c r="A1838" t="str">
        <v>successful</v>
      </c>
      <c r="B1838">
        <v>71</v>
      </c>
      <c r="M1838" s="15" t="s">
        <v>8219</v>
      </c>
      <c r="N1838" s="17">
        <v>55</v>
      </c>
    </row>
    <row r="1839" spans="1:14" x14ac:dyDescent="0.2">
      <c r="A1839" t="str">
        <v>successful</v>
      </c>
      <c r="B1839">
        <v>168</v>
      </c>
      <c r="M1839" s="15" t="s">
        <v>8219</v>
      </c>
      <c r="N1839" s="17">
        <v>30</v>
      </c>
    </row>
    <row r="1840" spans="1:14" x14ac:dyDescent="0.2">
      <c r="A1840" t="str">
        <v>successful</v>
      </c>
      <c r="B1840">
        <v>19</v>
      </c>
      <c r="M1840" s="15" t="s">
        <v>8219</v>
      </c>
      <c r="N1840" s="17">
        <v>28</v>
      </c>
    </row>
    <row r="1841" spans="1:14" x14ac:dyDescent="0.2">
      <c r="A1841" t="str">
        <v>successful</v>
      </c>
      <c r="B1841">
        <v>37</v>
      </c>
      <c r="M1841" s="15" t="s">
        <v>8219</v>
      </c>
      <c r="N1841" s="17">
        <v>45</v>
      </c>
    </row>
    <row r="1842" spans="1:14" x14ac:dyDescent="0.2">
      <c r="A1842" t="str">
        <v>successful</v>
      </c>
      <c r="B1842">
        <v>36</v>
      </c>
      <c r="M1842" s="15" t="s">
        <v>8219</v>
      </c>
      <c r="N1842" s="17">
        <v>13</v>
      </c>
    </row>
    <row r="1843" spans="1:14" x14ac:dyDescent="0.2">
      <c r="A1843" t="str">
        <v>successful</v>
      </c>
      <c r="B1843">
        <v>14</v>
      </c>
      <c r="M1843" s="15" t="s">
        <v>8219</v>
      </c>
      <c r="N1843" s="17">
        <v>40</v>
      </c>
    </row>
    <row r="1844" spans="1:14" x14ac:dyDescent="0.2">
      <c r="A1844" t="str">
        <v>successful</v>
      </c>
      <c r="B1844">
        <v>18</v>
      </c>
      <c r="M1844" s="15" t="s">
        <v>8219</v>
      </c>
      <c r="N1844" s="17">
        <v>21</v>
      </c>
    </row>
    <row r="1845" spans="1:14" x14ac:dyDescent="0.2">
      <c r="A1845" t="str">
        <v>successful</v>
      </c>
      <c r="B1845">
        <v>82</v>
      </c>
      <c r="M1845" s="15" t="s">
        <v>8219</v>
      </c>
      <c r="N1845" s="17">
        <v>134</v>
      </c>
    </row>
    <row r="1846" spans="1:14" x14ac:dyDescent="0.2">
      <c r="A1846" t="str">
        <v>successful</v>
      </c>
      <c r="B1846">
        <v>43</v>
      </c>
      <c r="M1846" s="15" t="s">
        <v>8219</v>
      </c>
      <c r="N1846" s="17">
        <v>20</v>
      </c>
    </row>
    <row r="1847" spans="1:14" x14ac:dyDescent="0.2">
      <c r="A1847" t="str">
        <v>successful</v>
      </c>
      <c r="B1847">
        <v>8</v>
      </c>
      <c r="M1847" s="15" t="s">
        <v>8219</v>
      </c>
      <c r="N1847" s="17">
        <v>19</v>
      </c>
    </row>
    <row r="1848" spans="1:14" x14ac:dyDescent="0.2">
      <c r="A1848" t="str">
        <v>successful</v>
      </c>
      <c r="B1848">
        <v>45</v>
      </c>
      <c r="M1848" s="15" t="s">
        <v>8219</v>
      </c>
      <c r="N1848" s="17">
        <v>209</v>
      </c>
    </row>
    <row r="1849" spans="1:14" x14ac:dyDescent="0.2">
      <c r="A1849" t="str">
        <v>successful</v>
      </c>
      <c r="B1849">
        <v>20</v>
      </c>
      <c r="M1849" s="15" t="s">
        <v>8219</v>
      </c>
      <c r="N1849" s="17">
        <v>38</v>
      </c>
    </row>
    <row r="1850" spans="1:14" x14ac:dyDescent="0.2">
      <c r="A1850" t="str">
        <v>successful</v>
      </c>
      <c r="B1850">
        <v>31</v>
      </c>
      <c r="M1850" s="15" t="s">
        <v>8219</v>
      </c>
      <c r="N1850" s="17">
        <v>24</v>
      </c>
    </row>
    <row r="1851" spans="1:14" x14ac:dyDescent="0.2">
      <c r="A1851" t="str">
        <v>successful</v>
      </c>
      <c r="B1851">
        <v>25</v>
      </c>
      <c r="M1851" s="15" t="s">
        <v>8219</v>
      </c>
      <c r="N1851" s="17">
        <v>8</v>
      </c>
    </row>
    <row r="1852" spans="1:14" x14ac:dyDescent="0.2">
      <c r="A1852" t="str">
        <v>successful</v>
      </c>
      <c r="B1852">
        <v>14</v>
      </c>
      <c r="M1852" s="15" t="s">
        <v>8219</v>
      </c>
      <c r="N1852" s="17">
        <v>179</v>
      </c>
    </row>
    <row r="1853" spans="1:14" x14ac:dyDescent="0.2">
      <c r="A1853" t="str">
        <v>successful</v>
      </c>
      <c r="B1853">
        <v>45</v>
      </c>
      <c r="M1853" s="15" t="s">
        <v>8219</v>
      </c>
      <c r="N1853" s="17">
        <v>26</v>
      </c>
    </row>
    <row r="1854" spans="1:14" x14ac:dyDescent="0.2">
      <c r="A1854" t="str">
        <v>successful</v>
      </c>
      <c r="B1854">
        <v>20</v>
      </c>
      <c r="M1854" s="15" t="s">
        <v>8219</v>
      </c>
      <c r="N1854" s="17">
        <v>131</v>
      </c>
    </row>
    <row r="1855" spans="1:14" x14ac:dyDescent="0.2">
      <c r="A1855" t="str">
        <v>successful</v>
      </c>
      <c r="B1855">
        <v>39</v>
      </c>
      <c r="M1855" s="15" t="s">
        <v>8219</v>
      </c>
      <c r="N1855" s="17">
        <v>14</v>
      </c>
    </row>
    <row r="1856" spans="1:14" x14ac:dyDescent="0.2">
      <c r="A1856" t="str">
        <v>successful</v>
      </c>
      <c r="B1856">
        <v>16</v>
      </c>
      <c r="M1856" s="15" t="s">
        <v>8219</v>
      </c>
      <c r="N1856" s="17">
        <v>174</v>
      </c>
    </row>
    <row r="1857" spans="1:14" x14ac:dyDescent="0.2">
      <c r="A1857" t="str">
        <v>successful</v>
      </c>
      <c r="B1857">
        <v>37</v>
      </c>
      <c r="M1857" s="15" t="s">
        <v>8219</v>
      </c>
      <c r="N1857" s="17">
        <v>191</v>
      </c>
    </row>
    <row r="1858" spans="1:14" x14ac:dyDescent="0.2">
      <c r="A1858" t="str">
        <v>successful</v>
      </c>
      <c r="B1858">
        <v>14</v>
      </c>
      <c r="M1858" s="15" t="s">
        <v>8219</v>
      </c>
      <c r="N1858" s="17">
        <v>38</v>
      </c>
    </row>
    <row r="1859" spans="1:14" x14ac:dyDescent="0.2">
      <c r="A1859" t="str">
        <v>successful</v>
      </c>
      <c r="B1859">
        <v>21</v>
      </c>
      <c r="M1859" s="15" t="s">
        <v>8219</v>
      </c>
      <c r="N1859" s="17">
        <v>22</v>
      </c>
    </row>
    <row r="1860" spans="1:14" x14ac:dyDescent="0.2">
      <c r="A1860" t="str">
        <v>successful</v>
      </c>
      <c r="B1860">
        <v>69</v>
      </c>
      <c r="M1860" s="15" t="s">
        <v>8219</v>
      </c>
      <c r="N1860" s="17">
        <v>149</v>
      </c>
    </row>
    <row r="1861" spans="1:14" x14ac:dyDescent="0.2">
      <c r="A1861" t="str">
        <v>successful</v>
      </c>
      <c r="B1861">
        <v>16</v>
      </c>
      <c r="M1861" s="15" t="s">
        <v>8219</v>
      </c>
      <c r="N1861" s="17">
        <v>56</v>
      </c>
    </row>
    <row r="1862" spans="1:14" x14ac:dyDescent="0.2">
      <c r="A1862" t="str">
        <v>successful</v>
      </c>
      <c r="B1862">
        <v>55</v>
      </c>
      <c r="M1862" s="15" t="s">
        <v>8219</v>
      </c>
      <c r="N1862" s="17">
        <v>19</v>
      </c>
    </row>
    <row r="1863" spans="1:14" x14ac:dyDescent="0.2">
      <c r="A1863" t="str">
        <v>successful</v>
      </c>
      <c r="B1863">
        <v>27</v>
      </c>
      <c r="M1863" s="15" t="s">
        <v>8221</v>
      </c>
      <c r="N1863" s="17">
        <v>0</v>
      </c>
    </row>
    <row r="1864" spans="1:14" x14ac:dyDescent="0.2">
      <c r="A1864" t="str">
        <v>successful</v>
      </c>
      <c r="B1864">
        <v>36</v>
      </c>
      <c r="M1864" s="15" t="s">
        <v>8221</v>
      </c>
      <c r="N1864" s="17">
        <v>16</v>
      </c>
    </row>
    <row r="1865" spans="1:14" x14ac:dyDescent="0.2">
      <c r="A1865" t="str">
        <v>successful</v>
      </c>
      <c r="B1865">
        <v>19</v>
      </c>
      <c r="M1865" s="15" t="s">
        <v>8221</v>
      </c>
      <c r="N1865" s="17">
        <v>2</v>
      </c>
    </row>
    <row r="1866" spans="1:14" x14ac:dyDescent="0.2">
      <c r="A1866" t="str">
        <v>successful</v>
      </c>
      <c r="B1866">
        <v>12</v>
      </c>
      <c r="M1866" s="15" t="s">
        <v>8221</v>
      </c>
      <c r="N1866" s="17">
        <v>48</v>
      </c>
    </row>
    <row r="1867" spans="1:14" x14ac:dyDescent="0.2">
      <c r="A1867" t="str">
        <v>successful</v>
      </c>
      <c r="B1867">
        <v>17</v>
      </c>
      <c r="M1867" s="15" t="s">
        <v>8221</v>
      </c>
      <c r="N1867" s="17">
        <v>2</v>
      </c>
    </row>
    <row r="1868" spans="1:14" x14ac:dyDescent="0.2">
      <c r="A1868" t="str">
        <v>successful</v>
      </c>
      <c r="B1868">
        <v>114</v>
      </c>
      <c r="M1868" s="15" t="s">
        <v>8221</v>
      </c>
      <c r="N1868" s="17">
        <v>2</v>
      </c>
    </row>
    <row r="1869" spans="1:14" x14ac:dyDescent="0.2">
      <c r="A1869" t="str">
        <v>successful</v>
      </c>
      <c r="B1869">
        <v>93</v>
      </c>
      <c r="M1869" s="15" t="s">
        <v>8221</v>
      </c>
      <c r="N1869" s="17">
        <v>1</v>
      </c>
    </row>
    <row r="1870" spans="1:14" x14ac:dyDescent="0.2">
      <c r="A1870" t="str">
        <v>successful</v>
      </c>
      <c r="B1870">
        <v>36</v>
      </c>
      <c r="M1870" s="15" t="s">
        <v>8221</v>
      </c>
      <c r="N1870" s="17">
        <v>17</v>
      </c>
    </row>
    <row r="1871" spans="1:14" x14ac:dyDescent="0.2">
      <c r="A1871" t="str">
        <v>successful</v>
      </c>
      <c r="B1871">
        <v>61</v>
      </c>
      <c r="M1871" s="15" t="s">
        <v>8221</v>
      </c>
      <c r="N1871" s="17">
        <v>0</v>
      </c>
    </row>
    <row r="1872" spans="1:14" x14ac:dyDescent="0.2">
      <c r="A1872" t="str">
        <v>successful</v>
      </c>
      <c r="B1872">
        <v>47</v>
      </c>
      <c r="M1872" s="15" t="s">
        <v>8221</v>
      </c>
      <c r="N1872" s="17">
        <v>11</v>
      </c>
    </row>
    <row r="1873" spans="1:14" x14ac:dyDescent="0.2">
      <c r="A1873" t="str">
        <v>successful</v>
      </c>
      <c r="B1873">
        <v>17</v>
      </c>
      <c r="M1873" s="15" t="s">
        <v>8221</v>
      </c>
      <c r="N1873" s="17">
        <v>95</v>
      </c>
    </row>
    <row r="1874" spans="1:14" x14ac:dyDescent="0.2">
      <c r="A1874" t="str">
        <v>successful</v>
      </c>
      <c r="B1874">
        <v>63</v>
      </c>
      <c r="M1874" s="15" t="s">
        <v>8221</v>
      </c>
      <c r="N1874" s="17">
        <v>13</v>
      </c>
    </row>
    <row r="1875" spans="1:14" x14ac:dyDescent="0.2">
      <c r="A1875" t="str">
        <v>successful</v>
      </c>
      <c r="B1875">
        <v>9</v>
      </c>
      <c r="M1875" s="15" t="s">
        <v>8221</v>
      </c>
      <c r="N1875" s="17">
        <v>2</v>
      </c>
    </row>
    <row r="1876" spans="1:14" x14ac:dyDescent="0.2">
      <c r="A1876" t="str">
        <v>successful</v>
      </c>
      <c r="B1876">
        <v>30</v>
      </c>
      <c r="M1876" s="15" t="s">
        <v>8221</v>
      </c>
      <c r="N1876" s="17">
        <v>2</v>
      </c>
    </row>
    <row r="1877" spans="1:14" x14ac:dyDescent="0.2">
      <c r="A1877" t="str">
        <v>successful</v>
      </c>
      <c r="B1877">
        <v>23</v>
      </c>
      <c r="M1877" s="15" t="s">
        <v>8221</v>
      </c>
      <c r="N1877" s="17">
        <v>3</v>
      </c>
    </row>
    <row r="1878" spans="1:14" x14ac:dyDescent="0.2">
      <c r="A1878" t="str">
        <v>successful</v>
      </c>
      <c r="B1878">
        <v>33</v>
      </c>
      <c r="M1878" s="15" t="s">
        <v>8221</v>
      </c>
      <c r="N1878" s="17">
        <v>0</v>
      </c>
    </row>
    <row r="1879" spans="1:14" x14ac:dyDescent="0.2">
      <c r="A1879" t="str">
        <v>successful</v>
      </c>
      <c r="B1879">
        <v>39</v>
      </c>
      <c r="M1879" s="15" t="s">
        <v>8221</v>
      </c>
      <c r="N1879" s="17">
        <v>0</v>
      </c>
    </row>
    <row r="1880" spans="1:14" x14ac:dyDescent="0.2">
      <c r="A1880" t="str">
        <v>successful</v>
      </c>
      <c r="B1880">
        <v>17</v>
      </c>
      <c r="M1880" s="15" t="s">
        <v>8221</v>
      </c>
      <c r="N1880" s="17">
        <v>0</v>
      </c>
    </row>
    <row r="1881" spans="1:14" x14ac:dyDescent="0.2">
      <c r="A1881" t="str">
        <v>successful</v>
      </c>
      <c r="B1881">
        <v>6</v>
      </c>
      <c r="M1881" s="15" t="s">
        <v>8221</v>
      </c>
      <c r="N1881" s="17">
        <v>2</v>
      </c>
    </row>
    <row r="1882" spans="1:14" x14ac:dyDescent="0.2">
      <c r="A1882" t="str">
        <v>successful</v>
      </c>
      <c r="B1882">
        <v>39</v>
      </c>
      <c r="M1882" s="15" t="s">
        <v>8221</v>
      </c>
      <c r="N1882" s="17">
        <v>24</v>
      </c>
    </row>
    <row r="1883" spans="1:14" x14ac:dyDescent="0.2">
      <c r="A1883" t="str">
        <v>successful</v>
      </c>
      <c r="B1883">
        <v>57</v>
      </c>
      <c r="M1883" s="15" t="s">
        <v>8219</v>
      </c>
      <c r="N1883" s="17">
        <v>70</v>
      </c>
    </row>
    <row r="1884" spans="1:14" x14ac:dyDescent="0.2">
      <c r="A1884" t="str">
        <v>successful</v>
      </c>
      <c r="B1884">
        <v>56</v>
      </c>
      <c r="M1884" s="15" t="s">
        <v>8219</v>
      </c>
      <c r="N1884" s="17">
        <v>81</v>
      </c>
    </row>
    <row r="1885" spans="1:14" x14ac:dyDescent="0.2">
      <c r="A1885" t="str">
        <v>successful</v>
      </c>
      <c r="B1885">
        <v>13</v>
      </c>
      <c r="M1885" s="15" t="s">
        <v>8219</v>
      </c>
      <c r="N1885" s="17">
        <v>32</v>
      </c>
    </row>
    <row r="1886" spans="1:14" x14ac:dyDescent="0.2">
      <c r="A1886" t="str">
        <v>successful</v>
      </c>
      <c r="B1886">
        <v>95</v>
      </c>
      <c r="M1886" s="15" t="s">
        <v>8219</v>
      </c>
      <c r="N1886" s="17">
        <v>26</v>
      </c>
    </row>
    <row r="1887" spans="1:14" x14ac:dyDescent="0.2">
      <c r="A1887" t="str">
        <v>successful</v>
      </c>
      <c r="B1887">
        <v>80</v>
      </c>
      <c r="M1887" s="15" t="s">
        <v>8219</v>
      </c>
      <c r="N1887" s="17">
        <v>105</v>
      </c>
    </row>
    <row r="1888" spans="1:14" x14ac:dyDescent="0.2">
      <c r="A1888" t="str">
        <v>successful</v>
      </c>
      <c r="B1888">
        <v>133</v>
      </c>
      <c r="M1888" s="15" t="s">
        <v>8219</v>
      </c>
      <c r="N1888" s="17">
        <v>29</v>
      </c>
    </row>
    <row r="1889" spans="1:14" x14ac:dyDescent="0.2">
      <c r="A1889" t="str">
        <v>successful</v>
      </c>
      <c r="B1889">
        <v>44</v>
      </c>
      <c r="M1889" s="15" t="s">
        <v>8219</v>
      </c>
      <c r="N1889" s="17">
        <v>8</v>
      </c>
    </row>
    <row r="1890" spans="1:14" x14ac:dyDescent="0.2">
      <c r="A1890" t="str">
        <v>successful</v>
      </c>
      <c r="B1890">
        <v>30</v>
      </c>
      <c r="M1890" s="15" t="s">
        <v>8219</v>
      </c>
      <c r="N1890" s="17">
        <v>89</v>
      </c>
    </row>
    <row r="1891" spans="1:14" x14ac:dyDescent="0.2">
      <c r="A1891" t="str">
        <v>successful</v>
      </c>
      <c r="B1891">
        <v>56</v>
      </c>
      <c r="M1891" s="15" t="s">
        <v>8219</v>
      </c>
      <c r="N1891" s="17">
        <v>44</v>
      </c>
    </row>
    <row r="1892" spans="1:14" x14ac:dyDescent="0.2">
      <c r="A1892" t="str">
        <v>successful</v>
      </c>
      <c r="B1892">
        <v>66</v>
      </c>
      <c r="M1892" s="15" t="s">
        <v>8219</v>
      </c>
      <c r="N1892" s="17">
        <v>246</v>
      </c>
    </row>
    <row r="1893" spans="1:14" x14ac:dyDescent="0.2">
      <c r="A1893" t="str">
        <v>successful</v>
      </c>
      <c r="B1893">
        <v>29</v>
      </c>
      <c r="M1893" s="15" t="s">
        <v>8219</v>
      </c>
      <c r="N1893" s="17">
        <v>120</v>
      </c>
    </row>
    <row r="1894" spans="1:14" x14ac:dyDescent="0.2">
      <c r="A1894" t="str">
        <v>successful</v>
      </c>
      <c r="B1894">
        <v>72</v>
      </c>
      <c r="M1894" s="15" t="s">
        <v>8219</v>
      </c>
      <c r="N1894" s="17">
        <v>26</v>
      </c>
    </row>
    <row r="1895" spans="1:14" x14ac:dyDescent="0.2">
      <c r="A1895" t="str">
        <v>successful</v>
      </c>
      <c r="B1895">
        <v>27</v>
      </c>
      <c r="M1895" s="15" t="s">
        <v>8219</v>
      </c>
      <c r="N1895" s="17">
        <v>45</v>
      </c>
    </row>
    <row r="1896" spans="1:14" x14ac:dyDescent="0.2">
      <c r="A1896" t="str">
        <v>successful</v>
      </c>
      <c r="B1896">
        <v>10</v>
      </c>
      <c r="M1896" s="15" t="s">
        <v>8219</v>
      </c>
      <c r="N1896" s="17">
        <v>20</v>
      </c>
    </row>
    <row r="1897" spans="1:14" x14ac:dyDescent="0.2">
      <c r="A1897" t="str">
        <v>successful</v>
      </c>
      <c r="B1897">
        <v>35</v>
      </c>
      <c r="M1897" s="15" t="s">
        <v>8219</v>
      </c>
      <c r="N1897" s="17">
        <v>47</v>
      </c>
    </row>
    <row r="1898" spans="1:14" x14ac:dyDescent="0.2">
      <c r="A1898" t="str">
        <v>successful</v>
      </c>
      <c r="B1898">
        <v>29</v>
      </c>
      <c r="M1898" s="15" t="s">
        <v>8219</v>
      </c>
      <c r="N1898" s="17">
        <v>13</v>
      </c>
    </row>
    <row r="1899" spans="1:14" x14ac:dyDescent="0.2">
      <c r="A1899" t="str">
        <v>successful</v>
      </c>
      <c r="B1899">
        <v>13</v>
      </c>
      <c r="M1899" s="15" t="s">
        <v>8219</v>
      </c>
      <c r="N1899" s="17">
        <v>183</v>
      </c>
    </row>
    <row r="1900" spans="1:14" x14ac:dyDescent="0.2">
      <c r="A1900" t="str">
        <v>successful</v>
      </c>
      <c r="B1900">
        <v>72</v>
      </c>
      <c r="M1900" s="15" t="s">
        <v>8219</v>
      </c>
      <c r="N1900" s="17">
        <v>21</v>
      </c>
    </row>
    <row r="1901" spans="1:14" x14ac:dyDescent="0.2">
      <c r="A1901" t="str">
        <v>successful</v>
      </c>
      <c r="B1901">
        <v>78</v>
      </c>
      <c r="M1901" s="15" t="s">
        <v>8219</v>
      </c>
      <c r="N1901" s="17">
        <v>42</v>
      </c>
    </row>
    <row r="1902" spans="1:14" x14ac:dyDescent="0.2">
      <c r="A1902" t="str">
        <v>successful</v>
      </c>
      <c r="B1902">
        <v>49</v>
      </c>
      <c r="M1902" s="15" t="s">
        <v>8219</v>
      </c>
      <c r="N1902" s="17">
        <v>54</v>
      </c>
    </row>
    <row r="1903" spans="1:14" x14ac:dyDescent="0.2">
      <c r="A1903" t="str">
        <v>successful</v>
      </c>
      <c r="B1903">
        <v>42</v>
      </c>
      <c r="M1903" s="15" t="s">
        <v>8221</v>
      </c>
      <c r="N1903" s="17">
        <v>25</v>
      </c>
    </row>
    <row r="1904" spans="1:14" x14ac:dyDescent="0.2">
      <c r="A1904" t="str">
        <v>successful</v>
      </c>
      <c r="B1904">
        <v>35</v>
      </c>
      <c r="M1904" s="15" t="s">
        <v>8221</v>
      </c>
      <c r="N1904" s="17">
        <v>3</v>
      </c>
    </row>
    <row r="1905" spans="1:14" x14ac:dyDescent="0.2">
      <c r="A1905" t="str">
        <v>successful</v>
      </c>
      <c r="B1905">
        <v>42</v>
      </c>
      <c r="M1905" s="15" t="s">
        <v>8221</v>
      </c>
      <c r="N1905" s="17">
        <v>41</v>
      </c>
    </row>
    <row r="1906" spans="1:14" x14ac:dyDescent="0.2">
      <c r="A1906" t="str">
        <v>successful</v>
      </c>
      <c r="B1906">
        <v>42</v>
      </c>
      <c r="M1906" s="15" t="s">
        <v>8221</v>
      </c>
      <c r="N1906" s="17">
        <v>2</v>
      </c>
    </row>
    <row r="1907" spans="1:14" x14ac:dyDescent="0.2">
      <c r="A1907" t="str">
        <v>successful</v>
      </c>
      <c r="B1907">
        <v>31</v>
      </c>
      <c r="M1907" s="15" t="s">
        <v>8221</v>
      </c>
      <c r="N1907" s="17">
        <v>4</v>
      </c>
    </row>
    <row r="1908" spans="1:14" x14ac:dyDescent="0.2">
      <c r="A1908" t="str">
        <v>successful</v>
      </c>
      <c r="B1908">
        <v>38</v>
      </c>
      <c r="M1908" s="15" t="s">
        <v>8221</v>
      </c>
      <c r="N1908" s="17">
        <v>99</v>
      </c>
    </row>
    <row r="1909" spans="1:14" x14ac:dyDescent="0.2">
      <c r="A1909" t="str">
        <v>successful</v>
      </c>
      <c r="B1909">
        <v>8</v>
      </c>
      <c r="M1909" s="15" t="s">
        <v>8221</v>
      </c>
      <c r="N1909" s="17">
        <v>4</v>
      </c>
    </row>
    <row r="1910" spans="1:14" x14ac:dyDescent="0.2">
      <c r="A1910" t="str">
        <v>successful</v>
      </c>
      <c r="B1910">
        <v>39</v>
      </c>
      <c r="M1910" s="15" t="s">
        <v>8221</v>
      </c>
      <c r="N1910" s="17">
        <v>4</v>
      </c>
    </row>
    <row r="1911" spans="1:14" x14ac:dyDescent="0.2">
      <c r="A1911" t="str">
        <v>successful</v>
      </c>
      <c r="B1911">
        <v>29</v>
      </c>
      <c r="M1911" s="15" t="s">
        <v>8221</v>
      </c>
      <c r="N1911" s="17">
        <v>38</v>
      </c>
    </row>
    <row r="1912" spans="1:14" x14ac:dyDescent="0.2">
      <c r="A1912" t="str">
        <v>successful</v>
      </c>
      <c r="B1912">
        <v>72</v>
      </c>
      <c r="M1912" s="15" t="s">
        <v>8221</v>
      </c>
      <c r="N1912" s="17">
        <v>285</v>
      </c>
    </row>
    <row r="1913" spans="1:14" x14ac:dyDescent="0.2">
      <c r="A1913" t="str">
        <v>successful</v>
      </c>
      <c r="B1913">
        <v>15</v>
      </c>
      <c r="M1913" s="15" t="s">
        <v>8221</v>
      </c>
      <c r="N1913" s="17">
        <v>1</v>
      </c>
    </row>
    <row r="1914" spans="1:14" x14ac:dyDescent="0.2">
      <c r="A1914" t="str">
        <v>successful</v>
      </c>
      <c r="B1914">
        <v>33</v>
      </c>
      <c r="M1914" s="15" t="s">
        <v>8221</v>
      </c>
      <c r="N1914" s="17">
        <v>42</v>
      </c>
    </row>
    <row r="1915" spans="1:14" x14ac:dyDescent="0.2">
      <c r="A1915" t="str">
        <v>successful</v>
      </c>
      <c r="B1915">
        <v>15</v>
      </c>
      <c r="M1915" s="15" t="s">
        <v>8221</v>
      </c>
      <c r="N1915" s="17">
        <v>26</v>
      </c>
    </row>
    <row r="1916" spans="1:14" x14ac:dyDescent="0.2">
      <c r="A1916" t="str">
        <v>successful</v>
      </c>
      <c r="B1916">
        <v>19</v>
      </c>
      <c r="M1916" s="15" t="s">
        <v>8221</v>
      </c>
      <c r="N1916" s="17">
        <v>2</v>
      </c>
    </row>
    <row r="1917" spans="1:14" x14ac:dyDescent="0.2">
      <c r="A1917" t="str">
        <v>successful</v>
      </c>
      <c r="B1917">
        <v>17</v>
      </c>
      <c r="M1917" s="15" t="s">
        <v>8221</v>
      </c>
      <c r="N1917" s="17">
        <v>4</v>
      </c>
    </row>
    <row r="1918" spans="1:14" x14ac:dyDescent="0.2">
      <c r="A1918" t="str">
        <v>successful</v>
      </c>
      <c r="B1918">
        <v>44</v>
      </c>
      <c r="M1918" s="15" t="s">
        <v>8221</v>
      </c>
      <c r="N1918" s="17">
        <v>6</v>
      </c>
    </row>
    <row r="1919" spans="1:14" x14ac:dyDescent="0.2">
      <c r="A1919" t="str">
        <v>successful</v>
      </c>
      <c r="B1919">
        <v>10</v>
      </c>
      <c r="M1919" s="15" t="s">
        <v>8221</v>
      </c>
      <c r="N1919" s="17">
        <v>70</v>
      </c>
    </row>
    <row r="1920" spans="1:14" x14ac:dyDescent="0.2">
      <c r="A1920" t="str">
        <v>successful</v>
      </c>
      <c r="B1920">
        <v>46</v>
      </c>
      <c r="M1920" s="15" t="s">
        <v>8221</v>
      </c>
      <c r="N1920" s="17">
        <v>9</v>
      </c>
    </row>
    <row r="1921" spans="1:14" x14ac:dyDescent="0.2">
      <c r="A1921" t="str">
        <v>successful</v>
      </c>
      <c r="B1921">
        <v>11</v>
      </c>
      <c r="M1921" s="15" t="s">
        <v>8221</v>
      </c>
      <c r="N1921" s="17">
        <v>8</v>
      </c>
    </row>
    <row r="1922" spans="1:14" x14ac:dyDescent="0.2">
      <c r="A1922" t="str">
        <v>successful</v>
      </c>
      <c r="B1922">
        <v>13</v>
      </c>
      <c r="M1922" s="15" t="s">
        <v>8221</v>
      </c>
      <c r="N1922" s="17">
        <v>105</v>
      </c>
    </row>
    <row r="1923" spans="1:14" x14ac:dyDescent="0.2">
      <c r="A1923" t="str">
        <v>successful</v>
      </c>
      <c r="B1923">
        <v>33</v>
      </c>
      <c r="M1923" s="15" t="s">
        <v>8219</v>
      </c>
      <c r="N1923" s="17">
        <v>38</v>
      </c>
    </row>
    <row r="1924" spans="1:14" x14ac:dyDescent="0.2">
      <c r="A1924" t="str">
        <v>successful</v>
      </c>
      <c r="B1924">
        <v>28</v>
      </c>
      <c r="M1924" s="15" t="s">
        <v>8219</v>
      </c>
      <c r="N1924" s="17">
        <v>64</v>
      </c>
    </row>
    <row r="1925" spans="1:14" x14ac:dyDescent="0.2">
      <c r="A1925" t="str">
        <v>successful</v>
      </c>
      <c r="B1925">
        <v>21</v>
      </c>
      <c r="M1925" s="15" t="s">
        <v>8219</v>
      </c>
      <c r="N1925" s="17">
        <v>13</v>
      </c>
    </row>
    <row r="1926" spans="1:14" x14ac:dyDescent="0.2">
      <c r="A1926" t="str">
        <v>successful</v>
      </c>
      <c r="B1926">
        <v>13</v>
      </c>
      <c r="M1926" s="15" t="s">
        <v>8219</v>
      </c>
      <c r="N1926" s="17">
        <v>33</v>
      </c>
    </row>
    <row r="1927" spans="1:14" x14ac:dyDescent="0.2">
      <c r="A1927" t="str">
        <v>successful</v>
      </c>
      <c r="B1927">
        <v>34</v>
      </c>
      <c r="M1927" s="15" t="s">
        <v>8219</v>
      </c>
      <c r="N1927" s="17">
        <v>52</v>
      </c>
    </row>
    <row r="1928" spans="1:14" x14ac:dyDescent="0.2">
      <c r="A1928" t="str">
        <v>successful</v>
      </c>
      <c r="B1928">
        <v>80</v>
      </c>
      <c r="M1928" s="15" t="s">
        <v>8219</v>
      </c>
      <c r="N1928" s="17">
        <v>107</v>
      </c>
    </row>
    <row r="1929" spans="1:14" x14ac:dyDescent="0.2">
      <c r="A1929" t="str">
        <v>successful</v>
      </c>
      <c r="B1929">
        <v>74</v>
      </c>
      <c r="M1929" s="15" t="s">
        <v>8219</v>
      </c>
      <c r="N1929" s="17">
        <v>11</v>
      </c>
    </row>
    <row r="1930" spans="1:14" x14ac:dyDescent="0.2">
      <c r="A1930" t="str">
        <v>successful</v>
      </c>
      <c r="B1930">
        <v>7</v>
      </c>
      <c r="M1930" s="15" t="s">
        <v>8219</v>
      </c>
      <c r="N1930" s="17">
        <v>34</v>
      </c>
    </row>
    <row r="1931" spans="1:14" x14ac:dyDescent="0.2">
      <c r="A1931" t="str">
        <v>successful</v>
      </c>
      <c r="B1931">
        <v>34</v>
      </c>
      <c r="M1931" s="15" t="s">
        <v>8219</v>
      </c>
      <c r="N1931" s="17">
        <v>75</v>
      </c>
    </row>
    <row r="1932" spans="1:14" x14ac:dyDescent="0.2">
      <c r="A1932" t="str">
        <v>successful</v>
      </c>
      <c r="B1932">
        <v>86</v>
      </c>
      <c r="M1932" s="15" t="s">
        <v>8219</v>
      </c>
      <c r="N1932" s="17">
        <v>26</v>
      </c>
    </row>
    <row r="1933" spans="1:14" x14ac:dyDescent="0.2">
      <c r="A1933" t="str">
        <v>successful</v>
      </c>
      <c r="B1933">
        <v>37</v>
      </c>
      <c r="M1933" s="15" t="s">
        <v>8219</v>
      </c>
      <c r="N1933" s="17">
        <v>50</v>
      </c>
    </row>
    <row r="1934" spans="1:14" x14ac:dyDescent="0.2">
      <c r="A1934" t="str">
        <v>successful</v>
      </c>
      <c r="B1934">
        <v>18</v>
      </c>
      <c r="M1934" s="15" t="s">
        <v>8219</v>
      </c>
      <c r="N1934" s="17">
        <v>80</v>
      </c>
    </row>
    <row r="1935" spans="1:14" x14ac:dyDescent="0.2">
      <c r="A1935" t="str">
        <v>successful</v>
      </c>
      <c r="B1935">
        <v>22</v>
      </c>
      <c r="M1935" s="15" t="s">
        <v>8219</v>
      </c>
      <c r="N1935" s="17">
        <v>110</v>
      </c>
    </row>
    <row r="1936" spans="1:14" x14ac:dyDescent="0.2">
      <c r="A1936" t="str">
        <v>successful</v>
      </c>
      <c r="B1936">
        <v>26</v>
      </c>
      <c r="M1936" s="15" t="s">
        <v>8219</v>
      </c>
      <c r="N1936" s="17">
        <v>77</v>
      </c>
    </row>
    <row r="1937" spans="1:14" x14ac:dyDescent="0.2">
      <c r="A1937" t="str">
        <v>successful</v>
      </c>
      <c r="B1937">
        <v>27</v>
      </c>
      <c r="M1937" s="15" t="s">
        <v>8219</v>
      </c>
      <c r="N1937" s="17">
        <v>50</v>
      </c>
    </row>
    <row r="1938" spans="1:14" x14ac:dyDescent="0.2">
      <c r="A1938" t="str">
        <v>successful</v>
      </c>
      <c r="B1938">
        <v>8</v>
      </c>
      <c r="M1938" s="15" t="s">
        <v>8219</v>
      </c>
      <c r="N1938" s="17">
        <v>145</v>
      </c>
    </row>
    <row r="1939" spans="1:14" x14ac:dyDescent="0.2">
      <c r="A1939" t="str">
        <v>successful</v>
      </c>
      <c r="B1939">
        <v>204</v>
      </c>
      <c r="M1939" s="15" t="s">
        <v>8219</v>
      </c>
      <c r="N1939" s="17">
        <v>29</v>
      </c>
    </row>
    <row r="1940" spans="1:14" x14ac:dyDescent="0.2">
      <c r="A1940" t="str">
        <v>successful</v>
      </c>
      <c r="B1940">
        <v>46</v>
      </c>
      <c r="M1940" s="15" t="s">
        <v>8219</v>
      </c>
      <c r="N1940" s="17">
        <v>114</v>
      </c>
    </row>
    <row r="1941" spans="1:14" x14ac:dyDescent="0.2">
      <c r="A1941" t="str">
        <v>successful</v>
      </c>
      <c r="B1941">
        <v>17</v>
      </c>
      <c r="M1941" s="15" t="s">
        <v>8219</v>
      </c>
      <c r="N1941" s="17">
        <v>96</v>
      </c>
    </row>
    <row r="1942" spans="1:14" x14ac:dyDescent="0.2">
      <c r="A1942" t="str">
        <v>successful</v>
      </c>
      <c r="B1942">
        <v>28</v>
      </c>
      <c r="M1942" s="15" t="s">
        <v>8219</v>
      </c>
      <c r="N1942" s="17">
        <v>31</v>
      </c>
    </row>
    <row r="1943" spans="1:14" x14ac:dyDescent="0.2">
      <c r="A1943" t="str">
        <v>successful</v>
      </c>
      <c r="B1943">
        <v>83</v>
      </c>
      <c r="M1943" s="15" t="s">
        <v>8219</v>
      </c>
      <c r="N1943" s="17">
        <v>4883</v>
      </c>
    </row>
    <row r="1944" spans="1:14" x14ac:dyDescent="0.2">
      <c r="A1944" t="str">
        <v>successful</v>
      </c>
      <c r="B1944">
        <v>13</v>
      </c>
      <c r="M1944" s="15" t="s">
        <v>8219</v>
      </c>
      <c r="N1944" s="17">
        <v>95</v>
      </c>
    </row>
    <row r="1945" spans="1:14" x14ac:dyDescent="0.2">
      <c r="A1945" t="str">
        <v>successful</v>
      </c>
      <c r="B1945">
        <v>8</v>
      </c>
      <c r="M1945" s="15" t="s">
        <v>8219</v>
      </c>
      <c r="N1945" s="17">
        <v>2478</v>
      </c>
    </row>
    <row r="1946" spans="1:14" x14ac:dyDescent="0.2">
      <c r="A1946" t="str">
        <v>successful</v>
      </c>
      <c r="B1946">
        <v>32</v>
      </c>
      <c r="M1946" s="15" t="s">
        <v>8219</v>
      </c>
      <c r="N1946" s="17">
        <v>1789</v>
      </c>
    </row>
    <row r="1947" spans="1:14" x14ac:dyDescent="0.2">
      <c r="A1947" t="str">
        <v>successful</v>
      </c>
      <c r="B1947">
        <v>85</v>
      </c>
      <c r="M1947" s="15" t="s">
        <v>8219</v>
      </c>
      <c r="N1947" s="17">
        <v>680</v>
      </c>
    </row>
    <row r="1948" spans="1:14" x14ac:dyDescent="0.2">
      <c r="A1948" t="str">
        <v>successful</v>
      </c>
      <c r="B1948">
        <v>29</v>
      </c>
      <c r="M1948" s="15" t="s">
        <v>8219</v>
      </c>
      <c r="N1948" s="17">
        <v>70</v>
      </c>
    </row>
    <row r="1949" spans="1:14" x14ac:dyDescent="0.2">
      <c r="A1949" t="str">
        <v>successful</v>
      </c>
      <c r="B1949">
        <v>24</v>
      </c>
      <c r="M1949" s="15" t="s">
        <v>8219</v>
      </c>
      <c r="N1949" s="17">
        <v>23</v>
      </c>
    </row>
    <row r="1950" spans="1:14" x14ac:dyDescent="0.2">
      <c r="A1950" t="str">
        <v>successful</v>
      </c>
      <c r="B1950">
        <v>8</v>
      </c>
      <c r="M1950" s="15" t="s">
        <v>8219</v>
      </c>
      <c r="N1950" s="17">
        <v>4245</v>
      </c>
    </row>
    <row r="1951" spans="1:14" x14ac:dyDescent="0.2">
      <c r="A1951" t="str">
        <v>successful</v>
      </c>
      <c r="B1951">
        <v>19</v>
      </c>
      <c r="M1951" s="15" t="s">
        <v>8219</v>
      </c>
      <c r="N1951" s="17">
        <v>943</v>
      </c>
    </row>
    <row r="1952" spans="1:14" x14ac:dyDescent="0.2">
      <c r="A1952" t="str">
        <v>successful</v>
      </c>
      <c r="B1952">
        <v>336</v>
      </c>
      <c r="M1952" s="15" t="s">
        <v>8219</v>
      </c>
      <c r="N1952" s="17">
        <v>1876</v>
      </c>
    </row>
    <row r="1953" spans="1:14" x14ac:dyDescent="0.2">
      <c r="A1953" t="str">
        <v>successful</v>
      </c>
      <c r="B1953">
        <v>13</v>
      </c>
      <c r="M1953" s="15" t="s">
        <v>8219</v>
      </c>
      <c r="N1953" s="17">
        <v>834</v>
      </c>
    </row>
    <row r="1954" spans="1:14" x14ac:dyDescent="0.2">
      <c r="A1954" t="str">
        <v>successful</v>
      </c>
      <c r="B1954">
        <v>42</v>
      </c>
      <c r="M1954" s="15" t="s">
        <v>8219</v>
      </c>
      <c r="N1954" s="17">
        <v>682</v>
      </c>
    </row>
    <row r="1955" spans="1:14" x14ac:dyDescent="0.2">
      <c r="A1955" t="str">
        <v>successful</v>
      </c>
      <c r="B1955">
        <v>64</v>
      </c>
      <c r="M1955" s="15" t="s">
        <v>8219</v>
      </c>
      <c r="N1955" s="17">
        <v>147</v>
      </c>
    </row>
    <row r="1956" spans="1:14" x14ac:dyDescent="0.2">
      <c r="A1956" t="str">
        <v>successful</v>
      </c>
      <c r="B1956">
        <v>25</v>
      </c>
      <c r="M1956" s="15" t="s">
        <v>8219</v>
      </c>
      <c r="N1956" s="17">
        <v>415</v>
      </c>
    </row>
    <row r="1957" spans="1:14" x14ac:dyDescent="0.2">
      <c r="A1957" t="str">
        <v>successful</v>
      </c>
      <c r="B1957">
        <v>20</v>
      </c>
      <c r="M1957" s="15" t="s">
        <v>8219</v>
      </c>
      <c r="N1957" s="17">
        <v>290</v>
      </c>
    </row>
    <row r="1958" spans="1:14" x14ac:dyDescent="0.2">
      <c r="A1958" t="str">
        <v>successful</v>
      </c>
      <c r="B1958">
        <v>104</v>
      </c>
      <c r="M1958" s="15" t="s">
        <v>8219</v>
      </c>
      <c r="N1958" s="17">
        <v>365</v>
      </c>
    </row>
    <row r="1959" spans="1:14" x14ac:dyDescent="0.2">
      <c r="A1959" t="str">
        <v>successful</v>
      </c>
      <c r="B1959">
        <v>53</v>
      </c>
      <c r="M1959" s="15" t="s">
        <v>8219</v>
      </c>
      <c r="N1959" s="17">
        <v>660</v>
      </c>
    </row>
    <row r="1960" spans="1:14" x14ac:dyDescent="0.2">
      <c r="A1960" t="str">
        <v>successful</v>
      </c>
      <c r="B1960">
        <v>14</v>
      </c>
      <c r="M1960" s="15" t="s">
        <v>8219</v>
      </c>
      <c r="N1960" s="17">
        <v>1356</v>
      </c>
    </row>
    <row r="1961" spans="1:14" x14ac:dyDescent="0.2">
      <c r="A1961" t="str">
        <v>successful</v>
      </c>
      <c r="B1961">
        <v>20</v>
      </c>
      <c r="M1961" s="15" t="s">
        <v>8219</v>
      </c>
      <c r="N1961" s="17">
        <v>424</v>
      </c>
    </row>
    <row r="1962" spans="1:14" x14ac:dyDescent="0.2">
      <c r="A1962" t="str">
        <v>successful</v>
      </c>
      <c r="B1962">
        <v>558</v>
      </c>
      <c r="M1962" s="15" t="s">
        <v>8219</v>
      </c>
      <c r="N1962" s="17">
        <v>33</v>
      </c>
    </row>
    <row r="1963" spans="1:14" x14ac:dyDescent="0.2">
      <c r="A1963" t="str">
        <v>successful</v>
      </c>
      <c r="B1963">
        <v>22</v>
      </c>
      <c r="M1963" s="15" t="s">
        <v>8219</v>
      </c>
      <c r="N1963" s="17">
        <v>1633</v>
      </c>
    </row>
    <row r="1964" spans="1:14" x14ac:dyDescent="0.2">
      <c r="A1964" t="str">
        <v>successful</v>
      </c>
      <c r="B1964">
        <v>24</v>
      </c>
      <c r="M1964" s="15" t="s">
        <v>8219</v>
      </c>
      <c r="N1964" s="17">
        <v>306</v>
      </c>
    </row>
    <row r="1965" spans="1:14" x14ac:dyDescent="0.2">
      <c r="A1965" t="str">
        <v>successful</v>
      </c>
      <c r="B1965">
        <v>74</v>
      </c>
      <c r="M1965" s="15" t="s">
        <v>8219</v>
      </c>
      <c r="N1965" s="17">
        <v>205</v>
      </c>
    </row>
    <row r="1966" spans="1:14" x14ac:dyDescent="0.2">
      <c r="A1966" t="str">
        <v>successful</v>
      </c>
      <c r="B1966">
        <v>54</v>
      </c>
      <c r="M1966" s="15" t="s">
        <v>8219</v>
      </c>
      <c r="N1966" s="17">
        <v>1281</v>
      </c>
    </row>
    <row r="1967" spans="1:14" x14ac:dyDescent="0.2">
      <c r="A1967" t="str">
        <v>successful</v>
      </c>
      <c r="B1967">
        <v>31</v>
      </c>
      <c r="M1967" s="15" t="s">
        <v>8219</v>
      </c>
      <c r="N1967" s="17">
        <v>103</v>
      </c>
    </row>
    <row r="1968" spans="1:14" x14ac:dyDescent="0.2">
      <c r="A1968" t="str">
        <v>successful</v>
      </c>
      <c r="B1968">
        <v>25</v>
      </c>
      <c r="M1968" s="15" t="s">
        <v>8219</v>
      </c>
      <c r="N1968" s="17">
        <v>1513</v>
      </c>
    </row>
    <row r="1969" spans="1:14" x14ac:dyDescent="0.2">
      <c r="A1969" t="str">
        <v>successful</v>
      </c>
      <c r="B1969">
        <v>17</v>
      </c>
      <c r="M1969" s="15" t="s">
        <v>8219</v>
      </c>
      <c r="N1969" s="17">
        <v>405</v>
      </c>
    </row>
    <row r="1970" spans="1:14" x14ac:dyDescent="0.2">
      <c r="A1970" t="str">
        <v>successful</v>
      </c>
      <c r="B1970">
        <v>12</v>
      </c>
      <c r="M1970" s="15" t="s">
        <v>8219</v>
      </c>
      <c r="N1970" s="17">
        <v>510</v>
      </c>
    </row>
    <row r="1971" spans="1:14" x14ac:dyDescent="0.2">
      <c r="A1971" t="str">
        <v>successful</v>
      </c>
      <c r="B1971">
        <v>38</v>
      </c>
      <c r="M1971" s="15" t="s">
        <v>8219</v>
      </c>
      <c r="N1971" s="17">
        <v>1887</v>
      </c>
    </row>
    <row r="1972" spans="1:14" x14ac:dyDescent="0.2">
      <c r="A1972" t="str">
        <v>successful</v>
      </c>
      <c r="B1972">
        <v>41</v>
      </c>
      <c r="M1972" s="15" t="s">
        <v>8219</v>
      </c>
      <c r="N1972" s="17">
        <v>701</v>
      </c>
    </row>
    <row r="1973" spans="1:14" x14ac:dyDescent="0.2">
      <c r="A1973" t="str">
        <v>successful</v>
      </c>
      <c r="B1973">
        <v>19</v>
      </c>
      <c r="M1973" s="15" t="s">
        <v>8219</v>
      </c>
      <c r="N1973" s="17">
        <v>3863</v>
      </c>
    </row>
    <row r="1974" spans="1:14" x14ac:dyDescent="0.2">
      <c r="A1974" t="str">
        <v>successful</v>
      </c>
      <c r="B1974">
        <v>41</v>
      </c>
      <c r="M1974" s="15" t="s">
        <v>8219</v>
      </c>
      <c r="N1974" s="17">
        <v>238</v>
      </c>
    </row>
    <row r="1975" spans="1:14" x14ac:dyDescent="0.2">
      <c r="A1975" t="str">
        <v>successful</v>
      </c>
      <c r="B1975">
        <v>26</v>
      </c>
      <c r="M1975" s="15" t="s">
        <v>8219</v>
      </c>
      <c r="N1975" s="17">
        <v>2051</v>
      </c>
    </row>
    <row r="1976" spans="1:14" x14ac:dyDescent="0.2">
      <c r="A1976" t="str">
        <v>successful</v>
      </c>
      <c r="B1976">
        <v>25</v>
      </c>
      <c r="M1976" s="15" t="s">
        <v>8219</v>
      </c>
      <c r="N1976" s="17">
        <v>402</v>
      </c>
    </row>
    <row r="1977" spans="1:14" x14ac:dyDescent="0.2">
      <c r="A1977" t="str">
        <v>successful</v>
      </c>
      <c r="B1977">
        <v>9</v>
      </c>
      <c r="M1977" s="15" t="s">
        <v>8219</v>
      </c>
      <c r="N1977" s="17">
        <v>253</v>
      </c>
    </row>
    <row r="1978" spans="1:14" x14ac:dyDescent="0.2">
      <c r="A1978" t="str">
        <v>successful</v>
      </c>
      <c r="B1978">
        <v>78</v>
      </c>
      <c r="M1978" s="15" t="s">
        <v>8219</v>
      </c>
      <c r="N1978" s="17">
        <v>473</v>
      </c>
    </row>
    <row r="1979" spans="1:14" x14ac:dyDescent="0.2">
      <c r="A1979" t="str">
        <v>successful</v>
      </c>
      <c r="B1979">
        <v>45</v>
      </c>
      <c r="M1979" s="15" t="s">
        <v>8219</v>
      </c>
      <c r="N1979" s="17">
        <v>821</v>
      </c>
    </row>
    <row r="1980" spans="1:14" x14ac:dyDescent="0.2">
      <c r="A1980" t="str">
        <v>successful</v>
      </c>
      <c r="B1980">
        <v>102</v>
      </c>
      <c r="M1980" s="15" t="s">
        <v>8219</v>
      </c>
      <c r="N1980" s="17">
        <v>388</v>
      </c>
    </row>
    <row r="1981" spans="1:14" x14ac:dyDescent="0.2">
      <c r="A1981" t="str">
        <v>successful</v>
      </c>
      <c r="B1981">
        <v>5</v>
      </c>
      <c r="M1981" s="15" t="s">
        <v>8219</v>
      </c>
      <c r="N1981" s="17">
        <v>813</v>
      </c>
    </row>
    <row r="1982" spans="1:14" x14ac:dyDescent="0.2">
      <c r="A1982" t="str">
        <v>successful</v>
      </c>
      <c r="B1982">
        <v>27</v>
      </c>
      <c r="M1982" s="15" t="s">
        <v>8219</v>
      </c>
      <c r="N1982" s="17">
        <v>1945</v>
      </c>
    </row>
    <row r="1983" spans="1:14" x14ac:dyDescent="0.2">
      <c r="A1983" t="str">
        <v>successful</v>
      </c>
      <c r="B1983">
        <v>37</v>
      </c>
      <c r="M1983" s="15" t="s">
        <v>8221</v>
      </c>
      <c r="N1983" s="17">
        <v>12</v>
      </c>
    </row>
    <row r="1984" spans="1:14" x14ac:dyDescent="0.2">
      <c r="A1984" t="str">
        <v>successful</v>
      </c>
      <c r="B1984">
        <v>14</v>
      </c>
      <c r="M1984" s="15" t="s">
        <v>8221</v>
      </c>
      <c r="N1984" s="17">
        <v>0</v>
      </c>
    </row>
    <row r="1985" spans="1:14" x14ac:dyDescent="0.2">
      <c r="A1985" t="str">
        <v>successful</v>
      </c>
      <c r="B1985">
        <v>27</v>
      </c>
      <c r="M1985" s="15" t="s">
        <v>8221</v>
      </c>
      <c r="N1985" s="17">
        <v>16</v>
      </c>
    </row>
    <row r="1986" spans="1:14" x14ac:dyDescent="0.2">
      <c r="A1986" t="str">
        <v>successful</v>
      </c>
      <c r="B1986">
        <v>45</v>
      </c>
      <c r="M1986" s="15" t="s">
        <v>8221</v>
      </c>
      <c r="N1986" s="17">
        <v>7</v>
      </c>
    </row>
    <row r="1987" spans="1:14" x14ac:dyDescent="0.2">
      <c r="A1987" t="str">
        <v>successful</v>
      </c>
      <c r="B1987">
        <v>49</v>
      </c>
      <c r="M1987" s="15" t="s">
        <v>8221</v>
      </c>
      <c r="N1987" s="17">
        <v>4</v>
      </c>
    </row>
    <row r="1988" spans="1:14" x14ac:dyDescent="0.2">
      <c r="A1988" t="str">
        <v>successful</v>
      </c>
      <c r="B1988">
        <v>24</v>
      </c>
      <c r="M1988" s="15" t="s">
        <v>8221</v>
      </c>
      <c r="N1988" s="17">
        <v>1</v>
      </c>
    </row>
    <row r="1989" spans="1:14" x14ac:dyDescent="0.2">
      <c r="A1989" t="str">
        <v>successful</v>
      </c>
      <c r="B1989">
        <v>112</v>
      </c>
      <c r="M1989" s="15" t="s">
        <v>8221</v>
      </c>
      <c r="N1989" s="17">
        <v>28</v>
      </c>
    </row>
    <row r="1990" spans="1:14" x14ac:dyDescent="0.2">
      <c r="A1990" t="str">
        <v>successful</v>
      </c>
      <c r="B1990">
        <v>23</v>
      </c>
      <c r="M1990" s="15" t="s">
        <v>8221</v>
      </c>
      <c r="N1990" s="17">
        <v>1</v>
      </c>
    </row>
    <row r="1991" spans="1:14" x14ac:dyDescent="0.2">
      <c r="A1991" t="str">
        <v>successful</v>
      </c>
      <c r="B1991">
        <v>54</v>
      </c>
      <c r="M1991" s="15" t="s">
        <v>8221</v>
      </c>
      <c r="N1991" s="17">
        <v>1</v>
      </c>
    </row>
    <row r="1992" spans="1:14" x14ac:dyDescent="0.2">
      <c r="A1992" t="str">
        <v>successful</v>
      </c>
      <c r="B1992">
        <v>28</v>
      </c>
      <c r="M1992" s="15" t="s">
        <v>8221</v>
      </c>
      <c r="N1992" s="17">
        <v>5</v>
      </c>
    </row>
    <row r="1993" spans="1:14" x14ac:dyDescent="0.2">
      <c r="A1993" t="str">
        <v>successful</v>
      </c>
      <c r="B1993">
        <v>11</v>
      </c>
      <c r="M1993" s="15" t="s">
        <v>8221</v>
      </c>
      <c r="N1993" s="17">
        <v>3</v>
      </c>
    </row>
    <row r="1994" spans="1:14" x14ac:dyDescent="0.2">
      <c r="A1994" t="str">
        <v>successful</v>
      </c>
      <c r="B1994">
        <v>62</v>
      </c>
      <c r="M1994" s="15" t="s">
        <v>8221</v>
      </c>
      <c r="N1994" s="17">
        <v>2</v>
      </c>
    </row>
    <row r="1995" spans="1:14" x14ac:dyDescent="0.2">
      <c r="A1995" t="str">
        <v>successful</v>
      </c>
      <c r="B1995">
        <v>73</v>
      </c>
      <c r="M1995" s="15" t="s">
        <v>8221</v>
      </c>
      <c r="N1995" s="17">
        <v>0</v>
      </c>
    </row>
    <row r="1996" spans="1:14" x14ac:dyDescent="0.2">
      <c r="A1996" t="str">
        <v>successful</v>
      </c>
      <c r="B1996">
        <v>18</v>
      </c>
      <c r="M1996" s="15" t="s">
        <v>8221</v>
      </c>
      <c r="N1996" s="17">
        <v>0</v>
      </c>
    </row>
    <row r="1997" spans="1:14" x14ac:dyDescent="0.2">
      <c r="A1997" t="str">
        <v>successful</v>
      </c>
      <c r="B1997">
        <v>35</v>
      </c>
      <c r="M1997" s="15" t="s">
        <v>8221</v>
      </c>
      <c r="N1997" s="17">
        <v>3</v>
      </c>
    </row>
    <row r="1998" spans="1:14" x14ac:dyDescent="0.2">
      <c r="A1998" t="str">
        <v>successful</v>
      </c>
      <c r="B1998">
        <v>43</v>
      </c>
      <c r="M1998" s="15" t="s">
        <v>8221</v>
      </c>
      <c r="N1998" s="17">
        <v>0</v>
      </c>
    </row>
    <row r="1999" spans="1:14" x14ac:dyDescent="0.2">
      <c r="A1999" t="str">
        <v>successful</v>
      </c>
      <c r="B1999">
        <v>36</v>
      </c>
      <c r="M1999" s="15" t="s">
        <v>8221</v>
      </c>
      <c r="N1999" s="17">
        <v>0</v>
      </c>
    </row>
    <row r="2000" spans="1:14" x14ac:dyDescent="0.2">
      <c r="A2000" t="str">
        <v>successful</v>
      </c>
      <c r="B2000">
        <v>62</v>
      </c>
      <c r="M2000" s="15" t="s">
        <v>8221</v>
      </c>
      <c r="N2000" s="17">
        <v>3</v>
      </c>
    </row>
    <row r="2001" spans="1:14" x14ac:dyDescent="0.2">
      <c r="A2001" t="str">
        <v>successful</v>
      </c>
      <c r="B2001">
        <v>15</v>
      </c>
      <c r="M2001" s="15" t="s">
        <v>8221</v>
      </c>
      <c r="N2001" s="17">
        <v>7</v>
      </c>
    </row>
    <row r="2002" spans="1:14" x14ac:dyDescent="0.2">
      <c r="A2002" t="str">
        <v>successful</v>
      </c>
      <c r="B2002">
        <v>33</v>
      </c>
      <c r="M2002" s="15" t="s">
        <v>8221</v>
      </c>
      <c r="N2002" s="17">
        <v>25</v>
      </c>
    </row>
    <row r="2003" spans="1:14" x14ac:dyDescent="0.2">
      <c r="A2003" t="str">
        <v>successful</v>
      </c>
      <c r="B2003">
        <v>27</v>
      </c>
      <c r="M2003" s="15" t="s">
        <v>8219</v>
      </c>
      <c r="N2003" s="17">
        <v>1637</v>
      </c>
    </row>
    <row r="2004" spans="1:14" x14ac:dyDescent="0.2">
      <c r="A2004" t="str">
        <v>successful</v>
      </c>
      <c r="B2004">
        <v>17</v>
      </c>
      <c r="M2004" s="15" t="s">
        <v>8219</v>
      </c>
      <c r="N2004" s="17">
        <v>1375</v>
      </c>
    </row>
    <row r="2005" spans="1:14" x14ac:dyDescent="0.2">
      <c r="A2005" t="str">
        <v>successful</v>
      </c>
      <c r="B2005">
        <v>4</v>
      </c>
      <c r="M2005" s="15" t="s">
        <v>8219</v>
      </c>
      <c r="N2005" s="17">
        <v>17</v>
      </c>
    </row>
    <row r="2006" spans="1:14" x14ac:dyDescent="0.2">
      <c r="A2006" t="str">
        <v>successful</v>
      </c>
      <c r="B2006">
        <v>53</v>
      </c>
      <c r="M2006" s="15" t="s">
        <v>8219</v>
      </c>
      <c r="N2006" s="17">
        <v>354</v>
      </c>
    </row>
    <row r="2007" spans="1:14" x14ac:dyDescent="0.2">
      <c r="A2007" t="str">
        <v>successful</v>
      </c>
      <c r="B2007">
        <v>49</v>
      </c>
      <c r="M2007" s="15" t="s">
        <v>8219</v>
      </c>
      <c r="N2007" s="17">
        <v>191</v>
      </c>
    </row>
    <row r="2008" spans="1:14" x14ac:dyDescent="0.2">
      <c r="A2008" t="str">
        <v>successful</v>
      </c>
      <c r="B2008">
        <v>57</v>
      </c>
      <c r="M2008" s="15" t="s">
        <v>8219</v>
      </c>
      <c r="N2008" s="17">
        <v>303</v>
      </c>
    </row>
    <row r="2009" spans="1:14" x14ac:dyDescent="0.2">
      <c r="A2009" t="str">
        <v>successful</v>
      </c>
      <c r="B2009">
        <v>69</v>
      </c>
      <c r="M2009" s="15" t="s">
        <v>8219</v>
      </c>
      <c r="N2009" s="17">
        <v>137</v>
      </c>
    </row>
    <row r="2010" spans="1:14" x14ac:dyDescent="0.2">
      <c r="A2010" t="str">
        <v>successful</v>
      </c>
      <c r="B2010">
        <v>15</v>
      </c>
      <c r="M2010" s="15" t="s">
        <v>8219</v>
      </c>
      <c r="N2010" s="17">
        <v>41</v>
      </c>
    </row>
    <row r="2011" spans="1:14" x14ac:dyDescent="0.2">
      <c r="A2011" t="str">
        <v>successful</v>
      </c>
      <c r="B2011">
        <v>64</v>
      </c>
      <c r="M2011" s="15" t="s">
        <v>8219</v>
      </c>
      <c r="N2011" s="17">
        <v>398</v>
      </c>
    </row>
    <row r="2012" spans="1:14" x14ac:dyDescent="0.2">
      <c r="A2012" t="str">
        <v>successful</v>
      </c>
      <c r="B2012">
        <v>20</v>
      </c>
      <c r="M2012" s="15" t="s">
        <v>8219</v>
      </c>
      <c r="N2012" s="17">
        <v>1737</v>
      </c>
    </row>
    <row r="2013" spans="1:14" x14ac:dyDescent="0.2">
      <c r="A2013" t="str">
        <v>successful</v>
      </c>
      <c r="B2013">
        <v>27</v>
      </c>
      <c r="M2013" s="15" t="s">
        <v>8219</v>
      </c>
      <c r="N2013" s="17">
        <v>971</v>
      </c>
    </row>
    <row r="2014" spans="1:14" x14ac:dyDescent="0.2">
      <c r="A2014" t="str">
        <v>successful</v>
      </c>
      <c r="B2014">
        <v>21</v>
      </c>
      <c r="M2014" s="15" t="s">
        <v>8219</v>
      </c>
      <c r="N2014" s="17">
        <v>183</v>
      </c>
    </row>
    <row r="2015" spans="1:14" x14ac:dyDescent="0.2">
      <c r="A2015" t="str">
        <v>successful</v>
      </c>
      <c r="B2015">
        <v>31</v>
      </c>
      <c r="M2015" s="15" t="s">
        <v>8219</v>
      </c>
      <c r="N2015" s="17">
        <v>4562</v>
      </c>
    </row>
    <row r="2016" spans="1:14" x14ac:dyDescent="0.2">
      <c r="A2016" t="str">
        <v>successful</v>
      </c>
      <c r="B2016">
        <v>51</v>
      </c>
      <c r="M2016" s="15" t="s">
        <v>8219</v>
      </c>
      <c r="N2016" s="17">
        <v>26457</v>
      </c>
    </row>
    <row r="2017" spans="1:14" x14ac:dyDescent="0.2">
      <c r="A2017" t="str">
        <v>successful</v>
      </c>
      <c r="B2017">
        <v>57</v>
      </c>
      <c r="M2017" s="15" t="s">
        <v>8219</v>
      </c>
      <c r="N2017" s="17">
        <v>162</v>
      </c>
    </row>
    <row r="2018" spans="1:14" x14ac:dyDescent="0.2">
      <c r="A2018" t="str">
        <v>successful</v>
      </c>
      <c r="B2018">
        <v>20</v>
      </c>
      <c r="M2018" s="15" t="s">
        <v>8219</v>
      </c>
      <c r="N2018" s="17">
        <v>479</v>
      </c>
    </row>
    <row r="2019" spans="1:14" x14ac:dyDescent="0.2">
      <c r="A2019" t="str">
        <v>successful</v>
      </c>
      <c r="B2019">
        <v>71</v>
      </c>
      <c r="M2019" s="15" t="s">
        <v>8219</v>
      </c>
      <c r="N2019" s="17">
        <v>426</v>
      </c>
    </row>
    <row r="2020" spans="1:14" x14ac:dyDescent="0.2">
      <c r="A2020" t="str">
        <v>successful</v>
      </c>
      <c r="B2020">
        <v>72</v>
      </c>
      <c r="M2020" s="15" t="s">
        <v>8219</v>
      </c>
      <c r="N2020" s="17">
        <v>450</v>
      </c>
    </row>
    <row r="2021" spans="1:14" x14ac:dyDescent="0.2">
      <c r="A2021" t="str">
        <v>successful</v>
      </c>
      <c r="B2021">
        <v>45</v>
      </c>
      <c r="M2021" s="15" t="s">
        <v>8219</v>
      </c>
      <c r="N2021" s="17">
        <v>1780</v>
      </c>
    </row>
    <row r="2022" spans="1:14" x14ac:dyDescent="0.2">
      <c r="A2022" t="str">
        <v>successful</v>
      </c>
      <c r="B2022">
        <v>51</v>
      </c>
      <c r="M2022" s="15" t="s">
        <v>8219</v>
      </c>
      <c r="N2022" s="17">
        <v>122</v>
      </c>
    </row>
    <row r="2023" spans="1:14" x14ac:dyDescent="0.2">
      <c r="A2023" t="str">
        <v>successful</v>
      </c>
      <c r="B2023">
        <v>56</v>
      </c>
      <c r="M2023" s="15" t="s">
        <v>8219</v>
      </c>
      <c r="N2023" s="17">
        <v>95</v>
      </c>
    </row>
    <row r="2024" spans="1:14" x14ac:dyDescent="0.2">
      <c r="A2024" t="str">
        <v>successful</v>
      </c>
      <c r="B2024">
        <v>17</v>
      </c>
      <c r="M2024" s="15" t="s">
        <v>8219</v>
      </c>
      <c r="N2024" s="17">
        <v>325</v>
      </c>
    </row>
    <row r="2025" spans="1:14" x14ac:dyDescent="0.2">
      <c r="A2025" t="str">
        <v>successful</v>
      </c>
      <c r="B2025">
        <v>197</v>
      </c>
      <c r="M2025" s="15" t="s">
        <v>8219</v>
      </c>
      <c r="N2025" s="17">
        <v>353</v>
      </c>
    </row>
    <row r="2026" spans="1:14" x14ac:dyDescent="0.2">
      <c r="A2026" t="str">
        <v>successful</v>
      </c>
      <c r="B2026">
        <v>70</v>
      </c>
      <c r="M2026" s="15" t="s">
        <v>8219</v>
      </c>
      <c r="N2026" s="17">
        <v>105</v>
      </c>
    </row>
    <row r="2027" spans="1:14" x14ac:dyDescent="0.2">
      <c r="A2027" t="str">
        <v>successful</v>
      </c>
      <c r="B2027">
        <v>21</v>
      </c>
      <c r="M2027" s="15" t="s">
        <v>8219</v>
      </c>
      <c r="N2027" s="17">
        <v>729</v>
      </c>
    </row>
    <row r="2028" spans="1:14" x14ac:dyDescent="0.2">
      <c r="A2028" t="str">
        <v>successful</v>
      </c>
      <c r="B2028">
        <v>34</v>
      </c>
      <c r="M2028" s="15" t="s">
        <v>8219</v>
      </c>
      <c r="N2028" s="17">
        <v>454</v>
      </c>
    </row>
    <row r="2029" spans="1:14" x14ac:dyDescent="0.2">
      <c r="A2029" t="str">
        <v>successful</v>
      </c>
      <c r="B2029">
        <v>39</v>
      </c>
      <c r="M2029" s="15" t="s">
        <v>8219</v>
      </c>
      <c r="N2029" s="17">
        <v>539</v>
      </c>
    </row>
    <row r="2030" spans="1:14" x14ac:dyDescent="0.2">
      <c r="A2030" t="str">
        <v>successful</v>
      </c>
      <c r="B2030">
        <v>78</v>
      </c>
      <c r="M2030" s="15" t="s">
        <v>8219</v>
      </c>
      <c r="N2030" s="17">
        <v>79</v>
      </c>
    </row>
    <row r="2031" spans="1:14" x14ac:dyDescent="0.2">
      <c r="A2031" t="str">
        <v>successful</v>
      </c>
      <c r="B2031">
        <v>48</v>
      </c>
      <c r="M2031" s="15" t="s">
        <v>8219</v>
      </c>
      <c r="N2031" s="17">
        <v>94</v>
      </c>
    </row>
    <row r="2032" spans="1:14" x14ac:dyDescent="0.2">
      <c r="A2032" t="str">
        <v>successful</v>
      </c>
      <c r="B2032">
        <v>29</v>
      </c>
      <c r="M2032" s="15" t="s">
        <v>8219</v>
      </c>
      <c r="N2032" s="17">
        <v>625</v>
      </c>
    </row>
    <row r="2033" spans="1:14" x14ac:dyDescent="0.2">
      <c r="A2033" t="str">
        <v>successful</v>
      </c>
      <c r="B2033">
        <v>73</v>
      </c>
      <c r="M2033" s="15" t="s">
        <v>8219</v>
      </c>
      <c r="N2033" s="17">
        <v>508</v>
      </c>
    </row>
    <row r="2034" spans="1:14" x14ac:dyDescent="0.2">
      <c r="A2034" t="str">
        <v>successful</v>
      </c>
      <c r="B2034">
        <v>8</v>
      </c>
      <c r="M2034" s="15" t="s">
        <v>8219</v>
      </c>
      <c r="N2034" s="17">
        <v>531</v>
      </c>
    </row>
    <row r="2035" spans="1:14" x14ac:dyDescent="0.2">
      <c r="A2035" t="str">
        <v>successful</v>
      </c>
      <c r="B2035">
        <v>17</v>
      </c>
      <c r="M2035" s="15" t="s">
        <v>8219</v>
      </c>
      <c r="N2035" s="17">
        <v>158</v>
      </c>
    </row>
    <row r="2036" spans="1:14" x14ac:dyDescent="0.2">
      <c r="A2036" t="str">
        <v>successful</v>
      </c>
      <c r="B2036">
        <v>9</v>
      </c>
      <c r="M2036" s="15" t="s">
        <v>8219</v>
      </c>
      <c r="N2036" s="17">
        <v>508</v>
      </c>
    </row>
    <row r="2037" spans="1:14" x14ac:dyDescent="0.2">
      <c r="A2037" t="str">
        <v>successful</v>
      </c>
      <c r="B2037">
        <v>17</v>
      </c>
      <c r="M2037" s="15" t="s">
        <v>8219</v>
      </c>
      <c r="N2037" s="17">
        <v>644</v>
      </c>
    </row>
    <row r="2038" spans="1:14" x14ac:dyDescent="0.2">
      <c r="A2038" t="str">
        <v>successful</v>
      </c>
      <c r="B2038">
        <v>33</v>
      </c>
      <c r="M2038" s="15" t="s">
        <v>8219</v>
      </c>
      <c r="N2038" s="17">
        <v>848</v>
      </c>
    </row>
    <row r="2039" spans="1:14" x14ac:dyDescent="0.2">
      <c r="A2039" t="str">
        <v>successful</v>
      </c>
      <c r="B2039">
        <v>38</v>
      </c>
      <c r="M2039" s="15" t="s">
        <v>8219</v>
      </c>
      <c r="N2039" s="17">
        <v>429</v>
      </c>
    </row>
    <row r="2040" spans="1:14" x14ac:dyDescent="0.2">
      <c r="A2040" t="str">
        <v>successful</v>
      </c>
      <c r="B2040">
        <v>79</v>
      </c>
      <c r="M2040" s="15" t="s">
        <v>8219</v>
      </c>
      <c r="N2040" s="17">
        <v>204</v>
      </c>
    </row>
    <row r="2041" spans="1:14" x14ac:dyDescent="0.2">
      <c r="A2041" t="str">
        <v>successful</v>
      </c>
      <c r="B2041">
        <v>46</v>
      </c>
      <c r="M2041" s="15" t="s">
        <v>8219</v>
      </c>
      <c r="N2041" s="17">
        <v>379</v>
      </c>
    </row>
    <row r="2042" spans="1:14" x14ac:dyDescent="0.2">
      <c r="A2042" t="str">
        <v>successful</v>
      </c>
      <c r="B2042">
        <v>20</v>
      </c>
      <c r="M2042" s="15" t="s">
        <v>8219</v>
      </c>
      <c r="N2042" s="17">
        <v>271</v>
      </c>
    </row>
    <row r="2043" spans="1:14" x14ac:dyDescent="0.2">
      <c r="A2043" t="str">
        <v>successful</v>
      </c>
      <c r="B2043">
        <v>20</v>
      </c>
      <c r="M2043" s="15" t="s">
        <v>8219</v>
      </c>
      <c r="N2043" s="17">
        <v>120</v>
      </c>
    </row>
    <row r="2044" spans="1:14" x14ac:dyDescent="0.2">
      <c r="A2044" t="str">
        <v>successful</v>
      </c>
      <c r="B2044">
        <v>13</v>
      </c>
      <c r="M2044" s="15" t="s">
        <v>8219</v>
      </c>
      <c r="N2044" s="17">
        <v>140</v>
      </c>
    </row>
    <row r="2045" spans="1:14" x14ac:dyDescent="0.2">
      <c r="A2045" t="str">
        <v>successful</v>
      </c>
      <c r="B2045">
        <v>22</v>
      </c>
      <c r="M2045" s="15" t="s">
        <v>8219</v>
      </c>
      <c r="N2045" s="17">
        <v>193</v>
      </c>
    </row>
    <row r="2046" spans="1:14" x14ac:dyDescent="0.2">
      <c r="A2046" t="str">
        <v>successful</v>
      </c>
      <c r="B2046">
        <v>36</v>
      </c>
      <c r="M2046" s="15" t="s">
        <v>8219</v>
      </c>
      <c r="N2046" s="17">
        <v>180</v>
      </c>
    </row>
    <row r="2047" spans="1:14" x14ac:dyDescent="0.2">
      <c r="A2047" t="str">
        <v>successful</v>
      </c>
      <c r="B2047">
        <v>40</v>
      </c>
      <c r="M2047" s="15" t="s">
        <v>8219</v>
      </c>
      <c r="N2047" s="17">
        <v>263</v>
      </c>
    </row>
    <row r="2048" spans="1:14" x14ac:dyDescent="0.2">
      <c r="A2048" t="str">
        <v>successful</v>
      </c>
      <c r="B2048">
        <v>9</v>
      </c>
      <c r="M2048" s="15" t="s">
        <v>8219</v>
      </c>
      <c r="N2048" s="17">
        <v>217</v>
      </c>
    </row>
    <row r="2049" spans="1:14" x14ac:dyDescent="0.2">
      <c r="A2049" t="str">
        <v>successful</v>
      </c>
      <c r="B2049">
        <v>19</v>
      </c>
      <c r="M2049" s="15" t="s">
        <v>8219</v>
      </c>
      <c r="N2049" s="17">
        <v>443</v>
      </c>
    </row>
    <row r="2050" spans="1:14" x14ac:dyDescent="0.2">
      <c r="A2050" t="str">
        <v>successful</v>
      </c>
      <c r="B2050">
        <v>14</v>
      </c>
      <c r="M2050" s="15" t="s">
        <v>8219</v>
      </c>
      <c r="N2050" s="17">
        <v>1373</v>
      </c>
    </row>
    <row r="2051" spans="1:14" x14ac:dyDescent="0.2">
      <c r="A2051" t="str">
        <v>successful</v>
      </c>
      <c r="B2051">
        <v>38</v>
      </c>
      <c r="M2051" s="15" t="s">
        <v>8219</v>
      </c>
      <c r="N2051" s="17">
        <v>742</v>
      </c>
    </row>
    <row r="2052" spans="1:14" x14ac:dyDescent="0.2">
      <c r="A2052" t="str">
        <v>successful</v>
      </c>
      <c r="B2052">
        <v>58</v>
      </c>
      <c r="M2052" s="15" t="s">
        <v>8219</v>
      </c>
      <c r="N2052" s="17">
        <v>170</v>
      </c>
    </row>
    <row r="2053" spans="1:14" x14ac:dyDescent="0.2">
      <c r="A2053" t="str">
        <v>successful</v>
      </c>
      <c r="B2053">
        <v>28</v>
      </c>
      <c r="M2053" s="15" t="s">
        <v>8219</v>
      </c>
      <c r="N2053" s="17">
        <v>242</v>
      </c>
    </row>
    <row r="2054" spans="1:14" x14ac:dyDescent="0.2">
      <c r="A2054" t="str">
        <v>successful</v>
      </c>
      <c r="B2054">
        <v>17</v>
      </c>
      <c r="M2054" s="15" t="s">
        <v>8219</v>
      </c>
      <c r="N2054" s="17">
        <v>541</v>
      </c>
    </row>
    <row r="2055" spans="1:14" x14ac:dyDescent="0.2">
      <c r="A2055" t="str">
        <v>successful</v>
      </c>
      <c r="B2055">
        <v>12</v>
      </c>
      <c r="M2055" s="15" t="s">
        <v>8219</v>
      </c>
      <c r="N2055" s="17">
        <v>121</v>
      </c>
    </row>
    <row r="2056" spans="1:14" x14ac:dyDescent="0.2">
      <c r="A2056" t="str">
        <v>successful</v>
      </c>
      <c r="B2056">
        <v>40</v>
      </c>
      <c r="M2056" s="15" t="s">
        <v>8219</v>
      </c>
      <c r="N2056" s="17">
        <v>621</v>
      </c>
    </row>
    <row r="2057" spans="1:14" x14ac:dyDescent="0.2">
      <c r="A2057" t="str">
        <v>successful</v>
      </c>
      <c r="B2057">
        <v>57</v>
      </c>
      <c r="M2057" s="15" t="s">
        <v>8219</v>
      </c>
      <c r="N2057" s="17">
        <v>101</v>
      </c>
    </row>
    <row r="2058" spans="1:14" x14ac:dyDescent="0.2">
      <c r="A2058" t="str">
        <v>successful</v>
      </c>
      <c r="B2058">
        <v>114</v>
      </c>
      <c r="M2058" s="15" t="s">
        <v>8219</v>
      </c>
      <c r="N2058" s="17">
        <v>554</v>
      </c>
    </row>
    <row r="2059" spans="1:14" x14ac:dyDescent="0.2">
      <c r="A2059" t="str">
        <v>successful</v>
      </c>
      <c r="B2059">
        <v>31</v>
      </c>
      <c r="M2059" s="15" t="s">
        <v>8219</v>
      </c>
      <c r="N2059" s="17">
        <v>666</v>
      </c>
    </row>
    <row r="2060" spans="1:14" x14ac:dyDescent="0.2">
      <c r="A2060" t="str">
        <v>successful</v>
      </c>
      <c r="B2060">
        <v>3</v>
      </c>
      <c r="M2060" s="15" t="s">
        <v>8219</v>
      </c>
      <c r="N2060" s="17">
        <v>410</v>
      </c>
    </row>
    <row r="2061" spans="1:14" x14ac:dyDescent="0.2">
      <c r="A2061" t="str">
        <v>successful</v>
      </c>
      <c r="B2061">
        <v>16</v>
      </c>
      <c r="M2061" s="15" t="s">
        <v>8219</v>
      </c>
      <c r="N2061" s="17">
        <v>375</v>
      </c>
    </row>
    <row r="2062" spans="1:14" x14ac:dyDescent="0.2">
      <c r="A2062" t="str">
        <v>successful</v>
      </c>
      <c r="B2062">
        <v>199</v>
      </c>
      <c r="M2062" s="15" t="s">
        <v>8219</v>
      </c>
      <c r="N2062" s="17">
        <v>1364</v>
      </c>
    </row>
    <row r="2063" spans="1:14" x14ac:dyDescent="0.2">
      <c r="A2063" t="str">
        <v>successful</v>
      </c>
      <c r="B2063">
        <v>31</v>
      </c>
      <c r="M2063" s="15" t="s">
        <v>8219</v>
      </c>
      <c r="N2063" s="17">
        <v>35</v>
      </c>
    </row>
    <row r="2064" spans="1:14" x14ac:dyDescent="0.2">
      <c r="A2064" t="str">
        <v>successful</v>
      </c>
      <c r="B2064">
        <v>30</v>
      </c>
      <c r="M2064" s="15" t="s">
        <v>8219</v>
      </c>
      <c r="N2064" s="17">
        <v>203</v>
      </c>
    </row>
    <row r="2065" spans="1:14" x14ac:dyDescent="0.2">
      <c r="A2065" t="str">
        <v>successful</v>
      </c>
      <c r="B2065">
        <v>34</v>
      </c>
      <c r="M2065" s="15" t="s">
        <v>8219</v>
      </c>
      <c r="N2065" s="17">
        <v>49</v>
      </c>
    </row>
    <row r="2066" spans="1:14" x14ac:dyDescent="0.2">
      <c r="A2066" t="str">
        <v>successful</v>
      </c>
      <c r="B2066">
        <v>18</v>
      </c>
      <c r="M2066" s="15" t="s">
        <v>8219</v>
      </c>
      <c r="N2066" s="17">
        <v>5812</v>
      </c>
    </row>
    <row r="2067" spans="1:14" x14ac:dyDescent="0.2">
      <c r="A2067" t="str">
        <v>successful</v>
      </c>
      <c r="B2067">
        <v>67</v>
      </c>
      <c r="M2067" s="15" t="s">
        <v>8219</v>
      </c>
      <c r="N2067" s="17">
        <v>1556</v>
      </c>
    </row>
    <row r="2068" spans="1:14" x14ac:dyDescent="0.2">
      <c r="A2068" t="str">
        <v>successful</v>
      </c>
      <c r="B2068">
        <v>66</v>
      </c>
      <c r="M2068" s="15" t="s">
        <v>8219</v>
      </c>
      <c r="N2068" s="17">
        <v>65</v>
      </c>
    </row>
    <row r="2069" spans="1:14" x14ac:dyDescent="0.2">
      <c r="A2069" t="str">
        <v>successful</v>
      </c>
      <c r="B2069">
        <v>23</v>
      </c>
      <c r="M2069" s="15" t="s">
        <v>8219</v>
      </c>
      <c r="N2069" s="17">
        <v>10</v>
      </c>
    </row>
    <row r="2070" spans="1:14" x14ac:dyDescent="0.2">
      <c r="A2070" t="str">
        <v>successful</v>
      </c>
      <c r="B2070">
        <v>126</v>
      </c>
      <c r="M2070" s="15" t="s">
        <v>8219</v>
      </c>
      <c r="N2070" s="17">
        <v>76</v>
      </c>
    </row>
    <row r="2071" spans="1:14" x14ac:dyDescent="0.2">
      <c r="A2071" t="str">
        <v>successful</v>
      </c>
      <c r="B2071">
        <v>6</v>
      </c>
      <c r="M2071" s="15" t="s">
        <v>8219</v>
      </c>
      <c r="N2071" s="17">
        <v>263</v>
      </c>
    </row>
    <row r="2072" spans="1:14" x14ac:dyDescent="0.2">
      <c r="A2072" t="str">
        <v>successful</v>
      </c>
      <c r="B2072">
        <v>25</v>
      </c>
      <c r="M2072" s="15" t="s">
        <v>8219</v>
      </c>
      <c r="N2072" s="17">
        <v>1530</v>
      </c>
    </row>
    <row r="2073" spans="1:14" x14ac:dyDescent="0.2">
      <c r="A2073" t="str">
        <v>successful</v>
      </c>
      <c r="B2073">
        <v>39</v>
      </c>
      <c r="M2073" s="15" t="s">
        <v>8219</v>
      </c>
      <c r="N2073" s="17">
        <v>278</v>
      </c>
    </row>
    <row r="2074" spans="1:14" x14ac:dyDescent="0.2">
      <c r="A2074" t="str">
        <v>successful</v>
      </c>
      <c r="B2074">
        <v>62</v>
      </c>
      <c r="M2074" s="15" t="s">
        <v>8219</v>
      </c>
      <c r="N2074" s="17">
        <v>350</v>
      </c>
    </row>
    <row r="2075" spans="1:14" x14ac:dyDescent="0.2">
      <c r="A2075" t="str">
        <v>successful</v>
      </c>
      <c r="B2075">
        <v>31</v>
      </c>
      <c r="M2075" s="15" t="s">
        <v>8219</v>
      </c>
      <c r="N2075" s="17">
        <v>470</v>
      </c>
    </row>
    <row r="2076" spans="1:14" x14ac:dyDescent="0.2">
      <c r="A2076" t="str">
        <v>successful</v>
      </c>
      <c r="B2076">
        <v>274</v>
      </c>
      <c r="M2076" s="15" t="s">
        <v>8219</v>
      </c>
      <c r="N2076" s="17">
        <v>3</v>
      </c>
    </row>
    <row r="2077" spans="1:14" x14ac:dyDescent="0.2">
      <c r="A2077" t="str">
        <v>successful</v>
      </c>
      <c r="B2077">
        <v>17</v>
      </c>
      <c r="M2077" s="15" t="s">
        <v>8219</v>
      </c>
      <c r="N2077" s="17">
        <v>8200</v>
      </c>
    </row>
    <row r="2078" spans="1:14" x14ac:dyDescent="0.2">
      <c r="A2078" t="str">
        <v>successful</v>
      </c>
      <c r="B2078">
        <v>14</v>
      </c>
      <c r="M2078" s="15" t="s">
        <v>8219</v>
      </c>
      <c r="N2078" s="17">
        <v>8359</v>
      </c>
    </row>
    <row r="2079" spans="1:14" x14ac:dyDescent="0.2">
      <c r="A2079" t="str">
        <v>successful</v>
      </c>
      <c r="B2079">
        <v>60</v>
      </c>
      <c r="M2079" s="15" t="s">
        <v>8219</v>
      </c>
      <c r="N2079" s="17">
        <v>188</v>
      </c>
    </row>
    <row r="2080" spans="1:14" x14ac:dyDescent="0.2">
      <c r="A2080" t="str">
        <v>successful</v>
      </c>
      <c r="B2080">
        <v>33</v>
      </c>
      <c r="M2080" s="15" t="s">
        <v>8219</v>
      </c>
      <c r="N2080" s="17">
        <v>48</v>
      </c>
    </row>
    <row r="2081" spans="1:14" x14ac:dyDescent="0.2">
      <c r="A2081" t="str">
        <v>successful</v>
      </c>
      <c r="B2081">
        <v>78</v>
      </c>
      <c r="M2081" s="15" t="s">
        <v>8219</v>
      </c>
      <c r="N2081" s="17">
        <v>607</v>
      </c>
    </row>
    <row r="2082" spans="1:14" x14ac:dyDescent="0.2">
      <c r="A2082" t="str">
        <v>successful</v>
      </c>
      <c r="B2082">
        <v>30</v>
      </c>
      <c r="M2082" s="15" t="s">
        <v>8219</v>
      </c>
      <c r="N2082" s="17">
        <v>50</v>
      </c>
    </row>
    <row r="2083" spans="1:14" x14ac:dyDescent="0.2">
      <c r="A2083" t="str">
        <v>successful</v>
      </c>
      <c r="B2083">
        <v>136</v>
      </c>
      <c r="M2083" s="15" t="s">
        <v>8219</v>
      </c>
      <c r="N2083" s="17">
        <v>55</v>
      </c>
    </row>
    <row r="2084" spans="1:14" x14ac:dyDescent="0.2">
      <c r="A2084" t="str">
        <v>successful</v>
      </c>
      <c r="B2084">
        <v>40</v>
      </c>
      <c r="M2084" s="15" t="s">
        <v>8219</v>
      </c>
      <c r="N2084" s="17">
        <v>38</v>
      </c>
    </row>
    <row r="2085" spans="1:14" x14ac:dyDescent="0.2">
      <c r="A2085" t="str">
        <v>successful</v>
      </c>
      <c r="B2085">
        <v>18</v>
      </c>
      <c r="M2085" s="15" t="s">
        <v>8219</v>
      </c>
      <c r="N2085" s="17">
        <v>25</v>
      </c>
    </row>
    <row r="2086" spans="1:14" x14ac:dyDescent="0.2">
      <c r="A2086" t="str">
        <v>successful</v>
      </c>
      <c r="B2086">
        <v>39</v>
      </c>
      <c r="M2086" s="15" t="s">
        <v>8219</v>
      </c>
      <c r="N2086" s="17">
        <v>46</v>
      </c>
    </row>
    <row r="2087" spans="1:14" x14ac:dyDescent="0.2">
      <c r="A2087" t="str">
        <v>successful</v>
      </c>
      <c r="B2087">
        <v>21</v>
      </c>
      <c r="M2087" s="15" t="s">
        <v>8219</v>
      </c>
      <c r="N2087" s="17">
        <v>83</v>
      </c>
    </row>
    <row r="2088" spans="1:14" x14ac:dyDescent="0.2">
      <c r="A2088" t="str">
        <v>successful</v>
      </c>
      <c r="B2088">
        <v>30</v>
      </c>
      <c r="M2088" s="15" t="s">
        <v>8219</v>
      </c>
      <c r="N2088" s="17">
        <v>35</v>
      </c>
    </row>
    <row r="2089" spans="1:14" x14ac:dyDescent="0.2">
      <c r="A2089" t="str">
        <v>successful</v>
      </c>
      <c r="B2089">
        <v>27</v>
      </c>
      <c r="M2089" s="15" t="s">
        <v>8219</v>
      </c>
      <c r="N2089" s="17">
        <v>25</v>
      </c>
    </row>
    <row r="2090" spans="1:14" x14ac:dyDescent="0.2">
      <c r="A2090" t="str">
        <v>successful</v>
      </c>
      <c r="B2090">
        <v>35</v>
      </c>
      <c r="M2090" s="15" t="s">
        <v>8219</v>
      </c>
      <c r="N2090" s="17">
        <v>75</v>
      </c>
    </row>
    <row r="2091" spans="1:14" x14ac:dyDescent="0.2">
      <c r="A2091" t="str">
        <v>successful</v>
      </c>
      <c r="B2091">
        <v>13</v>
      </c>
      <c r="M2091" s="15" t="s">
        <v>8219</v>
      </c>
      <c r="N2091" s="17">
        <v>62</v>
      </c>
    </row>
    <row r="2092" spans="1:14" x14ac:dyDescent="0.2">
      <c r="A2092" t="str">
        <v>successful</v>
      </c>
      <c r="B2092">
        <v>23</v>
      </c>
      <c r="M2092" s="15" t="s">
        <v>8219</v>
      </c>
      <c r="N2092" s="17">
        <v>160</v>
      </c>
    </row>
    <row r="2093" spans="1:14" x14ac:dyDescent="0.2">
      <c r="A2093" t="str">
        <v>successful</v>
      </c>
      <c r="B2093">
        <v>39</v>
      </c>
      <c r="M2093" s="15" t="s">
        <v>8219</v>
      </c>
      <c r="N2093" s="17">
        <v>246</v>
      </c>
    </row>
    <row r="2094" spans="1:14" x14ac:dyDescent="0.2">
      <c r="A2094" t="str">
        <v>successful</v>
      </c>
      <c r="B2094">
        <v>35</v>
      </c>
      <c r="M2094" s="15" t="s">
        <v>8219</v>
      </c>
      <c r="N2094" s="17">
        <v>55</v>
      </c>
    </row>
    <row r="2095" spans="1:14" x14ac:dyDescent="0.2">
      <c r="A2095" t="str">
        <v>successful</v>
      </c>
      <c r="B2095">
        <v>27</v>
      </c>
      <c r="M2095" s="15" t="s">
        <v>8219</v>
      </c>
      <c r="N2095" s="17">
        <v>23</v>
      </c>
    </row>
    <row r="2096" spans="1:14" x14ac:dyDescent="0.2">
      <c r="A2096" t="str">
        <v>successful</v>
      </c>
      <c r="B2096">
        <v>21</v>
      </c>
      <c r="M2096" s="15" t="s">
        <v>8219</v>
      </c>
      <c r="N2096" s="17">
        <v>72</v>
      </c>
    </row>
    <row r="2097" spans="1:14" x14ac:dyDescent="0.2">
      <c r="A2097" t="str">
        <v>successful</v>
      </c>
      <c r="B2097">
        <v>104</v>
      </c>
      <c r="M2097" s="15" t="s">
        <v>8219</v>
      </c>
      <c r="N2097" s="17">
        <v>22</v>
      </c>
    </row>
    <row r="2098" spans="1:14" x14ac:dyDescent="0.2">
      <c r="A2098" t="str">
        <v>successful</v>
      </c>
      <c r="B2098">
        <v>19</v>
      </c>
      <c r="M2098" s="15" t="s">
        <v>8219</v>
      </c>
      <c r="N2098" s="17">
        <v>14</v>
      </c>
    </row>
    <row r="2099" spans="1:14" x14ac:dyDescent="0.2">
      <c r="A2099" t="str">
        <v>successful</v>
      </c>
      <c r="B2099">
        <v>97</v>
      </c>
      <c r="M2099" s="15" t="s">
        <v>8219</v>
      </c>
      <c r="N2099" s="17">
        <v>38</v>
      </c>
    </row>
    <row r="2100" spans="1:14" x14ac:dyDescent="0.2">
      <c r="A2100" t="str">
        <v>successful</v>
      </c>
      <c r="B2100">
        <v>27</v>
      </c>
      <c r="M2100" s="15" t="s">
        <v>8219</v>
      </c>
      <c r="N2100" s="17">
        <v>32</v>
      </c>
    </row>
    <row r="2101" spans="1:14" x14ac:dyDescent="0.2">
      <c r="A2101" t="str">
        <v>successful</v>
      </c>
      <c r="B2101">
        <v>24</v>
      </c>
      <c r="M2101" s="15" t="s">
        <v>8219</v>
      </c>
      <c r="N2101" s="17">
        <v>63</v>
      </c>
    </row>
    <row r="2102" spans="1:14" x14ac:dyDescent="0.2">
      <c r="A2102" t="str">
        <v>successful</v>
      </c>
      <c r="B2102">
        <v>13</v>
      </c>
      <c r="M2102" s="15" t="s">
        <v>8219</v>
      </c>
      <c r="N2102" s="17">
        <v>27</v>
      </c>
    </row>
    <row r="2103" spans="1:14" x14ac:dyDescent="0.2">
      <c r="A2103" t="str">
        <v>successful</v>
      </c>
      <c r="B2103">
        <v>46</v>
      </c>
      <c r="M2103" s="15" t="s">
        <v>8219</v>
      </c>
      <c r="N2103" s="17">
        <v>44</v>
      </c>
    </row>
    <row r="2104" spans="1:14" x14ac:dyDescent="0.2">
      <c r="A2104" t="str">
        <v>successful</v>
      </c>
      <c r="B2104">
        <v>4</v>
      </c>
      <c r="M2104" s="15" t="s">
        <v>8219</v>
      </c>
      <c r="N2104" s="17">
        <v>38</v>
      </c>
    </row>
    <row r="2105" spans="1:14" x14ac:dyDescent="0.2">
      <c r="A2105" t="str">
        <v>successful</v>
      </c>
      <c r="B2105">
        <v>40</v>
      </c>
      <c r="M2105" s="15" t="s">
        <v>8219</v>
      </c>
      <c r="N2105" s="17">
        <v>115</v>
      </c>
    </row>
    <row r="2106" spans="1:14" x14ac:dyDescent="0.2">
      <c r="A2106" t="str">
        <v>successful</v>
      </c>
      <c r="B2106">
        <v>44</v>
      </c>
      <c r="M2106" s="15" t="s">
        <v>8219</v>
      </c>
      <c r="N2106" s="17">
        <v>37</v>
      </c>
    </row>
    <row r="2107" spans="1:14" x14ac:dyDescent="0.2">
      <c r="A2107" t="str">
        <v>successful</v>
      </c>
      <c r="B2107">
        <v>35</v>
      </c>
      <c r="M2107" s="15" t="s">
        <v>8219</v>
      </c>
      <c r="N2107" s="17">
        <v>99</v>
      </c>
    </row>
    <row r="2108" spans="1:14" x14ac:dyDescent="0.2">
      <c r="A2108" t="str">
        <v>successful</v>
      </c>
      <c r="B2108">
        <v>63</v>
      </c>
      <c r="M2108" s="15" t="s">
        <v>8219</v>
      </c>
      <c r="N2108" s="17">
        <v>44</v>
      </c>
    </row>
    <row r="2109" spans="1:14" x14ac:dyDescent="0.2">
      <c r="A2109" t="str">
        <v>successful</v>
      </c>
      <c r="B2109">
        <v>89</v>
      </c>
      <c r="M2109" s="15" t="s">
        <v>8219</v>
      </c>
      <c r="N2109" s="17">
        <v>58</v>
      </c>
    </row>
    <row r="2110" spans="1:14" x14ac:dyDescent="0.2">
      <c r="A2110" t="str">
        <v>successful</v>
      </c>
      <c r="B2110">
        <v>15</v>
      </c>
      <c r="M2110" s="15" t="s">
        <v>8219</v>
      </c>
      <c r="N2110" s="17">
        <v>191</v>
      </c>
    </row>
    <row r="2111" spans="1:14" x14ac:dyDescent="0.2">
      <c r="A2111" t="str">
        <v>successful</v>
      </c>
      <c r="B2111">
        <v>46</v>
      </c>
      <c r="M2111" s="15" t="s">
        <v>8219</v>
      </c>
      <c r="N2111" s="17">
        <v>40</v>
      </c>
    </row>
    <row r="2112" spans="1:14" x14ac:dyDescent="0.2">
      <c r="A2112" t="str">
        <v>successful</v>
      </c>
      <c r="B2112">
        <v>33</v>
      </c>
      <c r="M2112" s="15" t="s">
        <v>8219</v>
      </c>
      <c r="N2112" s="17">
        <v>38</v>
      </c>
    </row>
    <row r="2113" spans="1:14" x14ac:dyDescent="0.2">
      <c r="A2113" t="str">
        <v>successful</v>
      </c>
      <c r="B2113">
        <v>52</v>
      </c>
      <c r="M2113" s="15" t="s">
        <v>8219</v>
      </c>
      <c r="N2113" s="17">
        <v>39</v>
      </c>
    </row>
    <row r="2114" spans="1:14" x14ac:dyDescent="0.2">
      <c r="A2114" t="str">
        <v>successful</v>
      </c>
      <c r="B2114">
        <v>7</v>
      </c>
      <c r="M2114" s="15" t="s">
        <v>8219</v>
      </c>
      <c r="N2114" s="17">
        <v>11</v>
      </c>
    </row>
    <row r="2115" spans="1:14" x14ac:dyDescent="0.2">
      <c r="A2115" t="str">
        <v>successful</v>
      </c>
      <c r="B2115">
        <v>28</v>
      </c>
      <c r="M2115" s="15" t="s">
        <v>8219</v>
      </c>
      <c r="N2115" s="17">
        <v>107</v>
      </c>
    </row>
    <row r="2116" spans="1:14" x14ac:dyDescent="0.2">
      <c r="A2116" t="str">
        <v>successful</v>
      </c>
      <c r="B2116">
        <v>11</v>
      </c>
      <c r="M2116" s="15" t="s">
        <v>8219</v>
      </c>
      <c r="N2116" s="17">
        <v>147</v>
      </c>
    </row>
    <row r="2117" spans="1:14" x14ac:dyDescent="0.2">
      <c r="A2117" t="str">
        <v>successful</v>
      </c>
      <c r="B2117">
        <v>15</v>
      </c>
      <c r="M2117" s="15" t="s">
        <v>8219</v>
      </c>
      <c r="N2117" s="17">
        <v>36</v>
      </c>
    </row>
    <row r="2118" spans="1:14" x14ac:dyDescent="0.2">
      <c r="A2118" t="str">
        <v>successful</v>
      </c>
      <c r="B2118">
        <v>30</v>
      </c>
      <c r="M2118" s="15" t="s">
        <v>8219</v>
      </c>
      <c r="N2118" s="17">
        <v>92</v>
      </c>
    </row>
    <row r="2119" spans="1:14" x14ac:dyDescent="0.2">
      <c r="A2119" t="str">
        <v>successful</v>
      </c>
      <c r="B2119">
        <v>27</v>
      </c>
      <c r="M2119" s="15" t="s">
        <v>8219</v>
      </c>
      <c r="N2119" s="17">
        <v>35</v>
      </c>
    </row>
    <row r="2120" spans="1:14" x14ac:dyDescent="0.2">
      <c r="A2120" t="str">
        <v>successful</v>
      </c>
      <c r="B2120">
        <v>28</v>
      </c>
      <c r="M2120" s="15" t="s">
        <v>8219</v>
      </c>
      <c r="N2120" s="17">
        <v>17</v>
      </c>
    </row>
    <row r="2121" spans="1:14" x14ac:dyDescent="0.2">
      <c r="A2121" t="str">
        <v>successful</v>
      </c>
      <c r="B2121">
        <v>17</v>
      </c>
      <c r="M2121" s="15" t="s">
        <v>8219</v>
      </c>
      <c r="N2121" s="17">
        <v>22</v>
      </c>
    </row>
    <row r="2122" spans="1:14" x14ac:dyDescent="0.2">
      <c r="A2122" t="str">
        <v>successful</v>
      </c>
      <c r="B2122">
        <v>50</v>
      </c>
      <c r="M2122" s="15" t="s">
        <v>8219</v>
      </c>
      <c r="N2122" s="17">
        <v>69</v>
      </c>
    </row>
    <row r="2123" spans="1:14" x14ac:dyDescent="0.2">
      <c r="A2123" t="str">
        <v>successful</v>
      </c>
      <c r="B2123">
        <v>26</v>
      </c>
      <c r="M2123" s="15" t="s">
        <v>8221</v>
      </c>
      <c r="N2123" s="17">
        <v>10</v>
      </c>
    </row>
    <row r="2124" spans="1:14" x14ac:dyDescent="0.2">
      <c r="A2124" t="str">
        <v>successful</v>
      </c>
      <c r="B2124">
        <v>88</v>
      </c>
      <c r="M2124" s="15" t="s">
        <v>8221</v>
      </c>
      <c r="N2124" s="17">
        <v>3</v>
      </c>
    </row>
    <row r="2125" spans="1:14" x14ac:dyDescent="0.2">
      <c r="A2125" t="str">
        <v>successful</v>
      </c>
      <c r="B2125">
        <v>91</v>
      </c>
      <c r="M2125" s="15" t="s">
        <v>8221</v>
      </c>
      <c r="N2125" s="17">
        <v>5</v>
      </c>
    </row>
    <row r="2126" spans="1:14" x14ac:dyDescent="0.2">
      <c r="A2126" t="str">
        <v>successful</v>
      </c>
      <c r="B2126">
        <v>3</v>
      </c>
      <c r="M2126" s="15" t="s">
        <v>8221</v>
      </c>
      <c r="N2126" s="17">
        <v>5</v>
      </c>
    </row>
    <row r="2127" spans="1:14" x14ac:dyDescent="0.2">
      <c r="A2127" t="str">
        <v>successful</v>
      </c>
      <c r="B2127">
        <v>28</v>
      </c>
      <c r="M2127" s="15" t="s">
        <v>8221</v>
      </c>
      <c r="N2127" s="17">
        <v>27</v>
      </c>
    </row>
    <row r="2128" spans="1:14" x14ac:dyDescent="0.2">
      <c r="A2128" t="str">
        <v>successful</v>
      </c>
      <c r="B2128">
        <v>77</v>
      </c>
      <c r="M2128" s="15" t="s">
        <v>8221</v>
      </c>
      <c r="N2128" s="17">
        <v>2</v>
      </c>
    </row>
    <row r="2129" spans="1:14" x14ac:dyDescent="0.2">
      <c r="A2129" t="str">
        <v>successful</v>
      </c>
      <c r="B2129">
        <v>27</v>
      </c>
      <c r="M2129" s="15" t="s">
        <v>8221</v>
      </c>
      <c r="N2129" s="17">
        <v>236</v>
      </c>
    </row>
    <row r="2130" spans="1:14" x14ac:dyDescent="0.2">
      <c r="A2130" t="str">
        <v>successful</v>
      </c>
      <c r="B2130">
        <v>107</v>
      </c>
      <c r="M2130" s="15" t="s">
        <v>8221</v>
      </c>
      <c r="N2130" s="17">
        <v>1</v>
      </c>
    </row>
    <row r="2131" spans="1:14" x14ac:dyDescent="0.2">
      <c r="A2131" t="str">
        <v>successful</v>
      </c>
      <c r="B2131">
        <v>96</v>
      </c>
      <c r="M2131" s="15" t="s">
        <v>8221</v>
      </c>
      <c r="N2131" s="17">
        <v>12</v>
      </c>
    </row>
    <row r="2132" spans="1:14" x14ac:dyDescent="0.2">
      <c r="A2132" t="str">
        <v>successful</v>
      </c>
      <c r="B2132">
        <v>56</v>
      </c>
      <c r="M2132" s="15" t="s">
        <v>8221</v>
      </c>
      <c r="N2132" s="17">
        <v>4</v>
      </c>
    </row>
    <row r="2133" spans="1:14" x14ac:dyDescent="0.2">
      <c r="A2133" t="str">
        <v>successful</v>
      </c>
      <c r="B2133">
        <v>58</v>
      </c>
      <c r="M2133" s="15" t="s">
        <v>8221</v>
      </c>
      <c r="N2133" s="17">
        <v>3</v>
      </c>
    </row>
    <row r="2134" spans="1:14" x14ac:dyDescent="0.2">
      <c r="A2134" t="str">
        <v>successful</v>
      </c>
      <c r="B2134">
        <v>15</v>
      </c>
      <c r="M2134" s="15" t="s">
        <v>8221</v>
      </c>
      <c r="N2134" s="17">
        <v>99</v>
      </c>
    </row>
    <row r="2135" spans="1:14" x14ac:dyDescent="0.2">
      <c r="A2135" t="str">
        <v>successful</v>
      </c>
      <c r="B2135">
        <v>20</v>
      </c>
      <c r="M2135" s="15" t="s">
        <v>8221</v>
      </c>
      <c r="N2135" s="17">
        <v>3</v>
      </c>
    </row>
    <row r="2136" spans="1:14" x14ac:dyDescent="0.2">
      <c r="A2136" t="str">
        <v>successful</v>
      </c>
      <c r="B2136">
        <v>38</v>
      </c>
      <c r="M2136" s="15" t="s">
        <v>8221</v>
      </c>
      <c r="N2136" s="17">
        <v>3</v>
      </c>
    </row>
    <row r="2137" spans="1:14" x14ac:dyDescent="0.2">
      <c r="A2137" t="str">
        <v>successful</v>
      </c>
      <c r="B2137">
        <v>33</v>
      </c>
      <c r="M2137" s="15" t="s">
        <v>8221</v>
      </c>
      <c r="N2137" s="17">
        <v>22</v>
      </c>
    </row>
    <row r="2138" spans="1:14" x14ac:dyDescent="0.2">
      <c r="A2138" t="str">
        <v>successful</v>
      </c>
      <c r="B2138">
        <v>57</v>
      </c>
      <c r="M2138" s="15" t="s">
        <v>8221</v>
      </c>
      <c r="N2138" s="17">
        <v>4</v>
      </c>
    </row>
    <row r="2139" spans="1:14" x14ac:dyDescent="0.2">
      <c r="A2139" t="str">
        <v>successful</v>
      </c>
      <c r="B2139">
        <v>25</v>
      </c>
      <c r="M2139" s="15" t="s">
        <v>8221</v>
      </c>
      <c r="N2139" s="17">
        <v>534</v>
      </c>
    </row>
    <row r="2140" spans="1:14" x14ac:dyDescent="0.2">
      <c r="A2140" t="str">
        <v>successful</v>
      </c>
      <c r="B2140">
        <v>14</v>
      </c>
      <c r="M2140" s="15" t="s">
        <v>8221</v>
      </c>
      <c r="N2140" s="17">
        <v>12</v>
      </c>
    </row>
    <row r="2141" spans="1:14" x14ac:dyDescent="0.2">
      <c r="A2141" t="str">
        <v>successful</v>
      </c>
      <c r="B2141">
        <v>94</v>
      </c>
      <c r="M2141" s="15" t="s">
        <v>8221</v>
      </c>
      <c r="N2141" s="17">
        <v>56</v>
      </c>
    </row>
    <row r="2142" spans="1:14" x14ac:dyDescent="0.2">
      <c r="A2142" t="str">
        <v>successful</v>
      </c>
      <c r="B2142">
        <v>59</v>
      </c>
      <c r="M2142" s="15" t="s">
        <v>8221</v>
      </c>
      <c r="N2142" s="17">
        <v>11</v>
      </c>
    </row>
    <row r="2143" spans="1:14" x14ac:dyDescent="0.2">
      <c r="A2143" t="str">
        <v>successful</v>
      </c>
      <c r="B2143">
        <v>36</v>
      </c>
      <c r="M2143" s="15" t="s">
        <v>8221</v>
      </c>
      <c r="N2143" s="17">
        <v>0</v>
      </c>
    </row>
    <row r="2144" spans="1:14" x14ac:dyDescent="0.2">
      <c r="A2144" t="str">
        <v>successful</v>
      </c>
      <c r="B2144">
        <v>115</v>
      </c>
      <c r="M2144" s="15" t="s">
        <v>8221</v>
      </c>
      <c r="N2144" s="17">
        <v>12</v>
      </c>
    </row>
    <row r="2145" spans="1:14" x14ac:dyDescent="0.2">
      <c r="A2145" t="str">
        <v>successful</v>
      </c>
      <c r="B2145">
        <v>30</v>
      </c>
      <c r="M2145" s="15" t="s">
        <v>8221</v>
      </c>
      <c r="N2145" s="17">
        <v>5</v>
      </c>
    </row>
    <row r="2146" spans="1:14" x14ac:dyDescent="0.2">
      <c r="A2146" t="str">
        <v>successful</v>
      </c>
      <c r="B2146">
        <v>52</v>
      </c>
      <c r="M2146" s="15" t="s">
        <v>8221</v>
      </c>
      <c r="N2146" s="17">
        <v>24</v>
      </c>
    </row>
    <row r="2147" spans="1:14" x14ac:dyDescent="0.2">
      <c r="A2147" t="str">
        <v>successful</v>
      </c>
      <c r="B2147">
        <v>27</v>
      </c>
      <c r="M2147" s="15" t="s">
        <v>8221</v>
      </c>
      <c r="N2147" s="17">
        <v>89</v>
      </c>
    </row>
    <row r="2148" spans="1:14" x14ac:dyDescent="0.2">
      <c r="A2148" t="str">
        <v>successful</v>
      </c>
      <c r="B2148">
        <v>24</v>
      </c>
      <c r="M2148" s="15" t="s">
        <v>8221</v>
      </c>
      <c r="N2148" s="17">
        <v>1</v>
      </c>
    </row>
    <row r="2149" spans="1:14" x14ac:dyDescent="0.2">
      <c r="A2149" t="str">
        <v>successful</v>
      </c>
      <c r="B2149">
        <v>10</v>
      </c>
      <c r="M2149" s="15" t="s">
        <v>8221</v>
      </c>
      <c r="N2149" s="17">
        <v>55</v>
      </c>
    </row>
    <row r="2150" spans="1:14" x14ac:dyDescent="0.2">
      <c r="A2150" t="str">
        <v>successful</v>
      </c>
      <c r="B2150">
        <v>30</v>
      </c>
      <c r="M2150" s="15" t="s">
        <v>8221</v>
      </c>
      <c r="N2150" s="17">
        <v>2</v>
      </c>
    </row>
    <row r="2151" spans="1:14" x14ac:dyDescent="0.2">
      <c r="A2151" t="str">
        <v>successful</v>
      </c>
      <c r="B2151">
        <v>71</v>
      </c>
      <c r="M2151" s="15" t="s">
        <v>8221</v>
      </c>
      <c r="N2151" s="17">
        <v>0</v>
      </c>
    </row>
    <row r="2152" spans="1:14" x14ac:dyDescent="0.2">
      <c r="A2152" t="str">
        <v>successful</v>
      </c>
      <c r="B2152">
        <v>10</v>
      </c>
      <c r="M2152" s="15" t="s">
        <v>8221</v>
      </c>
      <c r="N2152" s="17">
        <v>4</v>
      </c>
    </row>
    <row r="2153" spans="1:14" x14ac:dyDescent="0.2">
      <c r="A2153" t="str">
        <v>successful</v>
      </c>
      <c r="B2153">
        <v>24</v>
      </c>
      <c r="M2153" s="15" t="s">
        <v>8221</v>
      </c>
      <c r="N2153" s="17">
        <v>6</v>
      </c>
    </row>
    <row r="2154" spans="1:14" x14ac:dyDescent="0.2">
      <c r="A2154" t="str">
        <v>successful</v>
      </c>
      <c r="B2154">
        <v>38</v>
      </c>
      <c r="M2154" s="15" t="s">
        <v>8221</v>
      </c>
      <c r="N2154" s="17">
        <v>4</v>
      </c>
    </row>
    <row r="2155" spans="1:14" x14ac:dyDescent="0.2">
      <c r="A2155" t="str">
        <v>successful</v>
      </c>
      <c r="B2155">
        <v>26</v>
      </c>
      <c r="M2155" s="15" t="s">
        <v>8221</v>
      </c>
      <c r="N2155" s="17">
        <v>4</v>
      </c>
    </row>
    <row r="2156" spans="1:14" x14ac:dyDescent="0.2">
      <c r="A2156" t="str">
        <v>successful</v>
      </c>
      <c r="B2156">
        <v>19</v>
      </c>
      <c r="M2156" s="15" t="s">
        <v>8221</v>
      </c>
      <c r="N2156" s="17">
        <v>2</v>
      </c>
    </row>
    <row r="2157" spans="1:14" x14ac:dyDescent="0.2">
      <c r="A2157" t="str">
        <v>successful</v>
      </c>
      <c r="B2157">
        <v>11</v>
      </c>
      <c r="M2157" s="15" t="s">
        <v>8221</v>
      </c>
      <c r="N2157" s="17">
        <v>5</v>
      </c>
    </row>
    <row r="2158" spans="1:14" x14ac:dyDescent="0.2">
      <c r="A2158" t="str">
        <v>successful</v>
      </c>
      <c r="B2158">
        <v>27</v>
      </c>
      <c r="M2158" s="15" t="s">
        <v>8221</v>
      </c>
      <c r="N2158" s="17">
        <v>83</v>
      </c>
    </row>
    <row r="2159" spans="1:14" x14ac:dyDescent="0.2">
      <c r="A2159" t="str">
        <v>successful</v>
      </c>
      <c r="B2159">
        <v>34</v>
      </c>
      <c r="M2159" s="15" t="s">
        <v>8221</v>
      </c>
      <c r="N2159" s="17">
        <v>57</v>
      </c>
    </row>
    <row r="2160" spans="1:14" x14ac:dyDescent="0.2">
      <c r="A2160" t="str">
        <v>successful</v>
      </c>
      <c r="B2160">
        <v>20</v>
      </c>
      <c r="M2160" s="15" t="s">
        <v>8221</v>
      </c>
      <c r="N2160" s="17">
        <v>311</v>
      </c>
    </row>
    <row r="2161" spans="1:14" x14ac:dyDescent="0.2">
      <c r="A2161" t="str">
        <v>successful</v>
      </c>
      <c r="B2161">
        <v>37</v>
      </c>
      <c r="M2161" s="15" t="s">
        <v>8221</v>
      </c>
      <c r="N2161" s="17">
        <v>2</v>
      </c>
    </row>
    <row r="2162" spans="1:14" x14ac:dyDescent="0.2">
      <c r="A2162" t="str">
        <v>successful</v>
      </c>
      <c r="B2162">
        <v>20</v>
      </c>
      <c r="M2162" s="15" t="s">
        <v>8221</v>
      </c>
      <c r="N2162" s="17">
        <v>16</v>
      </c>
    </row>
    <row r="2163" spans="1:14" x14ac:dyDescent="0.2">
      <c r="A2163" t="str">
        <v>successful</v>
      </c>
      <c r="B2163">
        <v>10</v>
      </c>
      <c r="M2163" s="15" t="s">
        <v>8219</v>
      </c>
      <c r="N2163" s="17">
        <v>13</v>
      </c>
    </row>
    <row r="2164" spans="1:14" x14ac:dyDescent="0.2">
      <c r="A2164" t="str">
        <v>successful</v>
      </c>
      <c r="B2164">
        <v>26</v>
      </c>
      <c r="M2164" s="15" t="s">
        <v>8219</v>
      </c>
      <c r="N2164" s="17">
        <v>58</v>
      </c>
    </row>
    <row r="2165" spans="1:14" x14ac:dyDescent="0.2">
      <c r="A2165" t="str">
        <v>successful</v>
      </c>
      <c r="B2165">
        <v>20</v>
      </c>
      <c r="M2165" s="15" t="s">
        <v>8219</v>
      </c>
      <c r="N2165" s="17">
        <v>44</v>
      </c>
    </row>
    <row r="2166" spans="1:14" x14ac:dyDescent="0.2">
      <c r="A2166" t="str">
        <v>successful</v>
      </c>
      <c r="B2166">
        <v>46</v>
      </c>
      <c r="M2166" s="15" t="s">
        <v>8219</v>
      </c>
      <c r="N2166" s="17">
        <v>83</v>
      </c>
    </row>
    <row r="2167" spans="1:14" x14ac:dyDescent="0.2">
      <c r="A2167" t="str">
        <v>successful</v>
      </c>
      <c r="B2167">
        <v>76</v>
      </c>
      <c r="M2167" s="15" t="s">
        <v>8219</v>
      </c>
      <c r="N2167" s="17">
        <v>117</v>
      </c>
    </row>
    <row r="2168" spans="1:14" x14ac:dyDescent="0.2">
      <c r="A2168" t="str">
        <v>successful</v>
      </c>
      <c r="B2168">
        <v>41</v>
      </c>
      <c r="M2168" s="15" t="s">
        <v>8219</v>
      </c>
      <c r="N2168" s="17">
        <v>32</v>
      </c>
    </row>
    <row r="2169" spans="1:14" x14ac:dyDescent="0.2">
      <c r="A2169" t="str">
        <v>successful</v>
      </c>
      <c r="B2169">
        <v>7</v>
      </c>
      <c r="M2169" s="15" t="s">
        <v>8219</v>
      </c>
      <c r="N2169" s="17">
        <v>8</v>
      </c>
    </row>
    <row r="2170" spans="1:14" x14ac:dyDescent="0.2">
      <c r="A2170" t="str">
        <v>successful</v>
      </c>
      <c r="B2170">
        <v>49</v>
      </c>
      <c r="M2170" s="15" t="s">
        <v>8219</v>
      </c>
      <c r="N2170" s="17">
        <v>340</v>
      </c>
    </row>
    <row r="2171" spans="1:14" x14ac:dyDescent="0.2">
      <c r="A2171" t="str">
        <v>successful</v>
      </c>
      <c r="B2171">
        <v>26</v>
      </c>
      <c r="M2171" s="15" t="s">
        <v>8219</v>
      </c>
      <c r="N2171" s="17">
        <v>7</v>
      </c>
    </row>
    <row r="2172" spans="1:14" x14ac:dyDescent="0.2">
      <c r="A2172" t="str">
        <v>successful</v>
      </c>
      <c r="B2172">
        <v>65</v>
      </c>
      <c r="M2172" s="15" t="s">
        <v>8219</v>
      </c>
      <c r="N2172" s="17">
        <v>19</v>
      </c>
    </row>
    <row r="2173" spans="1:14" x14ac:dyDescent="0.2">
      <c r="A2173" t="str">
        <v>successful</v>
      </c>
      <c r="B2173">
        <v>28</v>
      </c>
      <c r="M2173" s="15" t="s">
        <v>8219</v>
      </c>
      <c r="N2173" s="17">
        <v>47</v>
      </c>
    </row>
    <row r="2174" spans="1:14" x14ac:dyDescent="0.2">
      <c r="A2174" t="str">
        <v>successful</v>
      </c>
      <c r="B2174">
        <v>8</v>
      </c>
      <c r="M2174" s="15" t="s">
        <v>8219</v>
      </c>
      <c r="N2174" s="17">
        <v>13</v>
      </c>
    </row>
    <row r="2175" spans="1:14" x14ac:dyDescent="0.2">
      <c r="A2175" t="str">
        <v>successful</v>
      </c>
      <c r="B2175">
        <v>3</v>
      </c>
      <c r="M2175" s="15" t="s">
        <v>8219</v>
      </c>
      <c r="N2175" s="17">
        <v>90</v>
      </c>
    </row>
    <row r="2176" spans="1:14" x14ac:dyDescent="0.2">
      <c r="A2176" t="str">
        <v>successful</v>
      </c>
      <c r="B2176">
        <v>9</v>
      </c>
      <c r="M2176" s="15" t="s">
        <v>8219</v>
      </c>
      <c r="N2176" s="17">
        <v>63</v>
      </c>
    </row>
    <row r="2177" spans="1:14" x14ac:dyDescent="0.2">
      <c r="A2177" t="str">
        <v>successful</v>
      </c>
      <c r="B2177">
        <v>9</v>
      </c>
      <c r="M2177" s="15" t="s">
        <v>8219</v>
      </c>
      <c r="N2177" s="17">
        <v>26</v>
      </c>
    </row>
    <row r="2178" spans="1:14" x14ac:dyDescent="0.2">
      <c r="A2178" t="str">
        <v>successful</v>
      </c>
      <c r="B2178">
        <v>20</v>
      </c>
      <c r="M2178" s="15" t="s">
        <v>8219</v>
      </c>
      <c r="N2178" s="17">
        <v>71</v>
      </c>
    </row>
    <row r="2179" spans="1:14" x14ac:dyDescent="0.2">
      <c r="A2179" t="str">
        <v>successful</v>
      </c>
      <c r="B2179">
        <v>57</v>
      </c>
      <c r="M2179" s="15" t="s">
        <v>8219</v>
      </c>
      <c r="N2179" s="17">
        <v>38</v>
      </c>
    </row>
    <row r="2180" spans="1:14" x14ac:dyDescent="0.2">
      <c r="A2180" t="str">
        <v>successful</v>
      </c>
      <c r="B2180">
        <v>8</v>
      </c>
      <c r="M2180" s="15" t="s">
        <v>8219</v>
      </c>
      <c r="N2180" s="17">
        <v>859</v>
      </c>
    </row>
    <row r="2181" spans="1:14" x14ac:dyDescent="0.2">
      <c r="A2181" t="str">
        <v>successful</v>
      </c>
      <c r="B2181">
        <v>14</v>
      </c>
      <c r="M2181" s="15" t="s">
        <v>8219</v>
      </c>
      <c r="N2181" s="17">
        <v>21</v>
      </c>
    </row>
    <row r="2182" spans="1:14" x14ac:dyDescent="0.2">
      <c r="A2182" t="str">
        <v>successful</v>
      </c>
      <c r="B2182">
        <v>17</v>
      </c>
      <c r="M2182" s="15" t="s">
        <v>8219</v>
      </c>
      <c r="N2182" s="17">
        <v>78</v>
      </c>
    </row>
    <row r="2183" spans="1:14" x14ac:dyDescent="0.2">
      <c r="A2183" t="str">
        <v>successful</v>
      </c>
      <c r="B2183">
        <v>100</v>
      </c>
      <c r="M2183" s="15" t="s">
        <v>8219</v>
      </c>
      <c r="N2183" s="17">
        <v>53</v>
      </c>
    </row>
    <row r="2184" spans="1:14" x14ac:dyDescent="0.2">
      <c r="A2184" t="str">
        <v>successful</v>
      </c>
      <c r="B2184">
        <v>32</v>
      </c>
      <c r="M2184" s="15" t="s">
        <v>8219</v>
      </c>
      <c r="N2184" s="17">
        <v>356</v>
      </c>
    </row>
    <row r="2185" spans="1:14" x14ac:dyDescent="0.2">
      <c r="A2185" t="str">
        <v>successful</v>
      </c>
      <c r="B2185">
        <v>3</v>
      </c>
      <c r="M2185" s="15" t="s">
        <v>8219</v>
      </c>
      <c r="N2185" s="17">
        <v>279</v>
      </c>
    </row>
    <row r="2186" spans="1:14" x14ac:dyDescent="0.2">
      <c r="M2186" s="15" t="s">
        <v>8219</v>
      </c>
      <c r="N2186" s="17">
        <v>266</v>
      </c>
    </row>
    <row r="2187" spans="1:14" x14ac:dyDescent="0.2">
      <c r="M2187" s="15" t="s">
        <v>8219</v>
      </c>
      <c r="N2187" s="17">
        <v>623</v>
      </c>
    </row>
    <row r="2188" spans="1:14" x14ac:dyDescent="0.2">
      <c r="M2188" s="15" t="s">
        <v>8219</v>
      </c>
      <c r="N2188" s="17">
        <v>392</v>
      </c>
    </row>
    <row r="2189" spans="1:14" x14ac:dyDescent="0.2">
      <c r="M2189" s="15" t="s">
        <v>8219</v>
      </c>
      <c r="N2189" s="17">
        <v>3562</v>
      </c>
    </row>
    <row r="2190" spans="1:14" x14ac:dyDescent="0.2">
      <c r="M2190" s="15" t="s">
        <v>8219</v>
      </c>
      <c r="N2190" s="17">
        <v>514</v>
      </c>
    </row>
    <row r="2191" spans="1:14" x14ac:dyDescent="0.2">
      <c r="M2191" s="15" t="s">
        <v>8219</v>
      </c>
      <c r="N2191" s="17">
        <v>88</v>
      </c>
    </row>
    <row r="2192" spans="1:14" x14ac:dyDescent="0.2">
      <c r="M2192" s="15" t="s">
        <v>8219</v>
      </c>
      <c r="N2192" s="17">
        <v>537</v>
      </c>
    </row>
    <row r="2193" spans="13:14" x14ac:dyDescent="0.2">
      <c r="M2193" s="15" t="s">
        <v>8219</v>
      </c>
      <c r="N2193" s="17">
        <v>25</v>
      </c>
    </row>
    <row r="2194" spans="13:14" x14ac:dyDescent="0.2">
      <c r="M2194" s="15" t="s">
        <v>8219</v>
      </c>
      <c r="N2194" s="17">
        <v>3238</v>
      </c>
    </row>
    <row r="2195" spans="13:14" x14ac:dyDescent="0.2">
      <c r="M2195" s="15" t="s">
        <v>8219</v>
      </c>
      <c r="N2195" s="17">
        <v>897</v>
      </c>
    </row>
    <row r="2196" spans="13:14" x14ac:dyDescent="0.2">
      <c r="M2196" s="15" t="s">
        <v>8219</v>
      </c>
      <c r="N2196" s="17">
        <v>878</v>
      </c>
    </row>
    <row r="2197" spans="13:14" x14ac:dyDescent="0.2">
      <c r="M2197" s="15" t="s">
        <v>8219</v>
      </c>
      <c r="N2197" s="17">
        <v>115</v>
      </c>
    </row>
    <row r="2198" spans="13:14" x14ac:dyDescent="0.2">
      <c r="M2198" s="15" t="s">
        <v>8219</v>
      </c>
      <c r="N2198" s="17">
        <v>234</v>
      </c>
    </row>
    <row r="2199" spans="13:14" x14ac:dyDescent="0.2">
      <c r="M2199" s="15" t="s">
        <v>8219</v>
      </c>
      <c r="N2199" s="17">
        <v>4330</v>
      </c>
    </row>
    <row r="2200" spans="13:14" x14ac:dyDescent="0.2">
      <c r="M2200" s="15" t="s">
        <v>8219</v>
      </c>
      <c r="N2200" s="17">
        <v>651</v>
      </c>
    </row>
    <row r="2201" spans="13:14" x14ac:dyDescent="0.2">
      <c r="M2201" s="15" t="s">
        <v>8219</v>
      </c>
      <c r="N2201" s="17">
        <v>251</v>
      </c>
    </row>
    <row r="2202" spans="13:14" x14ac:dyDescent="0.2">
      <c r="M2202" s="15" t="s">
        <v>8219</v>
      </c>
      <c r="N2202" s="17">
        <v>263</v>
      </c>
    </row>
    <row r="2203" spans="13:14" x14ac:dyDescent="0.2">
      <c r="M2203" s="15" t="s">
        <v>8219</v>
      </c>
      <c r="N2203" s="17">
        <v>28</v>
      </c>
    </row>
    <row r="2204" spans="13:14" x14ac:dyDescent="0.2">
      <c r="M2204" s="15" t="s">
        <v>8219</v>
      </c>
      <c r="N2204" s="17">
        <v>721</v>
      </c>
    </row>
    <row r="2205" spans="13:14" x14ac:dyDescent="0.2">
      <c r="M2205" s="15" t="s">
        <v>8219</v>
      </c>
      <c r="N2205" s="17">
        <v>50</v>
      </c>
    </row>
    <row r="2206" spans="13:14" x14ac:dyDescent="0.2">
      <c r="M2206" s="15" t="s">
        <v>8219</v>
      </c>
      <c r="N2206" s="17">
        <v>73</v>
      </c>
    </row>
    <row r="2207" spans="13:14" x14ac:dyDescent="0.2">
      <c r="M2207" s="15" t="s">
        <v>8219</v>
      </c>
      <c r="N2207" s="17">
        <v>27</v>
      </c>
    </row>
    <row r="2208" spans="13:14" x14ac:dyDescent="0.2">
      <c r="M2208" s="15" t="s">
        <v>8219</v>
      </c>
      <c r="N2208" s="17">
        <v>34</v>
      </c>
    </row>
    <row r="2209" spans="13:14" x14ac:dyDescent="0.2">
      <c r="M2209" s="15" t="s">
        <v>8219</v>
      </c>
      <c r="N2209" s="17">
        <v>7</v>
      </c>
    </row>
    <row r="2210" spans="13:14" x14ac:dyDescent="0.2">
      <c r="M2210" s="15" t="s">
        <v>8219</v>
      </c>
      <c r="N2210" s="17">
        <v>24</v>
      </c>
    </row>
    <row r="2211" spans="13:14" x14ac:dyDescent="0.2">
      <c r="M2211" s="15" t="s">
        <v>8219</v>
      </c>
      <c r="N2211" s="17">
        <v>15</v>
      </c>
    </row>
    <row r="2212" spans="13:14" x14ac:dyDescent="0.2">
      <c r="M2212" s="15" t="s">
        <v>8219</v>
      </c>
      <c r="N2212" s="17">
        <v>72</v>
      </c>
    </row>
    <row r="2213" spans="13:14" x14ac:dyDescent="0.2">
      <c r="M2213" s="15" t="s">
        <v>8219</v>
      </c>
      <c r="N2213" s="17">
        <v>120</v>
      </c>
    </row>
    <row r="2214" spans="13:14" x14ac:dyDescent="0.2">
      <c r="M2214" s="15" t="s">
        <v>8219</v>
      </c>
      <c r="N2214" s="17">
        <v>123</v>
      </c>
    </row>
    <row r="2215" spans="13:14" x14ac:dyDescent="0.2">
      <c r="M2215" s="15" t="s">
        <v>8219</v>
      </c>
      <c r="N2215" s="17">
        <v>1</v>
      </c>
    </row>
    <row r="2216" spans="13:14" x14ac:dyDescent="0.2">
      <c r="M2216" s="15" t="s">
        <v>8219</v>
      </c>
      <c r="N2216" s="17">
        <v>24</v>
      </c>
    </row>
    <row r="2217" spans="13:14" x14ac:dyDescent="0.2">
      <c r="M2217" s="15" t="s">
        <v>8219</v>
      </c>
      <c r="N2217" s="17">
        <v>33</v>
      </c>
    </row>
    <row r="2218" spans="13:14" x14ac:dyDescent="0.2">
      <c r="M2218" s="15" t="s">
        <v>8219</v>
      </c>
      <c r="N2218" s="17">
        <v>14</v>
      </c>
    </row>
    <row r="2219" spans="13:14" x14ac:dyDescent="0.2">
      <c r="M2219" s="15" t="s">
        <v>8219</v>
      </c>
      <c r="N2219" s="17">
        <v>9</v>
      </c>
    </row>
    <row r="2220" spans="13:14" x14ac:dyDescent="0.2">
      <c r="M2220" s="15" t="s">
        <v>8219</v>
      </c>
      <c r="N2220" s="17">
        <v>76</v>
      </c>
    </row>
    <row r="2221" spans="13:14" x14ac:dyDescent="0.2">
      <c r="M2221" s="15" t="s">
        <v>8219</v>
      </c>
      <c r="N2221" s="17">
        <v>19</v>
      </c>
    </row>
    <row r="2222" spans="13:14" x14ac:dyDescent="0.2">
      <c r="M2222" s="15" t="s">
        <v>8219</v>
      </c>
      <c r="N2222" s="17">
        <v>69</v>
      </c>
    </row>
    <row r="2223" spans="13:14" x14ac:dyDescent="0.2">
      <c r="M2223" s="15" t="s">
        <v>8219</v>
      </c>
      <c r="N2223" s="17">
        <v>218</v>
      </c>
    </row>
    <row r="2224" spans="13:14" x14ac:dyDescent="0.2">
      <c r="M2224" s="15" t="s">
        <v>8219</v>
      </c>
      <c r="N2224" s="17">
        <v>30</v>
      </c>
    </row>
    <row r="2225" spans="13:14" x14ac:dyDescent="0.2">
      <c r="M2225" s="15" t="s">
        <v>8219</v>
      </c>
      <c r="N2225" s="17">
        <v>100</v>
      </c>
    </row>
    <row r="2226" spans="13:14" x14ac:dyDescent="0.2">
      <c r="M2226" s="15" t="s">
        <v>8219</v>
      </c>
      <c r="N2226" s="17">
        <v>296</v>
      </c>
    </row>
    <row r="2227" spans="13:14" x14ac:dyDescent="0.2">
      <c r="M2227" s="15" t="s">
        <v>8219</v>
      </c>
      <c r="N2227" s="17">
        <v>1204</v>
      </c>
    </row>
    <row r="2228" spans="13:14" x14ac:dyDescent="0.2">
      <c r="M2228" s="15" t="s">
        <v>8219</v>
      </c>
      <c r="N2228" s="17">
        <v>321</v>
      </c>
    </row>
    <row r="2229" spans="13:14" x14ac:dyDescent="0.2">
      <c r="M2229" s="15" t="s">
        <v>8219</v>
      </c>
      <c r="N2229" s="17">
        <v>301</v>
      </c>
    </row>
    <row r="2230" spans="13:14" x14ac:dyDescent="0.2">
      <c r="M2230" s="15" t="s">
        <v>8219</v>
      </c>
      <c r="N2230" s="17">
        <v>144</v>
      </c>
    </row>
    <row r="2231" spans="13:14" x14ac:dyDescent="0.2">
      <c r="M2231" s="15" t="s">
        <v>8219</v>
      </c>
      <c r="N2231" s="17">
        <v>539</v>
      </c>
    </row>
    <row r="2232" spans="13:14" x14ac:dyDescent="0.2">
      <c r="M2232" s="15" t="s">
        <v>8219</v>
      </c>
      <c r="N2232" s="17">
        <v>498</v>
      </c>
    </row>
    <row r="2233" spans="13:14" x14ac:dyDescent="0.2">
      <c r="M2233" s="15" t="s">
        <v>8219</v>
      </c>
      <c r="N2233" s="17">
        <v>1113</v>
      </c>
    </row>
    <row r="2234" spans="13:14" x14ac:dyDescent="0.2">
      <c r="M2234" s="15" t="s">
        <v>8219</v>
      </c>
      <c r="N2234" s="17">
        <v>988</v>
      </c>
    </row>
    <row r="2235" spans="13:14" x14ac:dyDescent="0.2">
      <c r="M2235" s="15" t="s">
        <v>8219</v>
      </c>
      <c r="N2235" s="17">
        <v>391</v>
      </c>
    </row>
    <row r="2236" spans="13:14" x14ac:dyDescent="0.2">
      <c r="M2236" s="15" t="s">
        <v>8219</v>
      </c>
      <c r="N2236" s="17">
        <v>28</v>
      </c>
    </row>
    <row r="2237" spans="13:14" x14ac:dyDescent="0.2">
      <c r="M2237" s="15" t="s">
        <v>8219</v>
      </c>
      <c r="N2237" s="17">
        <v>147</v>
      </c>
    </row>
    <row r="2238" spans="13:14" x14ac:dyDescent="0.2">
      <c r="M2238" s="15" t="s">
        <v>8219</v>
      </c>
      <c r="N2238" s="17">
        <v>680</v>
      </c>
    </row>
    <row r="2239" spans="13:14" x14ac:dyDescent="0.2">
      <c r="M2239" s="15" t="s">
        <v>8219</v>
      </c>
      <c r="N2239" s="17">
        <v>983</v>
      </c>
    </row>
    <row r="2240" spans="13:14" x14ac:dyDescent="0.2">
      <c r="M2240" s="15" t="s">
        <v>8219</v>
      </c>
      <c r="N2240" s="17">
        <v>79</v>
      </c>
    </row>
    <row r="2241" spans="13:14" x14ac:dyDescent="0.2">
      <c r="M2241" s="15" t="s">
        <v>8219</v>
      </c>
      <c r="N2241" s="17">
        <v>426</v>
      </c>
    </row>
    <row r="2242" spans="13:14" x14ac:dyDescent="0.2">
      <c r="M2242" s="15" t="s">
        <v>8219</v>
      </c>
      <c r="N2242" s="17">
        <v>96</v>
      </c>
    </row>
    <row r="2243" spans="13:14" x14ac:dyDescent="0.2">
      <c r="M2243" s="15" t="s">
        <v>8219</v>
      </c>
      <c r="N2243" s="17">
        <v>163</v>
      </c>
    </row>
    <row r="2244" spans="13:14" x14ac:dyDescent="0.2">
      <c r="M2244" s="15" t="s">
        <v>8219</v>
      </c>
      <c r="N2244" s="17">
        <v>2525</v>
      </c>
    </row>
    <row r="2245" spans="13:14" x14ac:dyDescent="0.2">
      <c r="M2245" s="15" t="s">
        <v>8219</v>
      </c>
      <c r="N2245" s="17">
        <v>2035</v>
      </c>
    </row>
    <row r="2246" spans="13:14" x14ac:dyDescent="0.2">
      <c r="M2246" s="15" t="s">
        <v>8219</v>
      </c>
      <c r="N2246" s="17">
        <v>290</v>
      </c>
    </row>
    <row r="2247" spans="13:14" x14ac:dyDescent="0.2">
      <c r="M2247" s="15" t="s">
        <v>8219</v>
      </c>
      <c r="N2247" s="17">
        <v>1980</v>
      </c>
    </row>
    <row r="2248" spans="13:14" x14ac:dyDescent="0.2">
      <c r="M2248" s="15" t="s">
        <v>8219</v>
      </c>
      <c r="N2248" s="17">
        <v>57</v>
      </c>
    </row>
    <row r="2249" spans="13:14" x14ac:dyDescent="0.2">
      <c r="M2249" s="15" t="s">
        <v>8219</v>
      </c>
      <c r="N2249" s="17">
        <v>380</v>
      </c>
    </row>
    <row r="2250" spans="13:14" x14ac:dyDescent="0.2">
      <c r="M2250" s="15" t="s">
        <v>8219</v>
      </c>
      <c r="N2250" s="17">
        <v>128</v>
      </c>
    </row>
    <row r="2251" spans="13:14" x14ac:dyDescent="0.2">
      <c r="M2251" s="15" t="s">
        <v>8219</v>
      </c>
      <c r="N2251" s="17">
        <v>180</v>
      </c>
    </row>
    <row r="2252" spans="13:14" x14ac:dyDescent="0.2">
      <c r="M2252" s="15" t="s">
        <v>8219</v>
      </c>
      <c r="N2252" s="17">
        <v>571</v>
      </c>
    </row>
    <row r="2253" spans="13:14" x14ac:dyDescent="0.2">
      <c r="M2253" s="15" t="s">
        <v>8219</v>
      </c>
      <c r="N2253" s="17">
        <v>480</v>
      </c>
    </row>
    <row r="2254" spans="13:14" x14ac:dyDescent="0.2">
      <c r="M2254" s="15" t="s">
        <v>8219</v>
      </c>
      <c r="N2254" s="17">
        <v>249</v>
      </c>
    </row>
    <row r="2255" spans="13:14" x14ac:dyDescent="0.2">
      <c r="M2255" s="15" t="s">
        <v>8219</v>
      </c>
      <c r="N2255" s="17">
        <v>84</v>
      </c>
    </row>
    <row r="2256" spans="13:14" x14ac:dyDescent="0.2">
      <c r="M2256" s="15" t="s">
        <v>8219</v>
      </c>
      <c r="N2256" s="17">
        <v>197</v>
      </c>
    </row>
    <row r="2257" spans="13:14" x14ac:dyDescent="0.2">
      <c r="M2257" s="15" t="s">
        <v>8219</v>
      </c>
      <c r="N2257" s="17">
        <v>271</v>
      </c>
    </row>
    <row r="2258" spans="13:14" x14ac:dyDescent="0.2">
      <c r="M2258" s="15" t="s">
        <v>8219</v>
      </c>
      <c r="N2258" s="17">
        <v>50</v>
      </c>
    </row>
    <row r="2259" spans="13:14" x14ac:dyDescent="0.2">
      <c r="M2259" s="15" t="s">
        <v>8219</v>
      </c>
      <c r="N2259" s="17">
        <v>169</v>
      </c>
    </row>
    <row r="2260" spans="13:14" x14ac:dyDescent="0.2">
      <c r="M2260" s="15" t="s">
        <v>8219</v>
      </c>
      <c r="N2260" s="17">
        <v>205</v>
      </c>
    </row>
    <row r="2261" spans="13:14" x14ac:dyDescent="0.2">
      <c r="M2261" s="15" t="s">
        <v>8219</v>
      </c>
      <c r="N2261" s="17">
        <v>206</v>
      </c>
    </row>
    <row r="2262" spans="13:14" x14ac:dyDescent="0.2">
      <c r="M2262" s="15" t="s">
        <v>8219</v>
      </c>
      <c r="N2262" s="17">
        <v>84</v>
      </c>
    </row>
    <row r="2263" spans="13:14" x14ac:dyDescent="0.2">
      <c r="M2263" s="15" t="s">
        <v>8219</v>
      </c>
      <c r="N2263" s="17">
        <v>210</v>
      </c>
    </row>
    <row r="2264" spans="13:14" x14ac:dyDescent="0.2">
      <c r="M2264" s="15" t="s">
        <v>8219</v>
      </c>
      <c r="N2264" s="17">
        <v>181</v>
      </c>
    </row>
    <row r="2265" spans="13:14" x14ac:dyDescent="0.2">
      <c r="M2265" s="15" t="s">
        <v>8219</v>
      </c>
      <c r="N2265" s="17">
        <v>60</v>
      </c>
    </row>
    <row r="2266" spans="13:14" x14ac:dyDescent="0.2">
      <c r="M2266" s="15" t="s">
        <v>8219</v>
      </c>
      <c r="N2266" s="17">
        <v>445</v>
      </c>
    </row>
    <row r="2267" spans="13:14" x14ac:dyDescent="0.2">
      <c r="M2267" s="15" t="s">
        <v>8219</v>
      </c>
      <c r="N2267" s="17">
        <v>17</v>
      </c>
    </row>
    <row r="2268" spans="13:14" x14ac:dyDescent="0.2">
      <c r="M2268" s="15" t="s">
        <v>8219</v>
      </c>
      <c r="N2268" s="17">
        <v>194</v>
      </c>
    </row>
    <row r="2269" spans="13:14" x14ac:dyDescent="0.2">
      <c r="M2269" s="15" t="s">
        <v>8219</v>
      </c>
      <c r="N2269" s="17">
        <v>404</v>
      </c>
    </row>
    <row r="2270" spans="13:14" x14ac:dyDescent="0.2">
      <c r="M2270" s="15" t="s">
        <v>8219</v>
      </c>
      <c r="N2270" s="17">
        <v>194</v>
      </c>
    </row>
    <row r="2271" spans="13:14" x14ac:dyDescent="0.2">
      <c r="M2271" s="15" t="s">
        <v>8219</v>
      </c>
      <c r="N2271" s="17">
        <v>902</v>
      </c>
    </row>
    <row r="2272" spans="13:14" x14ac:dyDescent="0.2">
      <c r="M2272" s="15" t="s">
        <v>8219</v>
      </c>
      <c r="N2272" s="17">
        <v>1670</v>
      </c>
    </row>
    <row r="2273" spans="13:14" x14ac:dyDescent="0.2">
      <c r="M2273" s="15" t="s">
        <v>8219</v>
      </c>
      <c r="N2273" s="17">
        <v>1328</v>
      </c>
    </row>
    <row r="2274" spans="13:14" x14ac:dyDescent="0.2">
      <c r="M2274" s="15" t="s">
        <v>8219</v>
      </c>
      <c r="N2274" s="17">
        <v>944</v>
      </c>
    </row>
    <row r="2275" spans="13:14" x14ac:dyDescent="0.2">
      <c r="M2275" s="15" t="s">
        <v>8219</v>
      </c>
      <c r="N2275" s="17">
        <v>147</v>
      </c>
    </row>
    <row r="2276" spans="13:14" x14ac:dyDescent="0.2">
      <c r="M2276" s="15" t="s">
        <v>8219</v>
      </c>
      <c r="N2276" s="17">
        <v>99</v>
      </c>
    </row>
    <row r="2277" spans="13:14" x14ac:dyDescent="0.2">
      <c r="M2277" s="15" t="s">
        <v>8219</v>
      </c>
      <c r="N2277" s="17">
        <v>79</v>
      </c>
    </row>
    <row r="2278" spans="13:14" x14ac:dyDescent="0.2">
      <c r="M2278" s="15" t="s">
        <v>8219</v>
      </c>
      <c r="N2278" s="17">
        <v>75</v>
      </c>
    </row>
    <row r="2279" spans="13:14" x14ac:dyDescent="0.2">
      <c r="M2279" s="15" t="s">
        <v>8219</v>
      </c>
      <c r="N2279" s="17">
        <v>207</v>
      </c>
    </row>
    <row r="2280" spans="13:14" x14ac:dyDescent="0.2">
      <c r="M2280" s="15" t="s">
        <v>8219</v>
      </c>
      <c r="N2280" s="17">
        <v>102</v>
      </c>
    </row>
    <row r="2281" spans="13:14" x14ac:dyDescent="0.2">
      <c r="M2281" s="15" t="s">
        <v>8219</v>
      </c>
      <c r="N2281" s="17">
        <v>32</v>
      </c>
    </row>
    <row r="2282" spans="13:14" x14ac:dyDescent="0.2">
      <c r="M2282" s="15" t="s">
        <v>8219</v>
      </c>
      <c r="N2282" s="17">
        <v>480</v>
      </c>
    </row>
    <row r="2283" spans="13:14" x14ac:dyDescent="0.2">
      <c r="M2283" s="15" t="s">
        <v>8219</v>
      </c>
      <c r="N2283" s="17">
        <v>11</v>
      </c>
    </row>
    <row r="2284" spans="13:14" x14ac:dyDescent="0.2">
      <c r="M2284" s="15" t="s">
        <v>8219</v>
      </c>
      <c r="N2284" s="17">
        <v>12</v>
      </c>
    </row>
    <row r="2285" spans="13:14" x14ac:dyDescent="0.2">
      <c r="M2285" s="15" t="s">
        <v>8219</v>
      </c>
      <c r="N2285" s="17">
        <v>48</v>
      </c>
    </row>
    <row r="2286" spans="13:14" x14ac:dyDescent="0.2">
      <c r="M2286" s="15" t="s">
        <v>8219</v>
      </c>
      <c r="N2286" s="17">
        <v>59</v>
      </c>
    </row>
    <row r="2287" spans="13:14" x14ac:dyDescent="0.2">
      <c r="M2287" s="15" t="s">
        <v>8219</v>
      </c>
      <c r="N2287" s="17">
        <v>79</v>
      </c>
    </row>
    <row r="2288" spans="13:14" x14ac:dyDescent="0.2">
      <c r="M2288" s="15" t="s">
        <v>8219</v>
      </c>
      <c r="N2288" s="17">
        <v>14</v>
      </c>
    </row>
    <row r="2289" spans="13:14" x14ac:dyDescent="0.2">
      <c r="M2289" s="15" t="s">
        <v>8219</v>
      </c>
      <c r="N2289" s="17">
        <v>106</v>
      </c>
    </row>
    <row r="2290" spans="13:14" x14ac:dyDescent="0.2">
      <c r="M2290" s="15" t="s">
        <v>8219</v>
      </c>
      <c r="N2290" s="17">
        <v>25</v>
      </c>
    </row>
    <row r="2291" spans="13:14" x14ac:dyDescent="0.2">
      <c r="M2291" s="15" t="s">
        <v>8219</v>
      </c>
      <c r="N2291" s="17">
        <v>25</v>
      </c>
    </row>
    <row r="2292" spans="13:14" x14ac:dyDescent="0.2">
      <c r="M2292" s="15" t="s">
        <v>8219</v>
      </c>
      <c r="N2292" s="17">
        <v>29</v>
      </c>
    </row>
    <row r="2293" spans="13:14" x14ac:dyDescent="0.2">
      <c r="M2293" s="15" t="s">
        <v>8219</v>
      </c>
      <c r="N2293" s="17">
        <v>43</v>
      </c>
    </row>
    <row r="2294" spans="13:14" x14ac:dyDescent="0.2">
      <c r="M2294" s="15" t="s">
        <v>8219</v>
      </c>
      <c r="N2294" s="17">
        <v>46</v>
      </c>
    </row>
    <row r="2295" spans="13:14" x14ac:dyDescent="0.2">
      <c r="M2295" s="15" t="s">
        <v>8219</v>
      </c>
      <c r="N2295" s="17">
        <v>27</v>
      </c>
    </row>
    <row r="2296" spans="13:14" x14ac:dyDescent="0.2">
      <c r="M2296" s="15" t="s">
        <v>8219</v>
      </c>
      <c r="N2296" s="17">
        <v>112</v>
      </c>
    </row>
    <row r="2297" spans="13:14" x14ac:dyDescent="0.2">
      <c r="M2297" s="15" t="s">
        <v>8219</v>
      </c>
      <c r="N2297" s="17">
        <v>34</v>
      </c>
    </row>
    <row r="2298" spans="13:14" x14ac:dyDescent="0.2">
      <c r="M2298" s="15" t="s">
        <v>8219</v>
      </c>
      <c r="N2298" s="17">
        <v>145</v>
      </c>
    </row>
    <row r="2299" spans="13:14" x14ac:dyDescent="0.2">
      <c r="M2299" s="15" t="s">
        <v>8219</v>
      </c>
      <c r="N2299" s="17">
        <v>19</v>
      </c>
    </row>
    <row r="2300" spans="13:14" x14ac:dyDescent="0.2">
      <c r="M2300" s="15" t="s">
        <v>8219</v>
      </c>
      <c r="N2300" s="17">
        <v>288</v>
      </c>
    </row>
    <row r="2301" spans="13:14" x14ac:dyDescent="0.2">
      <c r="M2301" s="15" t="s">
        <v>8219</v>
      </c>
      <c r="N2301" s="17">
        <v>14</v>
      </c>
    </row>
    <row r="2302" spans="13:14" x14ac:dyDescent="0.2">
      <c r="M2302" s="15" t="s">
        <v>8219</v>
      </c>
      <c r="N2302" s="17">
        <v>7</v>
      </c>
    </row>
    <row r="2303" spans="13:14" x14ac:dyDescent="0.2">
      <c r="M2303" s="15" t="s">
        <v>8219</v>
      </c>
      <c r="N2303" s="17">
        <v>211</v>
      </c>
    </row>
    <row r="2304" spans="13:14" x14ac:dyDescent="0.2">
      <c r="M2304" s="15" t="s">
        <v>8219</v>
      </c>
      <c r="N2304" s="17">
        <v>85</v>
      </c>
    </row>
    <row r="2305" spans="13:14" x14ac:dyDescent="0.2">
      <c r="M2305" s="15" t="s">
        <v>8219</v>
      </c>
      <c r="N2305" s="17">
        <v>103</v>
      </c>
    </row>
    <row r="2306" spans="13:14" x14ac:dyDescent="0.2">
      <c r="M2306" s="15" t="s">
        <v>8219</v>
      </c>
      <c r="N2306" s="17">
        <v>113</v>
      </c>
    </row>
    <row r="2307" spans="13:14" x14ac:dyDescent="0.2">
      <c r="M2307" s="15" t="s">
        <v>8219</v>
      </c>
      <c r="N2307" s="17">
        <v>167</v>
      </c>
    </row>
    <row r="2308" spans="13:14" x14ac:dyDescent="0.2">
      <c r="M2308" s="15" t="s">
        <v>8219</v>
      </c>
      <c r="N2308" s="17">
        <v>73</v>
      </c>
    </row>
    <row r="2309" spans="13:14" x14ac:dyDescent="0.2">
      <c r="M2309" s="15" t="s">
        <v>8219</v>
      </c>
      <c r="N2309" s="17">
        <v>75</v>
      </c>
    </row>
    <row r="2310" spans="13:14" x14ac:dyDescent="0.2">
      <c r="M2310" s="15" t="s">
        <v>8219</v>
      </c>
      <c r="N2310" s="17">
        <v>614</v>
      </c>
    </row>
    <row r="2311" spans="13:14" x14ac:dyDescent="0.2">
      <c r="M2311" s="15" t="s">
        <v>8219</v>
      </c>
      <c r="N2311" s="17">
        <v>107</v>
      </c>
    </row>
    <row r="2312" spans="13:14" x14ac:dyDescent="0.2">
      <c r="M2312" s="15" t="s">
        <v>8219</v>
      </c>
      <c r="N2312" s="17">
        <v>1224</v>
      </c>
    </row>
    <row r="2313" spans="13:14" x14ac:dyDescent="0.2">
      <c r="M2313" s="15" t="s">
        <v>8219</v>
      </c>
      <c r="N2313" s="17">
        <v>104</v>
      </c>
    </row>
    <row r="2314" spans="13:14" x14ac:dyDescent="0.2">
      <c r="M2314" s="15" t="s">
        <v>8219</v>
      </c>
      <c r="N2314" s="17">
        <v>79</v>
      </c>
    </row>
    <row r="2315" spans="13:14" x14ac:dyDescent="0.2">
      <c r="M2315" s="15" t="s">
        <v>8219</v>
      </c>
      <c r="N2315" s="17">
        <v>157</v>
      </c>
    </row>
    <row r="2316" spans="13:14" x14ac:dyDescent="0.2">
      <c r="M2316" s="15" t="s">
        <v>8219</v>
      </c>
      <c r="N2316" s="17">
        <v>50</v>
      </c>
    </row>
    <row r="2317" spans="13:14" x14ac:dyDescent="0.2">
      <c r="M2317" s="15" t="s">
        <v>8219</v>
      </c>
      <c r="N2317" s="17">
        <v>64</v>
      </c>
    </row>
    <row r="2318" spans="13:14" x14ac:dyDescent="0.2">
      <c r="M2318" s="15" t="s">
        <v>8219</v>
      </c>
      <c r="N2318" s="17">
        <v>200</v>
      </c>
    </row>
    <row r="2319" spans="13:14" x14ac:dyDescent="0.2">
      <c r="M2319" s="15" t="s">
        <v>8219</v>
      </c>
      <c r="N2319" s="17">
        <v>22</v>
      </c>
    </row>
    <row r="2320" spans="13:14" x14ac:dyDescent="0.2">
      <c r="M2320" s="15" t="s">
        <v>8219</v>
      </c>
      <c r="N2320" s="17">
        <v>163</v>
      </c>
    </row>
    <row r="2321" spans="13:14" x14ac:dyDescent="0.2">
      <c r="M2321" s="15" t="s">
        <v>8219</v>
      </c>
      <c r="N2321" s="17">
        <v>77</v>
      </c>
    </row>
    <row r="2322" spans="13:14" x14ac:dyDescent="0.2">
      <c r="M2322" s="15" t="s">
        <v>8219</v>
      </c>
      <c r="N2322" s="17">
        <v>89</v>
      </c>
    </row>
    <row r="2323" spans="13:14" x14ac:dyDescent="0.2">
      <c r="M2323" s="15" t="s">
        <v>8222</v>
      </c>
      <c r="N2323" s="17">
        <v>64</v>
      </c>
    </row>
    <row r="2324" spans="13:14" x14ac:dyDescent="0.2">
      <c r="M2324" s="15" t="s">
        <v>8222</v>
      </c>
      <c r="N2324" s="17">
        <v>4</v>
      </c>
    </row>
    <row r="2325" spans="13:14" x14ac:dyDescent="0.2">
      <c r="M2325" s="15" t="s">
        <v>8222</v>
      </c>
      <c r="N2325" s="17">
        <v>4</v>
      </c>
    </row>
    <row r="2326" spans="13:14" x14ac:dyDescent="0.2">
      <c r="M2326" s="15" t="s">
        <v>8222</v>
      </c>
      <c r="N2326" s="17">
        <v>61</v>
      </c>
    </row>
    <row r="2327" spans="13:14" x14ac:dyDescent="0.2">
      <c r="M2327" s="15" t="s">
        <v>8222</v>
      </c>
      <c r="N2327" s="17">
        <v>7</v>
      </c>
    </row>
    <row r="2328" spans="13:14" x14ac:dyDescent="0.2">
      <c r="M2328" s="15" t="s">
        <v>8222</v>
      </c>
      <c r="N2328" s="17">
        <v>1</v>
      </c>
    </row>
    <row r="2329" spans="13:14" x14ac:dyDescent="0.2">
      <c r="M2329" s="15" t="s">
        <v>8219</v>
      </c>
      <c r="N2329" s="17">
        <v>3355</v>
      </c>
    </row>
    <row r="2330" spans="13:14" x14ac:dyDescent="0.2">
      <c r="M2330" s="15" t="s">
        <v>8219</v>
      </c>
      <c r="N2330" s="17">
        <v>537</v>
      </c>
    </row>
    <row r="2331" spans="13:14" x14ac:dyDescent="0.2">
      <c r="M2331" s="15" t="s">
        <v>8219</v>
      </c>
      <c r="N2331" s="17">
        <v>125</v>
      </c>
    </row>
    <row r="2332" spans="13:14" x14ac:dyDescent="0.2">
      <c r="M2332" s="15" t="s">
        <v>8219</v>
      </c>
      <c r="N2332" s="17">
        <v>163</v>
      </c>
    </row>
    <row r="2333" spans="13:14" x14ac:dyDescent="0.2">
      <c r="M2333" s="15" t="s">
        <v>8219</v>
      </c>
      <c r="N2333" s="17">
        <v>283</v>
      </c>
    </row>
    <row r="2334" spans="13:14" x14ac:dyDescent="0.2">
      <c r="M2334" s="15" t="s">
        <v>8219</v>
      </c>
      <c r="N2334" s="17">
        <v>352</v>
      </c>
    </row>
    <row r="2335" spans="13:14" x14ac:dyDescent="0.2">
      <c r="M2335" s="15" t="s">
        <v>8219</v>
      </c>
      <c r="N2335" s="17">
        <v>94</v>
      </c>
    </row>
    <row r="2336" spans="13:14" x14ac:dyDescent="0.2">
      <c r="M2336" s="15" t="s">
        <v>8219</v>
      </c>
      <c r="N2336" s="17">
        <v>67</v>
      </c>
    </row>
    <row r="2337" spans="13:14" x14ac:dyDescent="0.2">
      <c r="M2337" s="15" t="s">
        <v>8219</v>
      </c>
      <c r="N2337" s="17">
        <v>221</v>
      </c>
    </row>
    <row r="2338" spans="13:14" x14ac:dyDescent="0.2">
      <c r="M2338" s="15" t="s">
        <v>8219</v>
      </c>
      <c r="N2338" s="17">
        <v>2165</v>
      </c>
    </row>
    <row r="2339" spans="13:14" x14ac:dyDescent="0.2">
      <c r="M2339" s="15" t="s">
        <v>8219</v>
      </c>
      <c r="N2339" s="17">
        <v>179</v>
      </c>
    </row>
    <row r="2340" spans="13:14" x14ac:dyDescent="0.2">
      <c r="M2340" s="15" t="s">
        <v>8219</v>
      </c>
      <c r="N2340" s="17">
        <v>123</v>
      </c>
    </row>
    <row r="2341" spans="13:14" x14ac:dyDescent="0.2">
      <c r="M2341" s="15" t="s">
        <v>8219</v>
      </c>
      <c r="N2341" s="17">
        <v>1104</v>
      </c>
    </row>
    <row r="2342" spans="13:14" x14ac:dyDescent="0.2">
      <c r="M2342" s="15" t="s">
        <v>8219</v>
      </c>
      <c r="N2342" s="17">
        <v>403</v>
      </c>
    </row>
    <row r="2343" spans="13:14" x14ac:dyDescent="0.2">
      <c r="M2343" s="15" t="s">
        <v>8220</v>
      </c>
      <c r="N2343" s="17">
        <v>0</v>
      </c>
    </row>
    <row r="2344" spans="13:14" x14ac:dyDescent="0.2">
      <c r="M2344" s="15" t="s">
        <v>8220</v>
      </c>
      <c r="N2344" s="17">
        <v>0</v>
      </c>
    </row>
    <row r="2345" spans="13:14" x14ac:dyDescent="0.2">
      <c r="M2345" s="15" t="s">
        <v>8220</v>
      </c>
      <c r="N2345" s="17">
        <v>1</v>
      </c>
    </row>
    <row r="2346" spans="13:14" x14ac:dyDescent="0.2">
      <c r="M2346" s="15" t="s">
        <v>8220</v>
      </c>
      <c r="N2346" s="17">
        <v>1</v>
      </c>
    </row>
    <row r="2347" spans="13:14" x14ac:dyDescent="0.2">
      <c r="M2347" s="15" t="s">
        <v>8220</v>
      </c>
      <c r="N2347" s="17">
        <v>0</v>
      </c>
    </row>
    <row r="2348" spans="13:14" x14ac:dyDescent="0.2">
      <c r="M2348" s="15" t="s">
        <v>8220</v>
      </c>
      <c r="N2348" s="17">
        <v>3</v>
      </c>
    </row>
    <row r="2349" spans="13:14" x14ac:dyDescent="0.2">
      <c r="M2349" s="15" t="s">
        <v>8220</v>
      </c>
      <c r="N2349" s="17">
        <v>1</v>
      </c>
    </row>
    <row r="2350" spans="13:14" x14ac:dyDescent="0.2">
      <c r="M2350" s="15" t="s">
        <v>8220</v>
      </c>
      <c r="N2350" s="17">
        <v>5</v>
      </c>
    </row>
    <row r="2351" spans="13:14" x14ac:dyDescent="0.2">
      <c r="M2351" s="15" t="s">
        <v>8220</v>
      </c>
      <c r="N2351" s="17">
        <v>0</v>
      </c>
    </row>
    <row r="2352" spans="13:14" x14ac:dyDescent="0.2">
      <c r="M2352" s="15" t="s">
        <v>8220</v>
      </c>
      <c r="N2352" s="17">
        <v>0</v>
      </c>
    </row>
    <row r="2353" spans="13:14" x14ac:dyDescent="0.2">
      <c r="M2353" s="15" t="s">
        <v>8220</v>
      </c>
      <c r="N2353" s="17">
        <v>7</v>
      </c>
    </row>
    <row r="2354" spans="13:14" x14ac:dyDescent="0.2">
      <c r="M2354" s="15" t="s">
        <v>8220</v>
      </c>
      <c r="N2354" s="17">
        <v>0</v>
      </c>
    </row>
    <row r="2355" spans="13:14" x14ac:dyDescent="0.2">
      <c r="M2355" s="15" t="s">
        <v>8220</v>
      </c>
      <c r="N2355" s="17">
        <v>0</v>
      </c>
    </row>
    <row r="2356" spans="13:14" x14ac:dyDescent="0.2">
      <c r="M2356" s="15" t="s">
        <v>8220</v>
      </c>
      <c r="N2356" s="17">
        <v>1</v>
      </c>
    </row>
    <row r="2357" spans="13:14" x14ac:dyDescent="0.2">
      <c r="M2357" s="15" t="s">
        <v>8220</v>
      </c>
      <c r="N2357" s="17">
        <v>2</v>
      </c>
    </row>
    <row r="2358" spans="13:14" x14ac:dyDescent="0.2">
      <c r="M2358" s="15" t="s">
        <v>8220</v>
      </c>
      <c r="N2358" s="17">
        <v>0</v>
      </c>
    </row>
    <row r="2359" spans="13:14" x14ac:dyDescent="0.2">
      <c r="M2359" s="15" t="s">
        <v>8220</v>
      </c>
      <c r="N2359" s="17">
        <v>0</v>
      </c>
    </row>
    <row r="2360" spans="13:14" x14ac:dyDescent="0.2">
      <c r="M2360" s="15" t="s">
        <v>8220</v>
      </c>
      <c r="N2360" s="17">
        <v>0</v>
      </c>
    </row>
    <row r="2361" spans="13:14" x14ac:dyDescent="0.2">
      <c r="M2361" s="15" t="s">
        <v>8220</v>
      </c>
      <c r="N2361" s="17">
        <v>3</v>
      </c>
    </row>
    <row r="2362" spans="13:14" x14ac:dyDescent="0.2">
      <c r="M2362" s="15" t="s">
        <v>8220</v>
      </c>
      <c r="N2362" s="17">
        <v>1</v>
      </c>
    </row>
    <row r="2363" spans="13:14" x14ac:dyDescent="0.2">
      <c r="M2363" s="15" t="s">
        <v>8220</v>
      </c>
      <c r="N2363" s="17">
        <v>0</v>
      </c>
    </row>
    <row r="2364" spans="13:14" x14ac:dyDescent="0.2">
      <c r="M2364" s="15" t="s">
        <v>8220</v>
      </c>
      <c r="N2364" s="17">
        <v>2</v>
      </c>
    </row>
    <row r="2365" spans="13:14" x14ac:dyDescent="0.2">
      <c r="M2365" s="15" t="s">
        <v>8220</v>
      </c>
      <c r="N2365" s="17">
        <v>0</v>
      </c>
    </row>
    <row r="2366" spans="13:14" x14ac:dyDescent="0.2">
      <c r="M2366" s="15" t="s">
        <v>8220</v>
      </c>
      <c r="N2366" s="17">
        <v>0</v>
      </c>
    </row>
    <row r="2367" spans="13:14" x14ac:dyDescent="0.2">
      <c r="M2367" s="15" t="s">
        <v>8220</v>
      </c>
      <c r="N2367" s="17">
        <v>0</v>
      </c>
    </row>
    <row r="2368" spans="13:14" x14ac:dyDescent="0.2">
      <c r="M2368" s="15" t="s">
        <v>8220</v>
      </c>
      <c r="N2368" s="17">
        <v>27</v>
      </c>
    </row>
    <row r="2369" spans="13:14" x14ac:dyDescent="0.2">
      <c r="M2369" s="15" t="s">
        <v>8220</v>
      </c>
      <c r="N2369" s="17">
        <v>14</v>
      </c>
    </row>
    <row r="2370" spans="13:14" x14ac:dyDescent="0.2">
      <c r="M2370" s="15" t="s">
        <v>8220</v>
      </c>
      <c r="N2370" s="17">
        <v>2</v>
      </c>
    </row>
    <row r="2371" spans="13:14" x14ac:dyDescent="0.2">
      <c r="M2371" s="15" t="s">
        <v>8220</v>
      </c>
      <c r="N2371" s="17">
        <v>0</v>
      </c>
    </row>
    <row r="2372" spans="13:14" x14ac:dyDescent="0.2">
      <c r="M2372" s="15" t="s">
        <v>8220</v>
      </c>
      <c r="N2372" s="17">
        <v>4</v>
      </c>
    </row>
    <row r="2373" spans="13:14" x14ac:dyDescent="0.2">
      <c r="M2373" s="15" t="s">
        <v>8220</v>
      </c>
      <c r="N2373" s="17">
        <v>0</v>
      </c>
    </row>
    <row r="2374" spans="13:14" x14ac:dyDescent="0.2">
      <c r="M2374" s="15" t="s">
        <v>8220</v>
      </c>
      <c r="N2374" s="17">
        <v>6</v>
      </c>
    </row>
    <row r="2375" spans="13:14" x14ac:dyDescent="0.2">
      <c r="M2375" s="15" t="s">
        <v>8220</v>
      </c>
      <c r="N2375" s="17">
        <v>1</v>
      </c>
    </row>
    <row r="2376" spans="13:14" x14ac:dyDescent="0.2">
      <c r="M2376" s="15" t="s">
        <v>8220</v>
      </c>
      <c r="N2376" s="17">
        <v>1</v>
      </c>
    </row>
    <row r="2377" spans="13:14" x14ac:dyDescent="0.2">
      <c r="M2377" s="15" t="s">
        <v>8220</v>
      </c>
      <c r="N2377" s="17">
        <v>0</v>
      </c>
    </row>
    <row r="2378" spans="13:14" x14ac:dyDescent="0.2">
      <c r="M2378" s="15" t="s">
        <v>8220</v>
      </c>
      <c r="N2378" s="17">
        <v>4</v>
      </c>
    </row>
    <row r="2379" spans="13:14" x14ac:dyDescent="0.2">
      <c r="M2379" s="15" t="s">
        <v>8220</v>
      </c>
      <c r="N2379" s="17">
        <v>0</v>
      </c>
    </row>
    <row r="2380" spans="13:14" x14ac:dyDescent="0.2">
      <c r="M2380" s="15" t="s">
        <v>8220</v>
      </c>
      <c r="N2380" s="17">
        <v>0</v>
      </c>
    </row>
    <row r="2381" spans="13:14" x14ac:dyDescent="0.2">
      <c r="M2381" s="15" t="s">
        <v>8220</v>
      </c>
      <c r="N2381" s="17">
        <v>0</v>
      </c>
    </row>
    <row r="2382" spans="13:14" x14ac:dyDescent="0.2">
      <c r="M2382" s="15" t="s">
        <v>8220</v>
      </c>
      <c r="N2382" s="17">
        <v>3</v>
      </c>
    </row>
    <row r="2383" spans="13:14" x14ac:dyDescent="0.2">
      <c r="M2383" s="15" t="s">
        <v>8220</v>
      </c>
      <c r="N2383" s="17">
        <v>7</v>
      </c>
    </row>
    <row r="2384" spans="13:14" x14ac:dyDescent="0.2">
      <c r="M2384" s="15" t="s">
        <v>8220</v>
      </c>
      <c r="N2384" s="17">
        <v>2</v>
      </c>
    </row>
    <row r="2385" spans="13:14" x14ac:dyDescent="0.2">
      <c r="M2385" s="15" t="s">
        <v>8220</v>
      </c>
      <c r="N2385" s="17">
        <v>3</v>
      </c>
    </row>
    <row r="2386" spans="13:14" x14ac:dyDescent="0.2">
      <c r="M2386" s="15" t="s">
        <v>8220</v>
      </c>
      <c r="N2386" s="17">
        <v>8</v>
      </c>
    </row>
    <row r="2387" spans="13:14" x14ac:dyDescent="0.2">
      <c r="M2387" s="15" t="s">
        <v>8220</v>
      </c>
      <c r="N2387" s="17">
        <v>7</v>
      </c>
    </row>
    <row r="2388" spans="13:14" x14ac:dyDescent="0.2">
      <c r="M2388" s="15" t="s">
        <v>8220</v>
      </c>
      <c r="N2388" s="17">
        <v>0</v>
      </c>
    </row>
    <row r="2389" spans="13:14" x14ac:dyDescent="0.2">
      <c r="M2389" s="15" t="s">
        <v>8220</v>
      </c>
      <c r="N2389" s="17">
        <v>3</v>
      </c>
    </row>
    <row r="2390" spans="13:14" x14ac:dyDescent="0.2">
      <c r="M2390" s="15" t="s">
        <v>8220</v>
      </c>
      <c r="N2390" s="17">
        <v>8</v>
      </c>
    </row>
    <row r="2391" spans="13:14" x14ac:dyDescent="0.2">
      <c r="M2391" s="15" t="s">
        <v>8220</v>
      </c>
      <c r="N2391" s="17">
        <v>1</v>
      </c>
    </row>
    <row r="2392" spans="13:14" x14ac:dyDescent="0.2">
      <c r="M2392" s="15" t="s">
        <v>8220</v>
      </c>
      <c r="N2392" s="17">
        <v>0</v>
      </c>
    </row>
    <row r="2393" spans="13:14" x14ac:dyDescent="0.2">
      <c r="M2393" s="15" t="s">
        <v>8220</v>
      </c>
      <c r="N2393" s="17">
        <v>1</v>
      </c>
    </row>
    <row r="2394" spans="13:14" x14ac:dyDescent="0.2">
      <c r="M2394" s="15" t="s">
        <v>8220</v>
      </c>
      <c r="N2394" s="17">
        <v>0</v>
      </c>
    </row>
    <row r="2395" spans="13:14" x14ac:dyDescent="0.2">
      <c r="M2395" s="15" t="s">
        <v>8220</v>
      </c>
      <c r="N2395" s="17">
        <v>1</v>
      </c>
    </row>
    <row r="2396" spans="13:14" x14ac:dyDescent="0.2">
      <c r="M2396" s="15" t="s">
        <v>8220</v>
      </c>
      <c r="N2396" s="17">
        <v>2</v>
      </c>
    </row>
    <row r="2397" spans="13:14" x14ac:dyDescent="0.2">
      <c r="M2397" s="15" t="s">
        <v>8220</v>
      </c>
      <c r="N2397" s="17">
        <v>0</v>
      </c>
    </row>
    <row r="2398" spans="13:14" x14ac:dyDescent="0.2">
      <c r="M2398" s="15" t="s">
        <v>8220</v>
      </c>
      <c r="N2398" s="17">
        <v>1</v>
      </c>
    </row>
    <row r="2399" spans="13:14" x14ac:dyDescent="0.2">
      <c r="M2399" s="15" t="s">
        <v>8220</v>
      </c>
      <c r="N2399" s="17">
        <v>0</v>
      </c>
    </row>
    <row r="2400" spans="13:14" x14ac:dyDescent="0.2">
      <c r="M2400" s="15" t="s">
        <v>8220</v>
      </c>
      <c r="N2400" s="17">
        <v>0</v>
      </c>
    </row>
    <row r="2401" spans="13:14" x14ac:dyDescent="0.2">
      <c r="M2401" s="15" t="s">
        <v>8220</v>
      </c>
      <c r="N2401" s="17">
        <v>0</v>
      </c>
    </row>
    <row r="2402" spans="13:14" x14ac:dyDescent="0.2">
      <c r="M2402" s="15" t="s">
        <v>8220</v>
      </c>
      <c r="N2402" s="17">
        <v>0</v>
      </c>
    </row>
    <row r="2403" spans="13:14" x14ac:dyDescent="0.2">
      <c r="M2403" s="15" t="s">
        <v>8221</v>
      </c>
      <c r="N2403" s="17">
        <v>9</v>
      </c>
    </row>
    <row r="2404" spans="13:14" x14ac:dyDescent="0.2">
      <c r="M2404" s="15" t="s">
        <v>8221</v>
      </c>
      <c r="N2404" s="17">
        <v>1</v>
      </c>
    </row>
    <row r="2405" spans="13:14" x14ac:dyDescent="0.2">
      <c r="M2405" s="15" t="s">
        <v>8221</v>
      </c>
      <c r="N2405" s="17">
        <v>12</v>
      </c>
    </row>
    <row r="2406" spans="13:14" x14ac:dyDescent="0.2">
      <c r="M2406" s="15" t="s">
        <v>8221</v>
      </c>
      <c r="N2406" s="17">
        <v>0</v>
      </c>
    </row>
    <row r="2407" spans="13:14" x14ac:dyDescent="0.2">
      <c r="M2407" s="15" t="s">
        <v>8221</v>
      </c>
      <c r="N2407" s="17">
        <v>20</v>
      </c>
    </row>
    <row r="2408" spans="13:14" x14ac:dyDescent="0.2">
      <c r="M2408" s="15" t="s">
        <v>8221</v>
      </c>
      <c r="N2408" s="17">
        <v>16</v>
      </c>
    </row>
    <row r="2409" spans="13:14" x14ac:dyDescent="0.2">
      <c r="M2409" s="15" t="s">
        <v>8221</v>
      </c>
      <c r="N2409" s="17">
        <v>33</v>
      </c>
    </row>
    <row r="2410" spans="13:14" x14ac:dyDescent="0.2">
      <c r="M2410" s="15" t="s">
        <v>8221</v>
      </c>
      <c r="N2410" s="17">
        <v>2</v>
      </c>
    </row>
    <row r="2411" spans="13:14" x14ac:dyDescent="0.2">
      <c r="M2411" s="15" t="s">
        <v>8221</v>
      </c>
      <c r="N2411" s="17">
        <v>6</v>
      </c>
    </row>
    <row r="2412" spans="13:14" x14ac:dyDescent="0.2">
      <c r="M2412" s="15" t="s">
        <v>8221</v>
      </c>
      <c r="N2412" s="17">
        <v>0</v>
      </c>
    </row>
    <row r="2413" spans="13:14" x14ac:dyDescent="0.2">
      <c r="M2413" s="15" t="s">
        <v>8221</v>
      </c>
      <c r="N2413" s="17">
        <v>3</v>
      </c>
    </row>
    <row r="2414" spans="13:14" x14ac:dyDescent="0.2">
      <c r="M2414" s="15" t="s">
        <v>8221</v>
      </c>
      <c r="N2414" s="17">
        <v>0</v>
      </c>
    </row>
    <row r="2415" spans="13:14" x14ac:dyDescent="0.2">
      <c r="M2415" s="15" t="s">
        <v>8221</v>
      </c>
      <c r="N2415" s="17">
        <v>3</v>
      </c>
    </row>
    <row r="2416" spans="13:14" x14ac:dyDescent="0.2">
      <c r="M2416" s="15" t="s">
        <v>8221</v>
      </c>
      <c r="N2416" s="17">
        <v>13</v>
      </c>
    </row>
    <row r="2417" spans="13:14" x14ac:dyDescent="0.2">
      <c r="M2417" s="15" t="s">
        <v>8221</v>
      </c>
      <c r="N2417" s="17">
        <v>6</v>
      </c>
    </row>
    <row r="2418" spans="13:14" x14ac:dyDescent="0.2">
      <c r="M2418" s="15" t="s">
        <v>8221</v>
      </c>
      <c r="N2418" s="17">
        <v>1</v>
      </c>
    </row>
    <row r="2419" spans="13:14" x14ac:dyDescent="0.2">
      <c r="M2419" s="15" t="s">
        <v>8221</v>
      </c>
      <c r="N2419" s="17">
        <v>0</v>
      </c>
    </row>
    <row r="2420" spans="13:14" x14ac:dyDescent="0.2">
      <c r="M2420" s="15" t="s">
        <v>8221</v>
      </c>
      <c r="N2420" s="17">
        <v>5</v>
      </c>
    </row>
    <row r="2421" spans="13:14" x14ac:dyDescent="0.2">
      <c r="M2421" s="15" t="s">
        <v>8221</v>
      </c>
      <c r="N2421" s="17">
        <v>0</v>
      </c>
    </row>
    <row r="2422" spans="13:14" x14ac:dyDescent="0.2">
      <c r="M2422" s="15" t="s">
        <v>8221</v>
      </c>
      <c r="N2422" s="17">
        <v>36</v>
      </c>
    </row>
    <row r="2423" spans="13:14" x14ac:dyDescent="0.2">
      <c r="M2423" s="15" t="s">
        <v>8221</v>
      </c>
      <c r="N2423" s="17">
        <v>1</v>
      </c>
    </row>
    <row r="2424" spans="13:14" x14ac:dyDescent="0.2">
      <c r="M2424" s="15" t="s">
        <v>8221</v>
      </c>
      <c r="N2424" s="17">
        <v>1</v>
      </c>
    </row>
    <row r="2425" spans="13:14" x14ac:dyDescent="0.2">
      <c r="M2425" s="15" t="s">
        <v>8221</v>
      </c>
      <c r="N2425" s="17">
        <v>1</v>
      </c>
    </row>
    <row r="2426" spans="13:14" x14ac:dyDescent="0.2">
      <c r="M2426" s="15" t="s">
        <v>8221</v>
      </c>
      <c r="N2426" s="17">
        <v>9</v>
      </c>
    </row>
    <row r="2427" spans="13:14" x14ac:dyDescent="0.2">
      <c r="M2427" s="15" t="s">
        <v>8221</v>
      </c>
      <c r="N2427" s="17">
        <v>1</v>
      </c>
    </row>
    <row r="2428" spans="13:14" x14ac:dyDescent="0.2">
      <c r="M2428" s="15" t="s">
        <v>8221</v>
      </c>
      <c r="N2428" s="17">
        <v>0</v>
      </c>
    </row>
    <row r="2429" spans="13:14" x14ac:dyDescent="0.2">
      <c r="M2429" s="15" t="s">
        <v>8221</v>
      </c>
      <c r="N2429" s="17">
        <v>1</v>
      </c>
    </row>
    <row r="2430" spans="13:14" x14ac:dyDescent="0.2">
      <c r="M2430" s="15" t="s">
        <v>8221</v>
      </c>
      <c r="N2430" s="17">
        <v>1</v>
      </c>
    </row>
    <row r="2431" spans="13:14" x14ac:dyDescent="0.2">
      <c r="M2431" s="15" t="s">
        <v>8221</v>
      </c>
      <c r="N2431" s="17">
        <v>4</v>
      </c>
    </row>
    <row r="2432" spans="13:14" x14ac:dyDescent="0.2">
      <c r="M2432" s="15" t="s">
        <v>8221</v>
      </c>
      <c r="N2432" s="17">
        <v>2</v>
      </c>
    </row>
    <row r="2433" spans="13:14" x14ac:dyDescent="0.2">
      <c r="M2433" s="15" t="s">
        <v>8221</v>
      </c>
      <c r="N2433" s="17">
        <v>2</v>
      </c>
    </row>
    <row r="2434" spans="13:14" x14ac:dyDescent="0.2">
      <c r="M2434" s="15" t="s">
        <v>8221</v>
      </c>
      <c r="N2434" s="17">
        <v>2</v>
      </c>
    </row>
    <row r="2435" spans="13:14" x14ac:dyDescent="0.2">
      <c r="M2435" s="15" t="s">
        <v>8221</v>
      </c>
      <c r="N2435" s="17">
        <v>0</v>
      </c>
    </row>
    <row r="2436" spans="13:14" x14ac:dyDescent="0.2">
      <c r="M2436" s="15" t="s">
        <v>8221</v>
      </c>
      <c r="N2436" s="17">
        <v>2</v>
      </c>
    </row>
    <row r="2437" spans="13:14" x14ac:dyDescent="0.2">
      <c r="M2437" s="15" t="s">
        <v>8221</v>
      </c>
      <c r="N2437" s="17">
        <v>4</v>
      </c>
    </row>
    <row r="2438" spans="13:14" x14ac:dyDescent="0.2">
      <c r="M2438" s="15" t="s">
        <v>8221</v>
      </c>
      <c r="N2438" s="17">
        <v>2</v>
      </c>
    </row>
    <row r="2439" spans="13:14" x14ac:dyDescent="0.2">
      <c r="M2439" s="15" t="s">
        <v>8221</v>
      </c>
      <c r="N2439" s="17">
        <v>0</v>
      </c>
    </row>
    <row r="2440" spans="13:14" x14ac:dyDescent="0.2">
      <c r="M2440" s="15" t="s">
        <v>8221</v>
      </c>
      <c r="N2440" s="17">
        <v>1</v>
      </c>
    </row>
    <row r="2441" spans="13:14" x14ac:dyDescent="0.2">
      <c r="M2441" s="15" t="s">
        <v>8221</v>
      </c>
      <c r="N2441" s="17">
        <v>0</v>
      </c>
    </row>
    <row r="2442" spans="13:14" x14ac:dyDescent="0.2">
      <c r="M2442" s="15" t="s">
        <v>8221</v>
      </c>
      <c r="N2442" s="17">
        <v>2</v>
      </c>
    </row>
    <row r="2443" spans="13:14" x14ac:dyDescent="0.2">
      <c r="M2443" s="15" t="s">
        <v>8219</v>
      </c>
      <c r="N2443" s="17">
        <v>109</v>
      </c>
    </row>
    <row r="2444" spans="13:14" x14ac:dyDescent="0.2">
      <c r="M2444" s="15" t="s">
        <v>8219</v>
      </c>
      <c r="N2444" s="17">
        <v>372</v>
      </c>
    </row>
    <row r="2445" spans="13:14" x14ac:dyDescent="0.2">
      <c r="M2445" s="15" t="s">
        <v>8219</v>
      </c>
      <c r="N2445" s="17">
        <v>311</v>
      </c>
    </row>
    <row r="2446" spans="13:14" x14ac:dyDescent="0.2">
      <c r="M2446" s="15" t="s">
        <v>8219</v>
      </c>
      <c r="N2446" s="17">
        <v>61</v>
      </c>
    </row>
    <row r="2447" spans="13:14" x14ac:dyDescent="0.2">
      <c r="M2447" s="15" t="s">
        <v>8219</v>
      </c>
      <c r="N2447" s="17">
        <v>115</v>
      </c>
    </row>
    <row r="2448" spans="13:14" x14ac:dyDescent="0.2">
      <c r="M2448" s="15" t="s">
        <v>8219</v>
      </c>
      <c r="N2448" s="17">
        <v>111</v>
      </c>
    </row>
    <row r="2449" spans="13:14" x14ac:dyDescent="0.2">
      <c r="M2449" s="15" t="s">
        <v>8219</v>
      </c>
      <c r="N2449" s="17">
        <v>337</v>
      </c>
    </row>
    <row r="2450" spans="13:14" x14ac:dyDescent="0.2">
      <c r="M2450" s="15" t="s">
        <v>8219</v>
      </c>
      <c r="N2450" s="17">
        <v>9</v>
      </c>
    </row>
    <row r="2451" spans="13:14" x14ac:dyDescent="0.2">
      <c r="M2451" s="15" t="s">
        <v>8219</v>
      </c>
      <c r="N2451" s="17">
        <v>120</v>
      </c>
    </row>
    <row r="2452" spans="13:14" x14ac:dyDescent="0.2">
      <c r="M2452" s="15" t="s">
        <v>8219</v>
      </c>
      <c r="N2452" s="17">
        <v>102</v>
      </c>
    </row>
    <row r="2453" spans="13:14" x14ac:dyDescent="0.2">
      <c r="M2453" s="15" t="s">
        <v>8219</v>
      </c>
      <c r="N2453" s="17">
        <v>186</v>
      </c>
    </row>
    <row r="2454" spans="13:14" x14ac:dyDescent="0.2">
      <c r="M2454" s="15" t="s">
        <v>8219</v>
      </c>
      <c r="N2454" s="17">
        <v>15</v>
      </c>
    </row>
    <row r="2455" spans="13:14" x14ac:dyDescent="0.2">
      <c r="M2455" s="15" t="s">
        <v>8219</v>
      </c>
      <c r="N2455" s="17">
        <v>67</v>
      </c>
    </row>
    <row r="2456" spans="13:14" x14ac:dyDescent="0.2">
      <c r="M2456" s="15" t="s">
        <v>8219</v>
      </c>
      <c r="N2456" s="17">
        <v>130</v>
      </c>
    </row>
    <row r="2457" spans="13:14" x14ac:dyDescent="0.2">
      <c r="M2457" s="15" t="s">
        <v>8219</v>
      </c>
      <c r="N2457" s="17">
        <v>16</v>
      </c>
    </row>
    <row r="2458" spans="13:14" x14ac:dyDescent="0.2">
      <c r="M2458" s="15" t="s">
        <v>8219</v>
      </c>
      <c r="N2458" s="17">
        <v>67</v>
      </c>
    </row>
    <row r="2459" spans="13:14" x14ac:dyDescent="0.2">
      <c r="M2459" s="15" t="s">
        <v>8219</v>
      </c>
      <c r="N2459" s="17">
        <v>124</v>
      </c>
    </row>
    <row r="2460" spans="13:14" x14ac:dyDescent="0.2">
      <c r="M2460" s="15" t="s">
        <v>8219</v>
      </c>
      <c r="N2460" s="17">
        <v>80</v>
      </c>
    </row>
    <row r="2461" spans="13:14" x14ac:dyDescent="0.2">
      <c r="M2461" s="15" t="s">
        <v>8219</v>
      </c>
      <c r="N2461" s="17">
        <v>282</v>
      </c>
    </row>
    <row r="2462" spans="13:14" x14ac:dyDescent="0.2">
      <c r="M2462" s="15" t="s">
        <v>8219</v>
      </c>
      <c r="N2462" s="17">
        <v>68</v>
      </c>
    </row>
    <row r="2463" spans="13:14" x14ac:dyDescent="0.2">
      <c r="M2463" s="15" t="s">
        <v>8219</v>
      </c>
      <c r="N2463" s="17">
        <v>86</v>
      </c>
    </row>
    <row r="2464" spans="13:14" x14ac:dyDescent="0.2">
      <c r="M2464" s="15" t="s">
        <v>8219</v>
      </c>
      <c r="N2464" s="17">
        <v>115</v>
      </c>
    </row>
    <row r="2465" spans="13:14" x14ac:dyDescent="0.2">
      <c r="M2465" s="15" t="s">
        <v>8219</v>
      </c>
      <c r="N2465" s="17">
        <v>75</v>
      </c>
    </row>
    <row r="2466" spans="13:14" x14ac:dyDescent="0.2">
      <c r="M2466" s="15" t="s">
        <v>8219</v>
      </c>
      <c r="N2466" s="17">
        <v>43</v>
      </c>
    </row>
    <row r="2467" spans="13:14" x14ac:dyDescent="0.2">
      <c r="M2467" s="15" t="s">
        <v>8219</v>
      </c>
      <c r="N2467" s="17">
        <v>48</v>
      </c>
    </row>
    <row r="2468" spans="13:14" x14ac:dyDescent="0.2">
      <c r="M2468" s="15" t="s">
        <v>8219</v>
      </c>
      <c r="N2468" s="17">
        <v>52</v>
      </c>
    </row>
    <row r="2469" spans="13:14" x14ac:dyDescent="0.2">
      <c r="M2469" s="15" t="s">
        <v>8219</v>
      </c>
      <c r="N2469" s="17">
        <v>43</v>
      </c>
    </row>
    <row r="2470" spans="13:14" x14ac:dyDescent="0.2">
      <c r="M2470" s="15" t="s">
        <v>8219</v>
      </c>
      <c r="N2470" s="17">
        <v>58</v>
      </c>
    </row>
    <row r="2471" spans="13:14" x14ac:dyDescent="0.2">
      <c r="M2471" s="15" t="s">
        <v>8219</v>
      </c>
      <c r="N2471" s="17">
        <v>47</v>
      </c>
    </row>
    <row r="2472" spans="13:14" x14ac:dyDescent="0.2">
      <c r="M2472" s="15" t="s">
        <v>8219</v>
      </c>
      <c r="N2472" s="17">
        <v>36</v>
      </c>
    </row>
    <row r="2473" spans="13:14" x14ac:dyDescent="0.2">
      <c r="M2473" s="15" t="s">
        <v>8219</v>
      </c>
      <c r="N2473" s="17">
        <v>17</v>
      </c>
    </row>
    <row r="2474" spans="13:14" x14ac:dyDescent="0.2">
      <c r="M2474" s="15" t="s">
        <v>8219</v>
      </c>
      <c r="N2474" s="17">
        <v>104</v>
      </c>
    </row>
    <row r="2475" spans="13:14" x14ac:dyDescent="0.2">
      <c r="M2475" s="15" t="s">
        <v>8219</v>
      </c>
      <c r="N2475" s="17">
        <v>47</v>
      </c>
    </row>
    <row r="2476" spans="13:14" x14ac:dyDescent="0.2">
      <c r="M2476" s="15" t="s">
        <v>8219</v>
      </c>
      <c r="N2476" s="17">
        <v>38</v>
      </c>
    </row>
    <row r="2477" spans="13:14" x14ac:dyDescent="0.2">
      <c r="M2477" s="15" t="s">
        <v>8219</v>
      </c>
      <c r="N2477" s="17">
        <v>81</v>
      </c>
    </row>
    <row r="2478" spans="13:14" x14ac:dyDescent="0.2">
      <c r="M2478" s="15" t="s">
        <v>8219</v>
      </c>
      <c r="N2478" s="17">
        <v>55</v>
      </c>
    </row>
    <row r="2479" spans="13:14" x14ac:dyDescent="0.2">
      <c r="M2479" s="15" t="s">
        <v>8219</v>
      </c>
      <c r="N2479" s="17">
        <v>41</v>
      </c>
    </row>
    <row r="2480" spans="13:14" x14ac:dyDescent="0.2">
      <c r="M2480" s="15" t="s">
        <v>8219</v>
      </c>
      <c r="N2480" s="17">
        <v>79</v>
      </c>
    </row>
    <row r="2481" spans="13:14" x14ac:dyDescent="0.2">
      <c r="M2481" s="15" t="s">
        <v>8219</v>
      </c>
      <c r="N2481" s="17">
        <v>16</v>
      </c>
    </row>
    <row r="2482" spans="13:14" x14ac:dyDescent="0.2">
      <c r="M2482" s="15" t="s">
        <v>8219</v>
      </c>
      <c r="N2482" s="17">
        <v>8</v>
      </c>
    </row>
    <row r="2483" spans="13:14" x14ac:dyDescent="0.2">
      <c r="M2483" s="15" t="s">
        <v>8219</v>
      </c>
      <c r="N2483" s="17">
        <v>95</v>
      </c>
    </row>
    <row r="2484" spans="13:14" x14ac:dyDescent="0.2">
      <c r="M2484" s="15" t="s">
        <v>8219</v>
      </c>
      <c r="N2484" s="17">
        <v>25</v>
      </c>
    </row>
    <row r="2485" spans="13:14" x14ac:dyDescent="0.2">
      <c r="M2485" s="15" t="s">
        <v>8219</v>
      </c>
      <c r="N2485" s="17">
        <v>19</v>
      </c>
    </row>
    <row r="2486" spans="13:14" x14ac:dyDescent="0.2">
      <c r="M2486" s="15" t="s">
        <v>8219</v>
      </c>
      <c r="N2486" s="17">
        <v>90</v>
      </c>
    </row>
    <row r="2487" spans="13:14" x14ac:dyDescent="0.2">
      <c r="M2487" s="15" t="s">
        <v>8219</v>
      </c>
      <c r="N2487" s="17">
        <v>41</v>
      </c>
    </row>
    <row r="2488" spans="13:14" x14ac:dyDescent="0.2">
      <c r="M2488" s="15" t="s">
        <v>8219</v>
      </c>
      <c r="N2488" s="17">
        <v>30</v>
      </c>
    </row>
    <row r="2489" spans="13:14" x14ac:dyDescent="0.2">
      <c r="M2489" s="15" t="s">
        <v>8219</v>
      </c>
      <c r="N2489" s="17">
        <v>38</v>
      </c>
    </row>
    <row r="2490" spans="13:14" x14ac:dyDescent="0.2">
      <c r="M2490" s="15" t="s">
        <v>8219</v>
      </c>
      <c r="N2490" s="17">
        <v>65</v>
      </c>
    </row>
    <row r="2491" spans="13:14" x14ac:dyDescent="0.2">
      <c r="M2491" s="15" t="s">
        <v>8219</v>
      </c>
      <c r="N2491" s="17">
        <v>75</v>
      </c>
    </row>
    <row r="2492" spans="13:14" x14ac:dyDescent="0.2">
      <c r="M2492" s="15" t="s">
        <v>8219</v>
      </c>
      <c r="N2492" s="17">
        <v>16</v>
      </c>
    </row>
    <row r="2493" spans="13:14" x14ac:dyDescent="0.2">
      <c r="M2493" s="15" t="s">
        <v>8219</v>
      </c>
      <c r="N2493" s="17">
        <v>10</v>
      </c>
    </row>
    <row r="2494" spans="13:14" x14ac:dyDescent="0.2">
      <c r="M2494" s="15" t="s">
        <v>8219</v>
      </c>
      <c r="N2494" s="17">
        <v>27</v>
      </c>
    </row>
    <row r="2495" spans="13:14" x14ac:dyDescent="0.2">
      <c r="M2495" s="15" t="s">
        <v>8219</v>
      </c>
      <c r="N2495" s="17">
        <v>259</v>
      </c>
    </row>
    <row r="2496" spans="13:14" x14ac:dyDescent="0.2">
      <c r="M2496" s="15" t="s">
        <v>8219</v>
      </c>
      <c r="N2496" s="17">
        <v>39</v>
      </c>
    </row>
    <row r="2497" spans="13:14" x14ac:dyDescent="0.2">
      <c r="M2497" s="15" t="s">
        <v>8219</v>
      </c>
      <c r="N2497" s="17">
        <v>42</v>
      </c>
    </row>
    <row r="2498" spans="13:14" x14ac:dyDescent="0.2">
      <c r="M2498" s="15" t="s">
        <v>8219</v>
      </c>
      <c r="N2498" s="17">
        <v>10</v>
      </c>
    </row>
    <row r="2499" spans="13:14" x14ac:dyDescent="0.2">
      <c r="M2499" s="15" t="s">
        <v>8219</v>
      </c>
      <c r="N2499" s="17">
        <v>56</v>
      </c>
    </row>
    <row r="2500" spans="13:14" x14ac:dyDescent="0.2">
      <c r="M2500" s="15" t="s">
        <v>8219</v>
      </c>
      <c r="N2500" s="17">
        <v>20</v>
      </c>
    </row>
    <row r="2501" spans="13:14" x14ac:dyDescent="0.2">
      <c r="M2501" s="15" t="s">
        <v>8219</v>
      </c>
      <c r="N2501" s="17">
        <v>170</v>
      </c>
    </row>
    <row r="2502" spans="13:14" x14ac:dyDescent="0.2">
      <c r="M2502" s="15" t="s">
        <v>8219</v>
      </c>
      <c r="N2502" s="17">
        <v>29</v>
      </c>
    </row>
    <row r="2503" spans="13:14" x14ac:dyDescent="0.2">
      <c r="M2503" s="15" t="s">
        <v>8221</v>
      </c>
      <c r="N2503" s="17">
        <v>7</v>
      </c>
    </row>
    <row r="2504" spans="13:14" x14ac:dyDescent="0.2">
      <c r="M2504" s="15" t="s">
        <v>8221</v>
      </c>
      <c r="N2504" s="17">
        <v>5</v>
      </c>
    </row>
    <row r="2505" spans="13:14" x14ac:dyDescent="0.2">
      <c r="M2505" s="15" t="s">
        <v>8221</v>
      </c>
      <c r="N2505" s="17">
        <v>0</v>
      </c>
    </row>
    <row r="2506" spans="13:14" x14ac:dyDescent="0.2">
      <c r="M2506" s="15" t="s">
        <v>8221</v>
      </c>
      <c r="N2506" s="17">
        <v>0</v>
      </c>
    </row>
    <row r="2507" spans="13:14" x14ac:dyDescent="0.2">
      <c r="M2507" s="15" t="s">
        <v>8221</v>
      </c>
      <c r="N2507" s="17">
        <v>0</v>
      </c>
    </row>
    <row r="2508" spans="13:14" x14ac:dyDescent="0.2">
      <c r="M2508" s="15" t="s">
        <v>8221</v>
      </c>
      <c r="N2508" s="17">
        <v>2</v>
      </c>
    </row>
    <row r="2509" spans="13:14" x14ac:dyDescent="0.2">
      <c r="M2509" s="15" t="s">
        <v>8221</v>
      </c>
      <c r="N2509" s="17">
        <v>0</v>
      </c>
    </row>
    <row r="2510" spans="13:14" x14ac:dyDescent="0.2">
      <c r="M2510" s="15" t="s">
        <v>8221</v>
      </c>
      <c r="N2510" s="17">
        <v>0</v>
      </c>
    </row>
    <row r="2511" spans="13:14" x14ac:dyDescent="0.2">
      <c r="M2511" s="15" t="s">
        <v>8221</v>
      </c>
      <c r="N2511" s="17">
        <v>28</v>
      </c>
    </row>
    <row r="2512" spans="13:14" x14ac:dyDescent="0.2">
      <c r="M2512" s="15" t="s">
        <v>8221</v>
      </c>
      <c r="N2512" s="17">
        <v>2</v>
      </c>
    </row>
    <row r="2513" spans="13:14" x14ac:dyDescent="0.2">
      <c r="M2513" s="15" t="s">
        <v>8221</v>
      </c>
      <c r="N2513" s="17">
        <v>0</v>
      </c>
    </row>
    <row r="2514" spans="13:14" x14ac:dyDescent="0.2">
      <c r="M2514" s="15" t="s">
        <v>8221</v>
      </c>
      <c r="N2514" s="17">
        <v>0</v>
      </c>
    </row>
    <row r="2515" spans="13:14" x14ac:dyDescent="0.2">
      <c r="M2515" s="15" t="s">
        <v>8221</v>
      </c>
      <c r="N2515" s="17">
        <v>0</v>
      </c>
    </row>
    <row r="2516" spans="13:14" x14ac:dyDescent="0.2">
      <c r="M2516" s="15" t="s">
        <v>8221</v>
      </c>
      <c r="N2516" s="17">
        <v>4</v>
      </c>
    </row>
    <row r="2517" spans="13:14" x14ac:dyDescent="0.2">
      <c r="M2517" s="15" t="s">
        <v>8221</v>
      </c>
      <c r="N2517" s="17">
        <v>12</v>
      </c>
    </row>
    <row r="2518" spans="13:14" x14ac:dyDescent="0.2">
      <c r="M2518" s="15" t="s">
        <v>8221</v>
      </c>
      <c r="N2518" s="17">
        <v>0</v>
      </c>
    </row>
    <row r="2519" spans="13:14" x14ac:dyDescent="0.2">
      <c r="M2519" s="15" t="s">
        <v>8221</v>
      </c>
      <c r="N2519" s="17">
        <v>33</v>
      </c>
    </row>
    <row r="2520" spans="13:14" x14ac:dyDescent="0.2">
      <c r="M2520" s="15" t="s">
        <v>8221</v>
      </c>
      <c r="N2520" s="17">
        <v>0</v>
      </c>
    </row>
    <row r="2521" spans="13:14" x14ac:dyDescent="0.2">
      <c r="M2521" s="15" t="s">
        <v>8221</v>
      </c>
      <c r="N2521" s="17">
        <v>4</v>
      </c>
    </row>
    <row r="2522" spans="13:14" x14ac:dyDescent="0.2">
      <c r="M2522" s="15" t="s">
        <v>8221</v>
      </c>
      <c r="N2522" s="17">
        <v>0</v>
      </c>
    </row>
    <row r="2523" spans="13:14" x14ac:dyDescent="0.2">
      <c r="M2523" s="15" t="s">
        <v>8219</v>
      </c>
      <c r="N2523" s="17">
        <v>132</v>
      </c>
    </row>
    <row r="2524" spans="13:14" x14ac:dyDescent="0.2">
      <c r="M2524" s="15" t="s">
        <v>8219</v>
      </c>
      <c r="N2524" s="17">
        <v>27</v>
      </c>
    </row>
    <row r="2525" spans="13:14" x14ac:dyDescent="0.2">
      <c r="M2525" s="15" t="s">
        <v>8219</v>
      </c>
      <c r="N2525" s="17">
        <v>26</v>
      </c>
    </row>
    <row r="2526" spans="13:14" x14ac:dyDescent="0.2">
      <c r="M2526" s="15" t="s">
        <v>8219</v>
      </c>
      <c r="N2526" s="17">
        <v>43</v>
      </c>
    </row>
    <row r="2527" spans="13:14" x14ac:dyDescent="0.2">
      <c r="M2527" s="15" t="s">
        <v>8219</v>
      </c>
      <c r="N2527" s="17">
        <v>80</v>
      </c>
    </row>
    <row r="2528" spans="13:14" x14ac:dyDescent="0.2">
      <c r="M2528" s="15" t="s">
        <v>8219</v>
      </c>
      <c r="N2528" s="17">
        <v>33</v>
      </c>
    </row>
    <row r="2529" spans="13:14" x14ac:dyDescent="0.2">
      <c r="M2529" s="15" t="s">
        <v>8219</v>
      </c>
      <c r="N2529" s="17">
        <v>71</v>
      </c>
    </row>
    <row r="2530" spans="13:14" x14ac:dyDescent="0.2">
      <c r="M2530" s="15" t="s">
        <v>8219</v>
      </c>
      <c r="N2530" s="17">
        <v>81</v>
      </c>
    </row>
    <row r="2531" spans="13:14" x14ac:dyDescent="0.2">
      <c r="M2531" s="15" t="s">
        <v>8219</v>
      </c>
      <c r="N2531" s="17">
        <v>76</v>
      </c>
    </row>
    <row r="2532" spans="13:14" x14ac:dyDescent="0.2">
      <c r="M2532" s="15" t="s">
        <v>8219</v>
      </c>
      <c r="N2532" s="17">
        <v>48</v>
      </c>
    </row>
    <row r="2533" spans="13:14" x14ac:dyDescent="0.2">
      <c r="M2533" s="15" t="s">
        <v>8219</v>
      </c>
      <c r="N2533" s="17">
        <v>61</v>
      </c>
    </row>
    <row r="2534" spans="13:14" x14ac:dyDescent="0.2">
      <c r="M2534" s="15" t="s">
        <v>8219</v>
      </c>
      <c r="N2534" s="17">
        <v>60</v>
      </c>
    </row>
    <row r="2535" spans="13:14" x14ac:dyDescent="0.2">
      <c r="M2535" s="15" t="s">
        <v>8219</v>
      </c>
      <c r="N2535" s="17">
        <v>136</v>
      </c>
    </row>
    <row r="2536" spans="13:14" x14ac:dyDescent="0.2">
      <c r="M2536" s="15" t="s">
        <v>8219</v>
      </c>
      <c r="N2536" s="17">
        <v>14</v>
      </c>
    </row>
    <row r="2537" spans="13:14" x14ac:dyDescent="0.2">
      <c r="M2537" s="15" t="s">
        <v>8219</v>
      </c>
      <c r="N2537" s="17">
        <v>78</v>
      </c>
    </row>
    <row r="2538" spans="13:14" x14ac:dyDescent="0.2">
      <c r="M2538" s="15" t="s">
        <v>8219</v>
      </c>
      <c r="N2538" s="17">
        <v>4</v>
      </c>
    </row>
    <row r="2539" spans="13:14" x14ac:dyDescent="0.2">
      <c r="M2539" s="15" t="s">
        <v>8219</v>
      </c>
      <c r="N2539" s="17">
        <v>11</v>
      </c>
    </row>
    <row r="2540" spans="13:14" x14ac:dyDescent="0.2">
      <c r="M2540" s="15" t="s">
        <v>8219</v>
      </c>
      <c r="N2540" s="17">
        <v>185</v>
      </c>
    </row>
    <row r="2541" spans="13:14" x14ac:dyDescent="0.2">
      <c r="M2541" s="15" t="s">
        <v>8219</v>
      </c>
      <c r="N2541" s="17">
        <v>59</v>
      </c>
    </row>
    <row r="2542" spans="13:14" x14ac:dyDescent="0.2">
      <c r="M2542" s="15" t="s">
        <v>8219</v>
      </c>
      <c r="N2542" s="17">
        <v>27</v>
      </c>
    </row>
    <row r="2543" spans="13:14" x14ac:dyDescent="0.2">
      <c r="M2543" s="15" t="s">
        <v>8219</v>
      </c>
      <c r="N2543" s="17">
        <v>63</v>
      </c>
    </row>
    <row r="2544" spans="13:14" x14ac:dyDescent="0.2">
      <c r="M2544" s="15" t="s">
        <v>8219</v>
      </c>
      <c r="N2544" s="17">
        <v>13</v>
      </c>
    </row>
    <row r="2545" spans="13:14" x14ac:dyDescent="0.2">
      <c r="M2545" s="15" t="s">
        <v>8219</v>
      </c>
      <c r="N2545" s="17">
        <v>13</v>
      </c>
    </row>
    <row r="2546" spans="13:14" x14ac:dyDescent="0.2">
      <c r="M2546" s="15" t="s">
        <v>8219</v>
      </c>
      <c r="N2546" s="17">
        <v>57</v>
      </c>
    </row>
    <row r="2547" spans="13:14" x14ac:dyDescent="0.2">
      <c r="M2547" s="15" t="s">
        <v>8219</v>
      </c>
      <c r="N2547" s="17">
        <v>61</v>
      </c>
    </row>
    <row r="2548" spans="13:14" x14ac:dyDescent="0.2">
      <c r="M2548" s="15" t="s">
        <v>8219</v>
      </c>
      <c r="N2548" s="17">
        <v>65</v>
      </c>
    </row>
    <row r="2549" spans="13:14" x14ac:dyDescent="0.2">
      <c r="M2549" s="15" t="s">
        <v>8219</v>
      </c>
      <c r="N2549" s="17">
        <v>134</v>
      </c>
    </row>
    <row r="2550" spans="13:14" x14ac:dyDescent="0.2">
      <c r="M2550" s="15" t="s">
        <v>8219</v>
      </c>
      <c r="N2550" s="17">
        <v>37</v>
      </c>
    </row>
    <row r="2551" spans="13:14" x14ac:dyDescent="0.2">
      <c r="M2551" s="15" t="s">
        <v>8219</v>
      </c>
      <c r="N2551" s="17">
        <v>37</v>
      </c>
    </row>
    <row r="2552" spans="13:14" x14ac:dyDescent="0.2">
      <c r="M2552" s="15" t="s">
        <v>8219</v>
      </c>
      <c r="N2552" s="17">
        <v>150</v>
      </c>
    </row>
    <row r="2553" spans="13:14" x14ac:dyDescent="0.2">
      <c r="M2553" s="15" t="s">
        <v>8219</v>
      </c>
      <c r="N2553" s="17">
        <v>56</v>
      </c>
    </row>
    <row r="2554" spans="13:14" x14ac:dyDescent="0.2">
      <c r="M2554" s="15" t="s">
        <v>8219</v>
      </c>
      <c r="N2554" s="17">
        <v>18</v>
      </c>
    </row>
    <row r="2555" spans="13:14" x14ac:dyDescent="0.2">
      <c r="M2555" s="15" t="s">
        <v>8219</v>
      </c>
      <c r="N2555" s="17">
        <v>60</v>
      </c>
    </row>
    <row r="2556" spans="13:14" x14ac:dyDescent="0.2">
      <c r="M2556" s="15" t="s">
        <v>8219</v>
      </c>
      <c r="N2556" s="17">
        <v>67</v>
      </c>
    </row>
    <row r="2557" spans="13:14" x14ac:dyDescent="0.2">
      <c r="M2557" s="15" t="s">
        <v>8219</v>
      </c>
      <c r="N2557" s="17">
        <v>35</v>
      </c>
    </row>
    <row r="2558" spans="13:14" x14ac:dyDescent="0.2">
      <c r="M2558" s="15" t="s">
        <v>8219</v>
      </c>
      <c r="N2558" s="17">
        <v>34</v>
      </c>
    </row>
    <row r="2559" spans="13:14" x14ac:dyDescent="0.2">
      <c r="M2559" s="15" t="s">
        <v>8219</v>
      </c>
      <c r="N2559" s="17">
        <v>36</v>
      </c>
    </row>
    <row r="2560" spans="13:14" x14ac:dyDescent="0.2">
      <c r="M2560" s="15" t="s">
        <v>8219</v>
      </c>
      <c r="N2560" s="17">
        <v>18</v>
      </c>
    </row>
    <row r="2561" spans="13:14" x14ac:dyDescent="0.2">
      <c r="M2561" s="15" t="s">
        <v>8219</v>
      </c>
      <c r="N2561" s="17">
        <v>25</v>
      </c>
    </row>
    <row r="2562" spans="13:14" x14ac:dyDescent="0.2">
      <c r="M2562" s="15" t="s">
        <v>8219</v>
      </c>
      <c r="N2562" s="17">
        <v>21</v>
      </c>
    </row>
    <row r="2563" spans="13:14" x14ac:dyDescent="0.2">
      <c r="M2563" s="15" t="s">
        <v>8220</v>
      </c>
      <c r="N2563" s="17">
        <v>0</v>
      </c>
    </row>
    <row r="2564" spans="13:14" x14ac:dyDescent="0.2">
      <c r="M2564" s="15" t="s">
        <v>8220</v>
      </c>
      <c r="N2564" s="17">
        <v>3</v>
      </c>
    </row>
    <row r="2565" spans="13:14" x14ac:dyDescent="0.2">
      <c r="M2565" s="15" t="s">
        <v>8220</v>
      </c>
      <c r="N2565" s="17">
        <v>0</v>
      </c>
    </row>
    <row r="2566" spans="13:14" x14ac:dyDescent="0.2">
      <c r="M2566" s="15" t="s">
        <v>8220</v>
      </c>
      <c r="N2566" s="17">
        <v>0</v>
      </c>
    </row>
    <row r="2567" spans="13:14" x14ac:dyDescent="0.2">
      <c r="M2567" s="15" t="s">
        <v>8220</v>
      </c>
      <c r="N2567" s="17">
        <v>1</v>
      </c>
    </row>
    <row r="2568" spans="13:14" x14ac:dyDescent="0.2">
      <c r="M2568" s="15" t="s">
        <v>8220</v>
      </c>
      <c r="N2568" s="17">
        <v>0</v>
      </c>
    </row>
    <row r="2569" spans="13:14" x14ac:dyDescent="0.2">
      <c r="M2569" s="15" t="s">
        <v>8220</v>
      </c>
      <c r="N2569" s="17">
        <v>2</v>
      </c>
    </row>
    <row r="2570" spans="13:14" x14ac:dyDescent="0.2">
      <c r="M2570" s="15" t="s">
        <v>8220</v>
      </c>
      <c r="N2570" s="17">
        <v>1</v>
      </c>
    </row>
    <row r="2571" spans="13:14" x14ac:dyDescent="0.2">
      <c r="M2571" s="15" t="s">
        <v>8220</v>
      </c>
      <c r="N2571" s="17">
        <v>2</v>
      </c>
    </row>
    <row r="2572" spans="13:14" x14ac:dyDescent="0.2">
      <c r="M2572" s="15" t="s">
        <v>8220</v>
      </c>
      <c r="N2572" s="17">
        <v>2</v>
      </c>
    </row>
    <row r="2573" spans="13:14" x14ac:dyDescent="0.2">
      <c r="M2573" s="15" t="s">
        <v>8220</v>
      </c>
      <c r="N2573" s="17">
        <v>4</v>
      </c>
    </row>
    <row r="2574" spans="13:14" x14ac:dyDescent="0.2">
      <c r="M2574" s="15" t="s">
        <v>8220</v>
      </c>
      <c r="N2574" s="17">
        <v>0</v>
      </c>
    </row>
    <row r="2575" spans="13:14" x14ac:dyDescent="0.2">
      <c r="M2575" s="15" t="s">
        <v>8220</v>
      </c>
      <c r="N2575" s="17">
        <v>0</v>
      </c>
    </row>
    <row r="2576" spans="13:14" x14ac:dyDescent="0.2">
      <c r="M2576" s="15" t="s">
        <v>8220</v>
      </c>
      <c r="N2576" s="17">
        <v>0</v>
      </c>
    </row>
    <row r="2577" spans="13:14" x14ac:dyDescent="0.2">
      <c r="M2577" s="15" t="s">
        <v>8220</v>
      </c>
      <c r="N2577" s="17">
        <v>0</v>
      </c>
    </row>
    <row r="2578" spans="13:14" x14ac:dyDescent="0.2">
      <c r="M2578" s="15" t="s">
        <v>8220</v>
      </c>
      <c r="N2578" s="17">
        <v>0</v>
      </c>
    </row>
    <row r="2579" spans="13:14" x14ac:dyDescent="0.2">
      <c r="M2579" s="15" t="s">
        <v>8220</v>
      </c>
      <c r="N2579" s="17">
        <v>0</v>
      </c>
    </row>
    <row r="2580" spans="13:14" x14ac:dyDescent="0.2">
      <c r="M2580" s="15" t="s">
        <v>8220</v>
      </c>
      <c r="N2580" s="17">
        <v>0</v>
      </c>
    </row>
    <row r="2581" spans="13:14" x14ac:dyDescent="0.2">
      <c r="M2581" s="15" t="s">
        <v>8220</v>
      </c>
      <c r="N2581" s="17">
        <v>12</v>
      </c>
    </row>
    <row r="2582" spans="13:14" x14ac:dyDescent="0.2">
      <c r="M2582" s="15" t="s">
        <v>8220</v>
      </c>
      <c r="N2582" s="17">
        <v>2</v>
      </c>
    </row>
    <row r="2583" spans="13:14" x14ac:dyDescent="0.2">
      <c r="M2583" s="15" t="s">
        <v>8221</v>
      </c>
      <c r="N2583" s="17">
        <v>11</v>
      </c>
    </row>
    <row r="2584" spans="13:14" x14ac:dyDescent="0.2">
      <c r="M2584" s="15" t="s">
        <v>8221</v>
      </c>
      <c r="N2584" s="17">
        <v>1</v>
      </c>
    </row>
    <row r="2585" spans="13:14" x14ac:dyDescent="0.2">
      <c r="M2585" s="15" t="s">
        <v>8221</v>
      </c>
      <c r="N2585" s="17">
        <v>5</v>
      </c>
    </row>
    <row r="2586" spans="13:14" x14ac:dyDescent="0.2">
      <c r="M2586" s="15" t="s">
        <v>8221</v>
      </c>
      <c r="N2586" s="17">
        <v>0</v>
      </c>
    </row>
    <row r="2587" spans="13:14" x14ac:dyDescent="0.2">
      <c r="M2587" s="15" t="s">
        <v>8221</v>
      </c>
      <c r="N2587" s="17">
        <v>1</v>
      </c>
    </row>
    <row r="2588" spans="13:14" x14ac:dyDescent="0.2">
      <c r="M2588" s="15" t="s">
        <v>8221</v>
      </c>
      <c r="N2588" s="17">
        <v>1</v>
      </c>
    </row>
    <row r="2589" spans="13:14" x14ac:dyDescent="0.2">
      <c r="M2589" s="15" t="s">
        <v>8221</v>
      </c>
      <c r="N2589" s="17">
        <v>6</v>
      </c>
    </row>
    <row r="2590" spans="13:14" x14ac:dyDescent="0.2">
      <c r="M2590" s="15" t="s">
        <v>8221</v>
      </c>
      <c r="N2590" s="17">
        <v>8</v>
      </c>
    </row>
    <row r="2591" spans="13:14" x14ac:dyDescent="0.2">
      <c r="M2591" s="15" t="s">
        <v>8221</v>
      </c>
      <c r="N2591" s="17">
        <v>1</v>
      </c>
    </row>
    <row r="2592" spans="13:14" x14ac:dyDescent="0.2">
      <c r="M2592" s="15" t="s">
        <v>8221</v>
      </c>
      <c r="N2592" s="17">
        <v>0</v>
      </c>
    </row>
    <row r="2593" spans="13:14" x14ac:dyDescent="0.2">
      <c r="M2593" s="15" t="s">
        <v>8221</v>
      </c>
      <c r="N2593" s="17">
        <v>2</v>
      </c>
    </row>
    <row r="2594" spans="13:14" x14ac:dyDescent="0.2">
      <c r="M2594" s="15" t="s">
        <v>8221</v>
      </c>
      <c r="N2594" s="17">
        <v>1</v>
      </c>
    </row>
    <row r="2595" spans="13:14" x14ac:dyDescent="0.2">
      <c r="M2595" s="15" t="s">
        <v>8221</v>
      </c>
      <c r="N2595" s="17">
        <v>0</v>
      </c>
    </row>
    <row r="2596" spans="13:14" x14ac:dyDescent="0.2">
      <c r="M2596" s="15" t="s">
        <v>8221</v>
      </c>
      <c r="N2596" s="17">
        <v>1</v>
      </c>
    </row>
    <row r="2597" spans="13:14" x14ac:dyDescent="0.2">
      <c r="M2597" s="15" t="s">
        <v>8221</v>
      </c>
      <c r="N2597" s="17">
        <v>19</v>
      </c>
    </row>
    <row r="2598" spans="13:14" x14ac:dyDescent="0.2">
      <c r="M2598" s="15" t="s">
        <v>8221</v>
      </c>
      <c r="N2598" s="17">
        <v>27</v>
      </c>
    </row>
    <row r="2599" spans="13:14" x14ac:dyDescent="0.2">
      <c r="M2599" s="15" t="s">
        <v>8221</v>
      </c>
      <c r="N2599" s="17">
        <v>7</v>
      </c>
    </row>
    <row r="2600" spans="13:14" x14ac:dyDescent="0.2">
      <c r="M2600" s="15" t="s">
        <v>8221</v>
      </c>
      <c r="N2600" s="17">
        <v>14</v>
      </c>
    </row>
    <row r="2601" spans="13:14" x14ac:dyDescent="0.2">
      <c r="M2601" s="15" t="s">
        <v>8221</v>
      </c>
      <c r="N2601" s="17">
        <v>5</v>
      </c>
    </row>
    <row r="2602" spans="13:14" x14ac:dyDescent="0.2">
      <c r="M2602" s="15" t="s">
        <v>8221</v>
      </c>
      <c r="N2602" s="17">
        <v>30</v>
      </c>
    </row>
    <row r="2603" spans="13:14" x14ac:dyDescent="0.2">
      <c r="M2603" s="15" t="s">
        <v>8219</v>
      </c>
      <c r="N2603" s="17">
        <v>151</v>
      </c>
    </row>
    <row r="2604" spans="13:14" x14ac:dyDescent="0.2">
      <c r="M2604" s="15" t="s">
        <v>8219</v>
      </c>
      <c r="N2604" s="17">
        <v>489</v>
      </c>
    </row>
    <row r="2605" spans="13:14" x14ac:dyDescent="0.2">
      <c r="M2605" s="15" t="s">
        <v>8219</v>
      </c>
      <c r="N2605" s="17">
        <v>50</v>
      </c>
    </row>
    <row r="2606" spans="13:14" x14ac:dyDescent="0.2">
      <c r="M2606" s="15" t="s">
        <v>8219</v>
      </c>
      <c r="N2606" s="17">
        <v>321</v>
      </c>
    </row>
    <row r="2607" spans="13:14" x14ac:dyDescent="0.2">
      <c r="M2607" s="15" t="s">
        <v>8219</v>
      </c>
      <c r="N2607" s="17">
        <v>1762</v>
      </c>
    </row>
    <row r="2608" spans="13:14" x14ac:dyDescent="0.2">
      <c r="M2608" s="15" t="s">
        <v>8219</v>
      </c>
      <c r="N2608" s="17">
        <v>385</v>
      </c>
    </row>
    <row r="2609" spans="13:14" x14ac:dyDescent="0.2">
      <c r="M2609" s="15" t="s">
        <v>8219</v>
      </c>
      <c r="N2609" s="17">
        <v>398</v>
      </c>
    </row>
    <row r="2610" spans="13:14" x14ac:dyDescent="0.2">
      <c r="M2610" s="15" t="s">
        <v>8219</v>
      </c>
      <c r="N2610" s="17">
        <v>304</v>
      </c>
    </row>
    <row r="2611" spans="13:14" x14ac:dyDescent="0.2">
      <c r="M2611" s="15" t="s">
        <v>8219</v>
      </c>
      <c r="N2611" s="17">
        <v>676</v>
      </c>
    </row>
    <row r="2612" spans="13:14" x14ac:dyDescent="0.2">
      <c r="M2612" s="15" t="s">
        <v>8219</v>
      </c>
      <c r="N2612" s="17">
        <v>577</v>
      </c>
    </row>
    <row r="2613" spans="13:14" x14ac:dyDescent="0.2">
      <c r="M2613" s="15" t="s">
        <v>8219</v>
      </c>
      <c r="N2613" s="17">
        <v>3663</v>
      </c>
    </row>
    <row r="2614" spans="13:14" x14ac:dyDescent="0.2">
      <c r="M2614" s="15" t="s">
        <v>8219</v>
      </c>
      <c r="N2614" s="17">
        <v>294</v>
      </c>
    </row>
    <row r="2615" spans="13:14" x14ac:dyDescent="0.2">
      <c r="M2615" s="15" t="s">
        <v>8219</v>
      </c>
      <c r="N2615" s="17">
        <v>28</v>
      </c>
    </row>
    <row r="2616" spans="13:14" x14ac:dyDescent="0.2">
      <c r="M2616" s="15" t="s">
        <v>8219</v>
      </c>
      <c r="N2616" s="17">
        <v>100</v>
      </c>
    </row>
    <row r="2617" spans="13:14" x14ac:dyDescent="0.2">
      <c r="M2617" s="15" t="s">
        <v>8219</v>
      </c>
      <c r="N2617" s="17">
        <v>72</v>
      </c>
    </row>
    <row r="2618" spans="13:14" x14ac:dyDescent="0.2">
      <c r="M2618" s="15" t="s">
        <v>8219</v>
      </c>
      <c r="N2618" s="17">
        <v>238</v>
      </c>
    </row>
    <row r="2619" spans="13:14" x14ac:dyDescent="0.2">
      <c r="M2619" s="15" t="s">
        <v>8219</v>
      </c>
      <c r="N2619" s="17">
        <v>159</v>
      </c>
    </row>
    <row r="2620" spans="13:14" x14ac:dyDescent="0.2">
      <c r="M2620" s="15" t="s">
        <v>8219</v>
      </c>
      <c r="N2620" s="17">
        <v>77</v>
      </c>
    </row>
    <row r="2621" spans="13:14" x14ac:dyDescent="0.2">
      <c r="M2621" s="15" t="s">
        <v>8219</v>
      </c>
      <c r="N2621" s="17">
        <v>53</v>
      </c>
    </row>
    <row r="2622" spans="13:14" x14ac:dyDescent="0.2">
      <c r="M2622" s="15" t="s">
        <v>8219</v>
      </c>
      <c r="N2622" s="17">
        <v>1251</v>
      </c>
    </row>
    <row r="2623" spans="13:14" x14ac:dyDescent="0.2">
      <c r="M2623" s="15" t="s">
        <v>8219</v>
      </c>
      <c r="N2623" s="17">
        <v>465</v>
      </c>
    </row>
    <row r="2624" spans="13:14" x14ac:dyDescent="0.2">
      <c r="M2624" s="15" t="s">
        <v>8219</v>
      </c>
      <c r="N2624" s="17">
        <v>74</v>
      </c>
    </row>
    <row r="2625" spans="13:14" x14ac:dyDescent="0.2">
      <c r="M2625" s="15" t="s">
        <v>8219</v>
      </c>
      <c r="N2625" s="17">
        <v>62</v>
      </c>
    </row>
    <row r="2626" spans="13:14" x14ac:dyDescent="0.2">
      <c r="M2626" s="15" t="s">
        <v>8219</v>
      </c>
      <c r="N2626" s="17">
        <v>3468</v>
      </c>
    </row>
    <row r="2627" spans="13:14" x14ac:dyDescent="0.2">
      <c r="M2627" s="15" t="s">
        <v>8219</v>
      </c>
      <c r="N2627" s="17">
        <v>52</v>
      </c>
    </row>
    <row r="2628" spans="13:14" x14ac:dyDescent="0.2">
      <c r="M2628" s="15" t="s">
        <v>8219</v>
      </c>
      <c r="N2628" s="17">
        <v>50</v>
      </c>
    </row>
    <row r="2629" spans="13:14" x14ac:dyDescent="0.2">
      <c r="M2629" s="15" t="s">
        <v>8219</v>
      </c>
      <c r="N2629" s="17">
        <v>45</v>
      </c>
    </row>
    <row r="2630" spans="13:14" x14ac:dyDescent="0.2">
      <c r="M2630" s="15" t="s">
        <v>8219</v>
      </c>
      <c r="N2630" s="17">
        <v>21</v>
      </c>
    </row>
    <row r="2631" spans="13:14" x14ac:dyDescent="0.2">
      <c r="M2631" s="15" t="s">
        <v>8219</v>
      </c>
      <c r="N2631" s="17">
        <v>100</v>
      </c>
    </row>
    <row r="2632" spans="13:14" x14ac:dyDescent="0.2">
      <c r="M2632" s="15" t="s">
        <v>8219</v>
      </c>
      <c r="N2632" s="17">
        <v>81</v>
      </c>
    </row>
    <row r="2633" spans="13:14" x14ac:dyDescent="0.2">
      <c r="M2633" s="15" t="s">
        <v>8219</v>
      </c>
      <c r="N2633" s="17">
        <v>286</v>
      </c>
    </row>
    <row r="2634" spans="13:14" x14ac:dyDescent="0.2">
      <c r="M2634" s="15" t="s">
        <v>8219</v>
      </c>
      <c r="N2634" s="17">
        <v>42</v>
      </c>
    </row>
    <row r="2635" spans="13:14" x14ac:dyDescent="0.2">
      <c r="M2635" s="15" t="s">
        <v>8219</v>
      </c>
      <c r="N2635" s="17">
        <v>199</v>
      </c>
    </row>
    <row r="2636" spans="13:14" x14ac:dyDescent="0.2">
      <c r="M2636" s="15" t="s">
        <v>8219</v>
      </c>
      <c r="N2636" s="17">
        <v>25</v>
      </c>
    </row>
    <row r="2637" spans="13:14" x14ac:dyDescent="0.2">
      <c r="M2637" s="15" t="s">
        <v>8219</v>
      </c>
      <c r="N2637" s="17">
        <v>84</v>
      </c>
    </row>
    <row r="2638" spans="13:14" x14ac:dyDescent="0.2">
      <c r="M2638" s="15" t="s">
        <v>8219</v>
      </c>
      <c r="N2638" s="17">
        <v>50</v>
      </c>
    </row>
    <row r="2639" spans="13:14" x14ac:dyDescent="0.2">
      <c r="M2639" s="15" t="s">
        <v>8219</v>
      </c>
      <c r="N2639" s="17">
        <v>26</v>
      </c>
    </row>
    <row r="2640" spans="13:14" x14ac:dyDescent="0.2">
      <c r="M2640" s="15" t="s">
        <v>8219</v>
      </c>
      <c r="N2640" s="17">
        <v>14</v>
      </c>
    </row>
    <row r="2641" spans="13:14" x14ac:dyDescent="0.2">
      <c r="M2641" s="15" t="s">
        <v>8219</v>
      </c>
      <c r="N2641" s="17">
        <v>49</v>
      </c>
    </row>
    <row r="2642" spans="13:14" x14ac:dyDescent="0.2">
      <c r="M2642" s="15" t="s">
        <v>8219</v>
      </c>
      <c r="N2642" s="17">
        <v>69</v>
      </c>
    </row>
    <row r="2643" spans="13:14" x14ac:dyDescent="0.2">
      <c r="M2643" s="15" t="s">
        <v>8221</v>
      </c>
      <c r="N2643" s="17">
        <v>1</v>
      </c>
    </row>
    <row r="2644" spans="13:14" x14ac:dyDescent="0.2">
      <c r="M2644" s="15" t="s">
        <v>8221</v>
      </c>
      <c r="N2644" s="17">
        <v>0</v>
      </c>
    </row>
    <row r="2645" spans="13:14" x14ac:dyDescent="0.2">
      <c r="M2645" s="15" t="s">
        <v>8220</v>
      </c>
      <c r="N2645" s="17">
        <v>1501</v>
      </c>
    </row>
    <row r="2646" spans="13:14" x14ac:dyDescent="0.2">
      <c r="M2646" s="15" t="s">
        <v>8220</v>
      </c>
      <c r="N2646" s="17">
        <v>52</v>
      </c>
    </row>
    <row r="2647" spans="13:14" x14ac:dyDescent="0.2">
      <c r="M2647" s="15" t="s">
        <v>8220</v>
      </c>
      <c r="N2647" s="17">
        <v>23</v>
      </c>
    </row>
    <row r="2648" spans="13:14" x14ac:dyDescent="0.2">
      <c r="M2648" s="15" t="s">
        <v>8220</v>
      </c>
      <c r="N2648" s="17">
        <v>535</v>
      </c>
    </row>
    <row r="2649" spans="13:14" x14ac:dyDescent="0.2">
      <c r="M2649" s="15" t="s">
        <v>8220</v>
      </c>
      <c r="N2649" s="17">
        <v>3</v>
      </c>
    </row>
    <row r="2650" spans="13:14" x14ac:dyDescent="0.2">
      <c r="M2650" s="15" t="s">
        <v>8220</v>
      </c>
      <c r="N2650" s="17">
        <v>6</v>
      </c>
    </row>
    <row r="2651" spans="13:14" x14ac:dyDescent="0.2">
      <c r="M2651" s="15" t="s">
        <v>8220</v>
      </c>
      <c r="N2651" s="17">
        <v>3</v>
      </c>
    </row>
    <row r="2652" spans="13:14" x14ac:dyDescent="0.2">
      <c r="M2652" s="15" t="s">
        <v>8220</v>
      </c>
      <c r="N2652" s="17">
        <v>5</v>
      </c>
    </row>
    <row r="2653" spans="13:14" x14ac:dyDescent="0.2">
      <c r="M2653" s="15" t="s">
        <v>8220</v>
      </c>
      <c r="N2653" s="17">
        <v>17</v>
      </c>
    </row>
    <row r="2654" spans="13:14" x14ac:dyDescent="0.2">
      <c r="M2654" s="15" t="s">
        <v>8220</v>
      </c>
      <c r="N2654" s="17">
        <v>11</v>
      </c>
    </row>
    <row r="2655" spans="13:14" x14ac:dyDescent="0.2">
      <c r="M2655" s="15" t="s">
        <v>8220</v>
      </c>
      <c r="N2655" s="17">
        <v>70</v>
      </c>
    </row>
    <row r="2656" spans="13:14" x14ac:dyDescent="0.2">
      <c r="M2656" s="15" t="s">
        <v>8220</v>
      </c>
      <c r="N2656" s="17">
        <v>6</v>
      </c>
    </row>
    <row r="2657" spans="13:14" x14ac:dyDescent="0.2">
      <c r="M2657" s="15" t="s">
        <v>8220</v>
      </c>
      <c r="N2657" s="17">
        <v>43</v>
      </c>
    </row>
    <row r="2658" spans="13:14" x14ac:dyDescent="0.2">
      <c r="M2658" s="15" t="s">
        <v>8220</v>
      </c>
      <c r="N2658" s="17">
        <v>152</v>
      </c>
    </row>
    <row r="2659" spans="13:14" x14ac:dyDescent="0.2">
      <c r="M2659" s="15" t="s">
        <v>8220</v>
      </c>
      <c r="N2659" s="17">
        <v>59</v>
      </c>
    </row>
    <row r="2660" spans="13:14" x14ac:dyDescent="0.2">
      <c r="M2660" s="15" t="s">
        <v>8220</v>
      </c>
      <c r="N2660" s="17">
        <v>4</v>
      </c>
    </row>
    <row r="2661" spans="13:14" x14ac:dyDescent="0.2">
      <c r="M2661" s="15" t="s">
        <v>8220</v>
      </c>
      <c r="N2661" s="17">
        <v>10</v>
      </c>
    </row>
    <row r="2662" spans="13:14" x14ac:dyDescent="0.2">
      <c r="M2662" s="15" t="s">
        <v>8220</v>
      </c>
      <c r="N2662" s="17">
        <v>5</v>
      </c>
    </row>
    <row r="2663" spans="13:14" x14ac:dyDescent="0.2">
      <c r="M2663" s="15" t="s">
        <v>8219</v>
      </c>
      <c r="N2663" s="17">
        <v>60</v>
      </c>
    </row>
    <row r="2664" spans="13:14" x14ac:dyDescent="0.2">
      <c r="M2664" s="15" t="s">
        <v>8219</v>
      </c>
      <c r="N2664" s="17">
        <v>80</v>
      </c>
    </row>
    <row r="2665" spans="13:14" x14ac:dyDescent="0.2">
      <c r="M2665" s="15" t="s">
        <v>8219</v>
      </c>
      <c r="N2665" s="17">
        <v>56</v>
      </c>
    </row>
    <row r="2666" spans="13:14" x14ac:dyDescent="0.2">
      <c r="M2666" s="15" t="s">
        <v>8219</v>
      </c>
      <c r="N2666" s="17">
        <v>104</v>
      </c>
    </row>
    <row r="2667" spans="13:14" x14ac:dyDescent="0.2">
      <c r="M2667" s="15" t="s">
        <v>8219</v>
      </c>
      <c r="N2667" s="17">
        <v>46</v>
      </c>
    </row>
    <row r="2668" spans="13:14" x14ac:dyDescent="0.2">
      <c r="M2668" s="15" t="s">
        <v>8219</v>
      </c>
      <c r="N2668" s="17">
        <v>206</v>
      </c>
    </row>
    <row r="2669" spans="13:14" x14ac:dyDescent="0.2">
      <c r="M2669" s="15" t="s">
        <v>8219</v>
      </c>
      <c r="N2669" s="17">
        <v>18</v>
      </c>
    </row>
    <row r="2670" spans="13:14" x14ac:dyDescent="0.2">
      <c r="M2670" s="15" t="s">
        <v>8219</v>
      </c>
      <c r="N2670" s="17">
        <v>28</v>
      </c>
    </row>
    <row r="2671" spans="13:14" x14ac:dyDescent="0.2">
      <c r="M2671" s="15" t="s">
        <v>8219</v>
      </c>
      <c r="N2671" s="17">
        <v>11</v>
      </c>
    </row>
    <row r="2672" spans="13:14" x14ac:dyDescent="0.2">
      <c r="M2672" s="15" t="s">
        <v>8221</v>
      </c>
      <c r="N2672" s="17">
        <v>60</v>
      </c>
    </row>
    <row r="2673" spans="13:14" x14ac:dyDescent="0.2">
      <c r="M2673" s="15" t="s">
        <v>8221</v>
      </c>
      <c r="N2673" s="17">
        <v>84</v>
      </c>
    </row>
    <row r="2674" spans="13:14" x14ac:dyDescent="0.2">
      <c r="M2674" s="15" t="s">
        <v>8221</v>
      </c>
      <c r="N2674" s="17">
        <v>47</v>
      </c>
    </row>
    <row r="2675" spans="13:14" x14ac:dyDescent="0.2">
      <c r="M2675" s="15" t="s">
        <v>8221</v>
      </c>
      <c r="N2675" s="17">
        <v>66</v>
      </c>
    </row>
    <row r="2676" spans="13:14" x14ac:dyDescent="0.2">
      <c r="M2676" s="15" t="s">
        <v>8221</v>
      </c>
      <c r="N2676" s="17">
        <v>171</v>
      </c>
    </row>
    <row r="2677" spans="13:14" x14ac:dyDescent="0.2">
      <c r="M2677" s="15" t="s">
        <v>8221</v>
      </c>
      <c r="N2677" s="17">
        <v>29</v>
      </c>
    </row>
    <row r="2678" spans="13:14" x14ac:dyDescent="0.2">
      <c r="M2678" s="15" t="s">
        <v>8221</v>
      </c>
      <c r="N2678" s="17">
        <v>9</v>
      </c>
    </row>
    <row r="2679" spans="13:14" x14ac:dyDescent="0.2">
      <c r="M2679" s="15" t="s">
        <v>8221</v>
      </c>
      <c r="N2679" s="17">
        <v>27</v>
      </c>
    </row>
    <row r="2680" spans="13:14" x14ac:dyDescent="0.2">
      <c r="M2680" s="15" t="s">
        <v>8221</v>
      </c>
      <c r="N2680" s="17">
        <v>2</v>
      </c>
    </row>
    <row r="2681" spans="13:14" x14ac:dyDescent="0.2">
      <c r="M2681" s="15" t="s">
        <v>8221</v>
      </c>
      <c r="N2681" s="17">
        <v>3</v>
      </c>
    </row>
    <row r="2682" spans="13:14" x14ac:dyDescent="0.2">
      <c r="M2682" s="15" t="s">
        <v>8221</v>
      </c>
      <c r="N2682" s="17">
        <v>4</v>
      </c>
    </row>
    <row r="2683" spans="13:14" x14ac:dyDescent="0.2">
      <c r="M2683" s="15" t="s">
        <v>8221</v>
      </c>
      <c r="N2683" s="17">
        <v>2</v>
      </c>
    </row>
    <row r="2684" spans="13:14" x14ac:dyDescent="0.2">
      <c r="M2684" s="15" t="s">
        <v>8221</v>
      </c>
      <c r="N2684" s="17">
        <v>20</v>
      </c>
    </row>
    <row r="2685" spans="13:14" x14ac:dyDescent="0.2">
      <c r="M2685" s="15" t="s">
        <v>8221</v>
      </c>
      <c r="N2685" s="17">
        <v>3</v>
      </c>
    </row>
    <row r="2686" spans="13:14" x14ac:dyDescent="0.2">
      <c r="M2686" s="15" t="s">
        <v>8221</v>
      </c>
      <c r="N2686" s="17">
        <v>4</v>
      </c>
    </row>
    <row r="2687" spans="13:14" x14ac:dyDescent="0.2">
      <c r="M2687" s="15" t="s">
        <v>8221</v>
      </c>
      <c r="N2687" s="17">
        <v>1</v>
      </c>
    </row>
    <row r="2688" spans="13:14" x14ac:dyDescent="0.2">
      <c r="M2688" s="15" t="s">
        <v>8221</v>
      </c>
      <c r="N2688" s="17">
        <v>0</v>
      </c>
    </row>
    <row r="2689" spans="13:14" x14ac:dyDescent="0.2">
      <c r="M2689" s="15" t="s">
        <v>8221</v>
      </c>
      <c r="N2689" s="17">
        <v>0</v>
      </c>
    </row>
    <row r="2690" spans="13:14" x14ac:dyDescent="0.2">
      <c r="M2690" s="15" t="s">
        <v>8221</v>
      </c>
      <c r="N2690" s="17">
        <v>14</v>
      </c>
    </row>
    <row r="2691" spans="13:14" x14ac:dyDescent="0.2">
      <c r="M2691" s="15" t="s">
        <v>8221</v>
      </c>
      <c r="N2691" s="17">
        <v>1</v>
      </c>
    </row>
    <row r="2692" spans="13:14" x14ac:dyDescent="0.2">
      <c r="M2692" s="15" t="s">
        <v>8221</v>
      </c>
      <c r="N2692" s="17">
        <v>118</v>
      </c>
    </row>
    <row r="2693" spans="13:14" x14ac:dyDescent="0.2">
      <c r="M2693" s="15" t="s">
        <v>8221</v>
      </c>
      <c r="N2693" s="17">
        <v>2</v>
      </c>
    </row>
    <row r="2694" spans="13:14" x14ac:dyDescent="0.2">
      <c r="M2694" s="15" t="s">
        <v>8221</v>
      </c>
      <c r="N2694" s="17">
        <v>1</v>
      </c>
    </row>
    <row r="2695" spans="13:14" x14ac:dyDescent="0.2">
      <c r="M2695" s="15" t="s">
        <v>8221</v>
      </c>
      <c r="N2695" s="17">
        <v>3</v>
      </c>
    </row>
    <row r="2696" spans="13:14" x14ac:dyDescent="0.2">
      <c r="M2696" s="15" t="s">
        <v>8221</v>
      </c>
      <c r="N2696" s="17">
        <v>1</v>
      </c>
    </row>
    <row r="2697" spans="13:14" x14ac:dyDescent="0.2">
      <c r="M2697" s="15" t="s">
        <v>8221</v>
      </c>
      <c r="N2697" s="17">
        <v>3</v>
      </c>
    </row>
    <row r="2698" spans="13:14" x14ac:dyDescent="0.2">
      <c r="M2698" s="15" t="s">
        <v>8221</v>
      </c>
      <c r="N2698" s="17">
        <v>38</v>
      </c>
    </row>
    <row r="2699" spans="13:14" x14ac:dyDescent="0.2">
      <c r="M2699" s="15" t="s">
        <v>8221</v>
      </c>
      <c r="N2699" s="17">
        <v>52</v>
      </c>
    </row>
    <row r="2700" spans="13:14" x14ac:dyDescent="0.2">
      <c r="M2700" s="15" t="s">
        <v>8221</v>
      </c>
      <c r="N2700" s="17">
        <v>2</v>
      </c>
    </row>
    <row r="2701" spans="13:14" x14ac:dyDescent="0.2">
      <c r="M2701" s="15" t="s">
        <v>8221</v>
      </c>
      <c r="N2701" s="17">
        <v>0</v>
      </c>
    </row>
    <row r="2702" spans="13:14" x14ac:dyDescent="0.2">
      <c r="M2702" s="15" t="s">
        <v>8221</v>
      </c>
      <c r="N2702" s="17">
        <v>4</v>
      </c>
    </row>
    <row r="2703" spans="13:14" x14ac:dyDescent="0.2">
      <c r="M2703" s="15" t="s">
        <v>8222</v>
      </c>
      <c r="N2703" s="17">
        <v>46</v>
      </c>
    </row>
    <row r="2704" spans="13:14" x14ac:dyDescent="0.2">
      <c r="M2704" s="15" t="s">
        <v>8222</v>
      </c>
      <c r="N2704" s="17">
        <v>26</v>
      </c>
    </row>
    <row r="2705" spans="13:14" x14ac:dyDescent="0.2">
      <c r="M2705" s="15" t="s">
        <v>8222</v>
      </c>
      <c r="N2705" s="17">
        <v>45</v>
      </c>
    </row>
    <row r="2706" spans="13:14" x14ac:dyDescent="0.2">
      <c r="M2706" s="15" t="s">
        <v>8222</v>
      </c>
      <c r="N2706" s="17">
        <v>7</v>
      </c>
    </row>
    <row r="2707" spans="13:14" x14ac:dyDescent="0.2">
      <c r="M2707" s="15" t="s">
        <v>8222</v>
      </c>
      <c r="N2707" s="17">
        <v>8</v>
      </c>
    </row>
    <row r="2708" spans="13:14" x14ac:dyDescent="0.2">
      <c r="M2708" s="15" t="s">
        <v>8219</v>
      </c>
      <c r="N2708" s="17">
        <v>263</v>
      </c>
    </row>
    <row r="2709" spans="13:14" x14ac:dyDescent="0.2">
      <c r="M2709" s="15" t="s">
        <v>8219</v>
      </c>
      <c r="N2709" s="17">
        <v>394</v>
      </c>
    </row>
    <row r="2710" spans="13:14" x14ac:dyDescent="0.2">
      <c r="M2710" s="15" t="s">
        <v>8219</v>
      </c>
      <c r="N2710" s="17">
        <v>1049</v>
      </c>
    </row>
    <row r="2711" spans="13:14" x14ac:dyDescent="0.2">
      <c r="M2711" s="15" t="s">
        <v>8219</v>
      </c>
      <c r="N2711" s="17">
        <v>308</v>
      </c>
    </row>
    <row r="2712" spans="13:14" x14ac:dyDescent="0.2">
      <c r="M2712" s="15" t="s">
        <v>8219</v>
      </c>
      <c r="N2712" s="17">
        <v>1088</v>
      </c>
    </row>
    <row r="2713" spans="13:14" x14ac:dyDescent="0.2">
      <c r="M2713" s="15" t="s">
        <v>8219</v>
      </c>
      <c r="N2713" s="17">
        <v>73</v>
      </c>
    </row>
    <row r="2714" spans="13:14" x14ac:dyDescent="0.2">
      <c r="M2714" s="15" t="s">
        <v>8219</v>
      </c>
      <c r="N2714" s="17">
        <v>143</v>
      </c>
    </row>
    <row r="2715" spans="13:14" x14ac:dyDescent="0.2">
      <c r="M2715" s="15" t="s">
        <v>8219</v>
      </c>
      <c r="N2715" s="17">
        <v>1420</v>
      </c>
    </row>
    <row r="2716" spans="13:14" x14ac:dyDescent="0.2">
      <c r="M2716" s="15" t="s">
        <v>8219</v>
      </c>
      <c r="N2716" s="17">
        <v>305</v>
      </c>
    </row>
    <row r="2717" spans="13:14" x14ac:dyDescent="0.2">
      <c r="M2717" s="15" t="s">
        <v>8219</v>
      </c>
      <c r="N2717" s="17">
        <v>551</v>
      </c>
    </row>
    <row r="2718" spans="13:14" x14ac:dyDescent="0.2">
      <c r="M2718" s="15" t="s">
        <v>8219</v>
      </c>
      <c r="N2718" s="17">
        <v>187</v>
      </c>
    </row>
    <row r="2719" spans="13:14" x14ac:dyDescent="0.2">
      <c r="M2719" s="15" t="s">
        <v>8219</v>
      </c>
      <c r="N2719" s="17">
        <v>325</v>
      </c>
    </row>
    <row r="2720" spans="13:14" x14ac:dyDescent="0.2">
      <c r="M2720" s="15" t="s">
        <v>8219</v>
      </c>
      <c r="N2720" s="17">
        <v>148</v>
      </c>
    </row>
    <row r="2721" spans="13:14" x14ac:dyDescent="0.2">
      <c r="M2721" s="15" t="s">
        <v>8219</v>
      </c>
      <c r="N2721" s="17">
        <v>69</v>
      </c>
    </row>
    <row r="2722" spans="13:14" x14ac:dyDescent="0.2">
      <c r="M2722" s="15" t="s">
        <v>8219</v>
      </c>
      <c r="N2722" s="17">
        <v>173</v>
      </c>
    </row>
    <row r="2723" spans="13:14" x14ac:dyDescent="0.2">
      <c r="M2723" s="15" t="s">
        <v>8219</v>
      </c>
      <c r="N2723" s="17">
        <v>269</v>
      </c>
    </row>
    <row r="2724" spans="13:14" x14ac:dyDescent="0.2">
      <c r="M2724" s="15" t="s">
        <v>8219</v>
      </c>
      <c r="N2724" s="17">
        <v>185</v>
      </c>
    </row>
    <row r="2725" spans="13:14" x14ac:dyDescent="0.2">
      <c r="M2725" s="15" t="s">
        <v>8219</v>
      </c>
      <c r="N2725" s="17">
        <v>176</v>
      </c>
    </row>
    <row r="2726" spans="13:14" x14ac:dyDescent="0.2">
      <c r="M2726" s="15" t="s">
        <v>8219</v>
      </c>
      <c r="N2726" s="17">
        <v>1019</v>
      </c>
    </row>
    <row r="2727" spans="13:14" x14ac:dyDescent="0.2">
      <c r="M2727" s="15" t="s">
        <v>8219</v>
      </c>
      <c r="N2727" s="17">
        <v>113</v>
      </c>
    </row>
    <row r="2728" spans="13:14" x14ac:dyDescent="0.2">
      <c r="M2728" s="15" t="s">
        <v>8219</v>
      </c>
      <c r="N2728" s="17">
        <v>404</v>
      </c>
    </row>
    <row r="2729" spans="13:14" x14ac:dyDescent="0.2">
      <c r="M2729" s="15" t="s">
        <v>8219</v>
      </c>
      <c r="N2729" s="17">
        <v>707</v>
      </c>
    </row>
    <row r="2730" spans="13:14" x14ac:dyDescent="0.2">
      <c r="M2730" s="15" t="s">
        <v>8219</v>
      </c>
      <c r="N2730" s="17">
        <v>392</v>
      </c>
    </row>
    <row r="2731" spans="13:14" x14ac:dyDescent="0.2">
      <c r="M2731" s="15" t="s">
        <v>8219</v>
      </c>
      <c r="N2731" s="17">
        <v>23</v>
      </c>
    </row>
    <row r="2732" spans="13:14" x14ac:dyDescent="0.2">
      <c r="M2732" s="15" t="s">
        <v>8219</v>
      </c>
      <c r="N2732" s="17">
        <v>682</v>
      </c>
    </row>
    <row r="2733" spans="13:14" x14ac:dyDescent="0.2">
      <c r="M2733" s="15" t="s">
        <v>8219</v>
      </c>
      <c r="N2733" s="17">
        <v>37</v>
      </c>
    </row>
    <row r="2734" spans="13:14" x14ac:dyDescent="0.2">
      <c r="M2734" s="15" t="s">
        <v>8219</v>
      </c>
      <c r="N2734" s="17">
        <v>146</v>
      </c>
    </row>
    <row r="2735" spans="13:14" x14ac:dyDescent="0.2">
      <c r="M2735" s="15" t="s">
        <v>8219</v>
      </c>
      <c r="N2735" s="17">
        <v>119</v>
      </c>
    </row>
    <row r="2736" spans="13:14" x14ac:dyDescent="0.2">
      <c r="M2736" s="15" t="s">
        <v>8219</v>
      </c>
      <c r="N2736" s="17">
        <v>163</v>
      </c>
    </row>
    <row r="2737" spans="13:14" x14ac:dyDescent="0.2">
      <c r="M2737" s="15" t="s">
        <v>8219</v>
      </c>
      <c r="N2737" s="17">
        <v>339</v>
      </c>
    </row>
    <row r="2738" spans="13:14" x14ac:dyDescent="0.2">
      <c r="M2738" s="15" t="s">
        <v>8219</v>
      </c>
      <c r="N2738" s="17">
        <v>58</v>
      </c>
    </row>
    <row r="2739" spans="13:14" x14ac:dyDescent="0.2">
      <c r="M2739" s="15" t="s">
        <v>8219</v>
      </c>
      <c r="N2739" s="17">
        <v>456</v>
      </c>
    </row>
    <row r="2740" spans="13:14" x14ac:dyDescent="0.2">
      <c r="M2740" s="15" t="s">
        <v>8219</v>
      </c>
      <c r="N2740" s="17">
        <v>15</v>
      </c>
    </row>
    <row r="2741" spans="13:14" x14ac:dyDescent="0.2">
      <c r="M2741" s="15" t="s">
        <v>8219</v>
      </c>
      <c r="N2741" s="17">
        <v>191</v>
      </c>
    </row>
    <row r="2742" spans="13:14" x14ac:dyDescent="0.2">
      <c r="M2742" s="15" t="s">
        <v>8219</v>
      </c>
      <c r="N2742" s="17">
        <v>17</v>
      </c>
    </row>
    <row r="2743" spans="13:14" x14ac:dyDescent="0.2">
      <c r="M2743" s="15" t="s">
        <v>8221</v>
      </c>
      <c r="N2743" s="17">
        <v>4</v>
      </c>
    </row>
    <row r="2744" spans="13:14" x14ac:dyDescent="0.2">
      <c r="M2744" s="15" t="s">
        <v>8221</v>
      </c>
      <c r="N2744" s="17">
        <v>18</v>
      </c>
    </row>
    <row r="2745" spans="13:14" x14ac:dyDescent="0.2">
      <c r="M2745" s="15" t="s">
        <v>8221</v>
      </c>
      <c r="N2745" s="17">
        <v>0</v>
      </c>
    </row>
    <row r="2746" spans="13:14" x14ac:dyDescent="0.2">
      <c r="M2746" s="15" t="s">
        <v>8221</v>
      </c>
      <c r="N2746" s="17">
        <v>22</v>
      </c>
    </row>
    <row r="2747" spans="13:14" x14ac:dyDescent="0.2">
      <c r="M2747" s="15" t="s">
        <v>8221</v>
      </c>
      <c r="N2747" s="17">
        <v>49</v>
      </c>
    </row>
    <row r="2748" spans="13:14" x14ac:dyDescent="0.2">
      <c r="M2748" s="15" t="s">
        <v>8221</v>
      </c>
      <c r="N2748" s="17">
        <v>19</v>
      </c>
    </row>
    <row r="2749" spans="13:14" x14ac:dyDescent="0.2">
      <c r="M2749" s="15" t="s">
        <v>8221</v>
      </c>
      <c r="N2749" s="17">
        <v>4</v>
      </c>
    </row>
    <row r="2750" spans="13:14" x14ac:dyDescent="0.2">
      <c r="M2750" s="15" t="s">
        <v>8221</v>
      </c>
      <c r="N2750" s="17">
        <v>4</v>
      </c>
    </row>
    <row r="2751" spans="13:14" x14ac:dyDescent="0.2">
      <c r="M2751" s="15" t="s">
        <v>8221</v>
      </c>
      <c r="N2751" s="17">
        <v>2</v>
      </c>
    </row>
    <row r="2752" spans="13:14" x14ac:dyDescent="0.2">
      <c r="M2752" s="15" t="s">
        <v>8221</v>
      </c>
      <c r="N2752" s="17">
        <v>0</v>
      </c>
    </row>
    <row r="2753" spans="13:14" x14ac:dyDescent="0.2">
      <c r="M2753" s="15" t="s">
        <v>8221</v>
      </c>
      <c r="N2753" s="17">
        <v>0</v>
      </c>
    </row>
    <row r="2754" spans="13:14" x14ac:dyDescent="0.2">
      <c r="M2754" s="15" t="s">
        <v>8221</v>
      </c>
      <c r="N2754" s="17">
        <v>14</v>
      </c>
    </row>
    <row r="2755" spans="13:14" x14ac:dyDescent="0.2">
      <c r="M2755" s="15" t="s">
        <v>8221</v>
      </c>
      <c r="N2755" s="17">
        <v>8</v>
      </c>
    </row>
    <row r="2756" spans="13:14" x14ac:dyDescent="0.2">
      <c r="M2756" s="15" t="s">
        <v>8221</v>
      </c>
      <c r="N2756" s="17">
        <v>0</v>
      </c>
    </row>
    <row r="2757" spans="13:14" x14ac:dyDescent="0.2">
      <c r="M2757" s="15" t="s">
        <v>8221</v>
      </c>
      <c r="N2757" s="17">
        <v>15</v>
      </c>
    </row>
    <row r="2758" spans="13:14" x14ac:dyDescent="0.2">
      <c r="M2758" s="15" t="s">
        <v>8221</v>
      </c>
      <c r="N2758" s="17">
        <v>33</v>
      </c>
    </row>
    <row r="2759" spans="13:14" x14ac:dyDescent="0.2">
      <c r="M2759" s="15" t="s">
        <v>8221</v>
      </c>
      <c r="N2759" s="17">
        <v>2</v>
      </c>
    </row>
    <row r="2760" spans="13:14" x14ac:dyDescent="0.2">
      <c r="M2760" s="15" t="s">
        <v>8221</v>
      </c>
      <c r="N2760" s="17">
        <v>6</v>
      </c>
    </row>
    <row r="2761" spans="13:14" x14ac:dyDescent="0.2">
      <c r="M2761" s="15" t="s">
        <v>8221</v>
      </c>
      <c r="N2761" s="17">
        <v>2</v>
      </c>
    </row>
    <row r="2762" spans="13:14" x14ac:dyDescent="0.2">
      <c r="M2762" s="15" t="s">
        <v>8221</v>
      </c>
      <c r="N2762" s="17">
        <v>0</v>
      </c>
    </row>
    <row r="2763" spans="13:14" x14ac:dyDescent="0.2">
      <c r="M2763" s="15" t="s">
        <v>8221</v>
      </c>
      <c r="N2763" s="17">
        <v>4</v>
      </c>
    </row>
    <row r="2764" spans="13:14" x14ac:dyDescent="0.2">
      <c r="M2764" s="15" t="s">
        <v>8221</v>
      </c>
      <c r="N2764" s="17">
        <v>1</v>
      </c>
    </row>
    <row r="2765" spans="13:14" x14ac:dyDescent="0.2">
      <c r="M2765" s="15" t="s">
        <v>8221</v>
      </c>
      <c r="N2765" s="17">
        <v>3</v>
      </c>
    </row>
    <row r="2766" spans="13:14" x14ac:dyDescent="0.2">
      <c r="M2766" s="15" t="s">
        <v>8221</v>
      </c>
      <c r="N2766" s="17">
        <v>4</v>
      </c>
    </row>
    <row r="2767" spans="13:14" x14ac:dyDescent="0.2">
      <c r="M2767" s="15" t="s">
        <v>8221</v>
      </c>
      <c r="N2767" s="17">
        <v>0</v>
      </c>
    </row>
    <row r="2768" spans="13:14" x14ac:dyDescent="0.2">
      <c r="M2768" s="15" t="s">
        <v>8221</v>
      </c>
      <c r="N2768" s="17">
        <v>4</v>
      </c>
    </row>
    <row r="2769" spans="13:14" x14ac:dyDescent="0.2">
      <c r="M2769" s="15" t="s">
        <v>8221</v>
      </c>
      <c r="N2769" s="17">
        <v>3</v>
      </c>
    </row>
    <row r="2770" spans="13:14" x14ac:dyDescent="0.2">
      <c r="M2770" s="15" t="s">
        <v>8221</v>
      </c>
      <c r="N2770" s="17">
        <v>34</v>
      </c>
    </row>
    <row r="2771" spans="13:14" x14ac:dyDescent="0.2">
      <c r="M2771" s="15" t="s">
        <v>8221</v>
      </c>
      <c r="N2771" s="17">
        <v>2</v>
      </c>
    </row>
    <row r="2772" spans="13:14" x14ac:dyDescent="0.2">
      <c r="M2772" s="15" t="s">
        <v>8221</v>
      </c>
      <c r="N2772" s="17">
        <v>33</v>
      </c>
    </row>
    <row r="2773" spans="13:14" x14ac:dyDescent="0.2">
      <c r="M2773" s="15" t="s">
        <v>8221</v>
      </c>
      <c r="N2773" s="17">
        <v>0</v>
      </c>
    </row>
    <row r="2774" spans="13:14" x14ac:dyDescent="0.2">
      <c r="M2774" s="15" t="s">
        <v>8221</v>
      </c>
      <c r="N2774" s="17">
        <v>0</v>
      </c>
    </row>
    <row r="2775" spans="13:14" x14ac:dyDescent="0.2">
      <c r="M2775" s="15" t="s">
        <v>8221</v>
      </c>
      <c r="N2775" s="17">
        <v>1</v>
      </c>
    </row>
    <row r="2776" spans="13:14" x14ac:dyDescent="0.2">
      <c r="M2776" s="15" t="s">
        <v>8221</v>
      </c>
      <c r="N2776" s="17">
        <v>13</v>
      </c>
    </row>
    <row r="2777" spans="13:14" x14ac:dyDescent="0.2">
      <c r="M2777" s="15" t="s">
        <v>8221</v>
      </c>
      <c r="N2777" s="17">
        <v>2</v>
      </c>
    </row>
    <row r="2778" spans="13:14" x14ac:dyDescent="0.2">
      <c r="M2778" s="15" t="s">
        <v>8221</v>
      </c>
      <c r="N2778" s="17">
        <v>36</v>
      </c>
    </row>
    <row r="2779" spans="13:14" x14ac:dyDescent="0.2">
      <c r="M2779" s="15" t="s">
        <v>8221</v>
      </c>
      <c r="N2779" s="17">
        <v>1</v>
      </c>
    </row>
    <row r="2780" spans="13:14" x14ac:dyDescent="0.2">
      <c r="M2780" s="15" t="s">
        <v>8221</v>
      </c>
      <c r="N2780" s="17">
        <v>15</v>
      </c>
    </row>
    <row r="2781" spans="13:14" x14ac:dyDescent="0.2">
      <c r="M2781" s="15" t="s">
        <v>8221</v>
      </c>
      <c r="N2781" s="17">
        <v>1</v>
      </c>
    </row>
    <row r="2782" spans="13:14" x14ac:dyDescent="0.2">
      <c r="M2782" s="15" t="s">
        <v>8221</v>
      </c>
      <c r="N2782" s="17">
        <v>0</v>
      </c>
    </row>
    <row r="2783" spans="13:14" x14ac:dyDescent="0.2">
      <c r="M2783" s="15" t="s">
        <v>8219</v>
      </c>
      <c r="N2783" s="17">
        <v>28</v>
      </c>
    </row>
    <row r="2784" spans="13:14" x14ac:dyDescent="0.2">
      <c r="M2784" s="15" t="s">
        <v>8219</v>
      </c>
      <c r="N2784" s="17">
        <v>18</v>
      </c>
    </row>
    <row r="2785" spans="13:14" x14ac:dyDescent="0.2">
      <c r="M2785" s="15" t="s">
        <v>8219</v>
      </c>
      <c r="N2785" s="17">
        <v>61</v>
      </c>
    </row>
    <row r="2786" spans="13:14" x14ac:dyDescent="0.2">
      <c r="M2786" s="15" t="s">
        <v>8219</v>
      </c>
      <c r="N2786" s="17">
        <v>108</v>
      </c>
    </row>
    <row r="2787" spans="13:14" x14ac:dyDescent="0.2">
      <c r="M2787" s="15" t="s">
        <v>8219</v>
      </c>
      <c r="N2787" s="17">
        <v>142</v>
      </c>
    </row>
    <row r="2788" spans="13:14" x14ac:dyDescent="0.2">
      <c r="M2788" s="15" t="s">
        <v>8219</v>
      </c>
      <c r="N2788" s="17">
        <v>74</v>
      </c>
    </row>
    <row r="2789" spans="13:14" x14ac:dyDescent="0.2">
      <c r="M2789" s="15" t="s">
        <v>8219</v>
      </c>
      <c r="N2789" s="17">
        <v>38</v>
      </c>
    </row>
    <row r="2790" spans="13:14" x14ac:dyDescent="0.2">
      <c r="M2790" s="15" t="s">
        <v>8219</v>
      </c>
      <c r="N2790" s="17">
        <v>20</v>
      </c>
    </row>
    <row r="2791" spans="13:14" x14ac:dyDescent="0.2">
      <c r="M2791" s="15" t="s">
        <v>8219</v>
      </c>
      <c r="N2791" s="17">
        <v>24</v>
      </c>
    </row>
    <row r="2792" spans="13:14" x14ac:dyDescent="0.2">
      <c r="M2792" s="15" t="s">
        <v>8219</v>
      </c>
      <c r="N2792" s="17">
        <v>66</v>
      </c>
    </row>
    <row r="2793" spans="13:14" x14ac:dyDescent="0.2">
      <c r="M2793" s="15" t="s">
        <v>8219</v>
      </c>
      <c r="N2793" s="17">
        <v>28</v>
      </c>
    </row>
    <row r="2794" spans="13:14" x14ac:dyDescent="0.2">
      <c r="M2794" s="15" t="s">
        <v>8219</v>
      </c>
      <c r="N2794" s="17">
        <v>24</v>
      </c>
    </row>
    <row r="2795" spans="13:14" x14ac:dyDescent="0.2">
      <c r="M2795" s="15" t="s">
        <v>8219</v>
      </c>
      <c r="N2795" s="17">
        <v>73</v>
      </c>
    </row>
    <row r="2796" spans="13:14" x14ac:dyDescent="0.2">
      <c r="M2796" s="15" t="s">
        <v>8219</v>
      </c>
      <c r="N2796" s="17">
        <v>3</v>
      </c>
    </row>
    <row r="2797" spans="13:14" x14ac:dyDescent="0.2">
      <c r="M2797" s="15" t="s">
        <v>8219</v>
      </c>
      <c r="N2797" s="17">
        <v>20</v>
      </c>
    </row>
    <row r="2798" spans="13:14" x14ac:dyDescent="0.2">
      <c r="M2798" s="15" t="s">
        <v>8219</v>
      </c>
      <c r="N2798" s="17">
        <v>21</v>
      </c>
    </row>
    <row r="2799" spans="13:14" x14ac:dyDescent="0.2">
      <c r="M2799" s="15" t="s">
        <v>8219</v>
      </c>
      <c r="N2799" s="17">
        <v>94</v>
      </c>
    </row>
    <row r="2800" spans="13:14" x14ac:dyDescent="0.2">
      <c r="M2800" s="15" t="s">
        <v>8219</v>
      </c>
      <c r="N2800" s="17">
        <v>139</v>
      </c>
    </row>
    <row r="2801" spans="13:14" x14ac:dyDescent="0.2">
      <c r="M2801" s="15" t="s">
        <v>8219</v>
      </c>
      <c r="N2801" s="17">
        <v>130</v>
      </c>
    </row>
    <row r="2802" spans="13:14" x14ac:dyDescent="0.2">
      <c r="M2802" s="15" t="s">
        <v>8219</v>
      </c>
      <c r="N2802" s="17">
        <v>31</v>
      </c>
    </row>
    <row r="2803" spans="13:14" x14ac:dyDescent="0.2">
      <c r="M2803" s="15" t="s">
        <v>8219</v>
      </c>
      <c r="N2803" s="17">
        <v>13</v>
      </c>
    </row>
    <row r="2804" spans="13:14" x14ac:dyDescent="0.2">
      <c r="M2804" s="15" t="s">
        <v>8219</v>
      </c>
      <c r="N2804" s="17">
        <v>90</v>
      </c>
    </row>
    <row r="2805" spans="13:14" x14ac:dyDescent="0.2">
      <c r="M2805" s="15" t="s">
        <v>8219</v>
      </c>
      <c r="N2805" s="17">
        <v>141</v>
      </c>
    </row>
    <row r="2806" spans="13:14" x14ac:dyDescent="0.2">
      <c r="M2806" s="15" t="s">
        <v>8219</v>
      </c>
      <c r="N2806" s="17">
        <v>23</v>
      </c>
    </row>
    <row r="2807" spans="13:14" x14ac:dyDescent="0.2">
      <c r="M2807" s="15" t="s">
        <v>8219</v>
      </c>
      <c r="N2807" s="17">
        <v>18</v>
      </c>
    </row>
    <row r="2808" spans="13:14" x14ac:dyDescent="0.2">
      <c r="M2808" s="15" t="s">
        <v>8219</v>
      </c>
      <c r="N2808" s="17">
        <v>76</v>
      </c>
    </row>
    <row r="2809" spans="13:14" x14ac:dyDescent="0.2">
      <c r="M2809" s="15" t="s">
        <v>8219</v>
      </c>
      <c r="N2809" s="17">
        <v>93</v>
      </c>
    </row>
    <row r="2810" spans="13:14" x14ac:dyDescent="0.2">
      <c r="M2810" s="15" t="s">
        <v>8219</v>
      </c>
      <c r="N2810" s="17">
        <v>69</v>
      </c>
    </row>
    <row r="2811" spans="13:14" x14ac:dyDescent="0.2">
      <c r="M2811" s="15" t="s">
        <v>8219</v>
      </c>
      <c r="N2811" s="17">
        <v>21</v>
      </c>
    </row>
    <row r="2812" spans="13:14" x14ac:dyDescent="0.2">
      <c r="M2812" s="15" t="s">
        <v>8219</v>
      </c>
      <c r="N2812" s="17">
        <v>57</v>
      </c>
    </row>
    <row r="2813" spans="13:14" x14ac:dyDescent="0.2">
      <c r="M2813" s="15" t="s">
        <v>8219</v>
      </c>
      <c r="N2813" s="17">
        <v>108</v>
      </c>
    </row>
    <row r="2814" spans="13:14" x14ac:dyDescent="0.2">
      <c r="M2814" s="15" t="s">
        <v>8219</v>
      </c>
      <c r="N2814" s="17">
        <v>83</v>
      </c>
    </row>
    <row r="2815" spans="13:14" x14ac:dyDescent="0.2">
      <c r="M2815" s="15" t="s">
        <v>8219</v>
      </c>
      <c r="N2815" s="17">
        <v>96</v>
      </c>
    </row>
    <row r="2816" spans="13:14" x14ac:dyDescent="0.2">
      <c r="M2816" s="15" t="s">
        <v>8219</v>
      </c>
      <c r="N2816" s="17">
        <v>64</v>
      </c>
    </row>
    <row r="2817" spans="13:14" x14ac:dyDescent="0.2">
      <c r="M2817" s="15" t="s">
        <v>8219</v>
      </c>
      <c r="N2817" s="17">
        <v>14</v>
      </c>
    </row>
    <row r="2818" spans="13:14" x14ac:dyDescent="0.2">
      <c r="M2818" s="15" t="s">
        <v>8219</v>
      </c>
      <c r="N2818" s="17">
        <v>169</v>
      </c>
    </row>
    <row r="2819" spans="13:14" x14ac:dyDescent="0.2">
      <c r="M2819" s="15" t="s">
        <v>8219</v>
      </c>
      <c r="N2819" s="17">
        <v>33</v>
      </c>
    </row>
    <row r="2820" spans="13:14" x14ac:dyDescent="0.2">
      <c r="M2820" s="15" t="s">
        <v>8219</v>
      </c>
      <c r="N2820" s="17">
        <v>102</v>
      </c>
    </row>
    <row r="2821" spans="13:14" x14ac:dyDescent="0.2">
      <c r="M2821" s="15" t="s">
        <v>8219</v>
      </c>
      <c r="N2821" s="17">
        <v>104</v>
      </c>
    </row>
    <row r="2822" spans="13:14" x14ac:dyDescent="0.2">
      <c r="M2822" s="15" t="s">
        <v>8219</v>
      </c>
      <c r="N2822" s="17">
        <v>20</v>
      </c>
    </row>
    <row r="2823" spans="13:14" x14ac:dyDescent="0.2">
      <c r="M2823" s="15" t="s">
        <v>8219</v>
      </c>
      <c r="N2823" s="17">
        <v>35</v>
      </c>
    </row>
    <row r="2824" spans="13:14" x14ac:dyDescent="0.2">
      <c r="M2824" s="15" t="s">
        <v>8219</v>
      </c>
      <c r="N2824" s="17">
        <v>94</v>
      </c>
    </row>
    <row r="2825" spans="13:14" x14ac:dyDescent="0.2">
      <c r="M2825" s="15" t="s">
        <v>8219</v>
      </c>
      <c r="N2825" s="17">
        <v>14</v>
      </c>
    </row>
    <row r="2826" spans="13:14" x14ac:dyDescent="0.2">
      <c r="M2826" s="15" t="s">
        <v>8219</v>
      </c>
      <c r="N2826" s="17">
        <v>15</v>
      </c>
    </row>
    <row r="2827" spans="13:14" x14ac:dyDescent="0.2">
      <c r="M2827" s="15" t="s">
        <v>8219</v>
      </c>
      <c r="N2827" s="17">
        <v>51</v>
      </c>
    </row>
    <row r="2828" spans="13:14" x14ac:dyDescent="0.2">
      <c r="M2828" s="15" t="s">
        <v>8219</v>
      </c>
      <c r="N2828" s="17">
        <v>19</v>
      </c>
    </row>
    <row r="2829" spans="13:14" x14ac:dyDescent="0.2">
      <c r="M2829" s="15" t="s">
        <v>8219</v>
      </c>
      <c r="N2829" s="17">
        <v>23</v>
      </c>
    </row>
    <row r="2830" spans="13:14" x14ac:dyDescent="0.2">
      <c r="M2830" s="15" t="s">
        <v>8219</v>
      </c>
      <c r="N2830" s="17">
        <v>97</v>
      </c>
    </row>
    <row r="2831" spans="13:14" x14ac:dyDescent="0.2">
      <c r="M2831" s="15" t="s">
        <v>8219</v>
      </c>
      <c r="N2831" s="17">
        <v>76</v>
      </c>
    </row>
    <row r="2832" spans="13:14" x14ac:dyDescent="0.2">
      <c r="M2832" s="15" t="s">
        <v>8219</v>
      </c>
      <c r="N2832" s="17">
        <v>11</v>
      </c>
    </row>
    <row r="2833" spans="13:14" x14ac:dyDescent="0.2">
      <c r="M2833" s="15" t="s">
        <v>8219</v>
      </c>
      <c r="N2833" s="17">
        <v>52</v>
      </c>
    </row>
    <row r="2834" spans="13:14" x14ac:dyDescent="0.2">
      <c r="M2834" s="15" t="s">
        <v>8219</v>
      </c>
      <c r="N2834" s="17">
        <v>95</v>
      </c>
    </row>
    <row r="2835" spans="13:14" x14ac:dyDescent="0.2">
      <c r="M2835" s="15" t="s">
        <v>8219</v>
      </c>
      <c r="N2835" s="17">
        <v>35</v>
      </c>
    </row>
    <row r="2836" spans="13:14" x14ac:dyDescent="0.2">
      <c r="M2836" s="15" t="s">
        <v>8219</v>
      </c>
      <c r="N2836" s="17">
        <v>21</v>
      </c>
    </row>
    <row r="2837" spans="13:14" x14ac:dyDescent="0.2">
      <c r="M2837" s="15" t="s">
        <v>8219</v>
      </c>
      <c r="N2837" s="17">
        <v>93</v>
      </c>
    </row>
    <row r="2838" spans="13:14" x14ac:dyDescent="0.2">
      <c r="M2838" s="15" t="s">
        <v>8219</v>
      </c>
      <c r="N2838" s="17">
        <v>11</v>
      </c>
    </row>
    <row r="2839" spans="13:14" x14ac:dyDescent="0.2">
      <c r="M2839" s="15" t="s">
        <v>8219</v>
      </c>
      <c r="N2839" s="17">
        <v>21</v>
      </c>
    </row>
    <row r="2840" spans="13:14" x14ac:dyDescent="0.2">
      <c r="M2840" s="15" t="s">
        <v>8219</v>
      </c>
      <c r="N2840" s="17">
        <v>54</v>
      </c>
    </row>
    <row r="2841" spans="13:14" x14ac:dyDescent="0.2">
      <c r="M2841" s="15" t="s">
        <v>8219</v>
      </c>
      <c r="N2841" s="17">
        <v>31</v>
      </c>
    </row>
    <row r="2842" spans="13:14" x14ac:dyDescent="0.2">
      <c r="M2842" s="15" t="s">
        <v>8219</v>
      </c>
      <c r="N2842" s="17">
        <v>132</v>
      </c>
    </row>
    <row r="2843" spans="13:14" x14ac:dyDescent="0.2">
      <c r="M2843" s="15" t="s">
        <v>8221</v>
      </c>
      <c r="N2843" s="17">
        <v>1</v>
      </c>
    </row>
    <row r="2844" spans="13:14" x14ac:dyDescent="0.2">
      <c r="M2844" s="15" t="s">
        <v>8221</v>
      </c>
      <c r="N2844" s="17">
        <v>0</v>
      </c>
    </row>
    <row r="2845" spans="13:14" x14ac:dyDescent="0.2">
      <c r="M2845" s="15" t="s">
        <v>8221</v>
      </c>
      <c r="N2845" s="17">
        <v>0</v>
      </c>
    </row>
    <row r="2846" spans="13:14" x14ac:dyDescent="0.2">
      <c r="M2846" s="15" t="s">
        <v>8221</v>
      </c>
      <c r="N2846" s="17">
        <v>1</v>
      </c>
    </row>
    <row r="2847" spans="13:14" x14ac:dyDescent="0.2">
      <c r="M2847" s="15" t="s">
        <v>8221</v>
      </c>
      <c r="N2847" s="17">
        <v>39</v>
      </c>
    </row>
    <row r="2848" spans="13:14" x14ac:dyDescent="0.2">
      <c r="M2848" s="15" t="s">
        <v>8221</v>
      </c>
      <c r="N2848" s="17">
        <v>0</v>
      </c>
    </row>
    <row r="2849" spans="13:14" x14ac:dyDescent="0.2">
      <c r="M2849" s="15" t="s">
        <v>8221</v>
      </c>
      <c r="N2849" s="17">
        <v>0</v>
      </c>
    </row>
    <row r="2850" spans="13:14" x14ac:dyDescent="0.2">
      <c r="M2850" s="15" t="s">
        <v>8221</v>
      </c>
      <c r="N2850" s="17">
        <v>3</v>
      </c>
    </row>
    <row r="2851" spans="13:14" x14ac:dyDescent="0.2">
      <c r="M2851" s="15" t="s">
        <v>8221</v>
      </c>
      <c r="N2851" s="17">
        <v>1</v>
      </c>
    </row>
    <row r="2852" spans="13:14" x14ac:dyDescent="0.2">
      <c r="M2852" s="15" t="s">
        <v>8221</v>
      </c>
      <c r="N2852" s="17">
        <v>13</v>
      </c>
    </row>
    <row r="2853" spans="13:14" x14ac:dyDescent="0.2">
      <c r="M2853" s="15" t="s">
        <v>8221</v>
      </c>
      <c r="N2853" s="17">
        <v>0</v>
      </c>
    </row>
    <row r="2854" spans="13:14" x14ac:dyDescent="0.2">
      <c r="M2854" s="15" t="s">
        <v>8221</v>
      </c>
      <c r="N2854" s="17">
        <v>6</v>
      </c>
    </row>
    <row r="2855" spans="13:14" x14ac:dyDescent="0.2">
      <c r="M2855" s="15" t="s">
        <v>8221</v>
      </c>
      <c r="N2855" s="17">
        <v>0</v>
      </c>
    </row>
    <row r="2856" spans="13:14" x14ac:dyDescent="0.2">
      <c r="M2856" s="15" t="s">
        <v>8221</v>
      </c>
      <c r="N2856" s="17">
        <v>14</v>
      </c>
    </row>
    <row r="2857" spans="13:14" x14ac:dyDescent="0.2">
      <c r="M2857" s="15" t="s">
        <v>8221</v>
      </c>
      <c r="N2857" s="17">
        <v>5</v>
      </c>
    </row>
    <row r="2858" spans="13:14" x14ac:dyDescent="0.2">
      <c r="M2858" s="15" t="s">
        <v>8221</v>
      </c>
      <c r="N2858" s="17">
        <v>6</v>
      </c>
    </row>
    <row r="2859" spans="13:14" x14ac:dyDescent="0.2">
      <c r="M2859" s="15" t="s">
        <v>8221</v>
      </c>
      <c r="N2859" s="17">
        <v>15</v>
      </c>
    </row>
    <row r="2860" spans="13:14" x14ac:dyDescent="0.2">
      <c r="M2860" s="15" t="s">
        <v>8221</v>
      </c>
      <c r="N2860" s="17">
        <v>0</v>
      </c>
    </row>
    <row r="2861" spans="13:14" x14ac:dyDescent="0.2">
      <c r="M2861" s="15" t="s">
        <v>8221</v>
      </c>
      <c r="N2861" s="17">
        <v>1</v>
      </c>
    </row>
    <row r="2862" spans="13:14" x14ac:dyDescent="0.2">
      <c r="M2862" s="15" t="s">
        <v>8221</v>
      </c>
      <c r="N2862" s="17">
        <v>9</v>
      </c>
    </row>
    <row r="2863" spans="13:14" x14ac:dyDescent="0.2">
      <c r="M2863" s="15" t="s">
        <v>8221</v>
      </c>
      <c r="N2863" s="17">
        <v>3</v>
      </c>
    </row>
    <row r="2864" spans="13:14" x14ac:dyDescent="0.2">
      <c r="M2864" s="15" t="s">
        <v>8221</v>
      </c>
      <c r="N2864" s="17">
        <v>3</v>
      </c>
    </row>
    <row r="2865" spans="13:14" x14ac:dyDescent="0.2">
      <c r="M2865" s="15" t="s">
        <v>8221</v>
      </c>
      <c r="N2865" s="17">
        <v>1</v>
      </c>
    </row>
    <row r="2866" spans="13:14" x14ac:dyDescent="0.2">
      <c r="M2866" s="15" t="s">
        <v>8221</v>
      </c>
      <c r="N2866" s="17">
        <v>3</v>
      </c>
    </row>
    <row r="2867" spans="13:14" x14ac:dyDescent="0.2">
      <c r="M2867" s="15" t="s">
        <v>8221</v>
      </c>
      <c r="N2867" s="17">
        <v>0</v>
      </c>
    </row>
    <row r="2868" spans="13:14" x14ac:dyDescent="0.2">
      <c r="M2868" s="15" t="s">
        <v>8221</v>
      </c>
      <c r="N2868" s="17">
        <v>2</v>
      </c>
    </row>
    <row r="2869" spans="13:14" x14ac:dyDescent="0.2">
      <c r="M2869" s="15" t="s">
        <v>8221</v>
      </c>
      <c r="N2869" s="17">
        <v>10</v>
      </c>
    </row>
    <row r="2870" spans="13:14" x14ac:dyDescent="0.2">
      <c r="M2870" s="15" t="s">
        <v>8221</v>
      </c>
      <c r="N2870" s="17">
        <v>60</v>
      </c>
    </row>
    <row r="2871" spans="13:14" x14ac:dyDescent="0.2">
      <c r="M2871" s="15" t="s">
        <v>8221</v>
      </c>
      <c r="N2871" s="17">
        <v>5</v>
      </c>
    </row>
    <row r="2872" spans="13:14" x14ac:dyDescent="0.2">
      <c r="M2872" s="15" t="s">
        <v>8221</v>
      </c>
      <c r="N2872" s="17">
        <v>9</v>
      </c>
    </row>
    <row r="2873" spans="13:14" x14ac:dyDescent="0.2">
      <c r="M2873" s="15" t="s">
        <v>8221</v>
      </c>
      <c r="N2873" s="17">
        <v>13</v>
      </c>
    </row>
    <row r="2874" spans="13:14" x14ac:dyDescent="0.2">
      <c r="M2874" s="15" t="s">
        <v>8221</v>
      </c>
      <c r="N2874" s="17">
        <v>0</v>
      </c>
    </row>
    <row r="2875" spans="13:14" x14ac:dyDescent="0.2">
      <c r="M2875" s="15" t="s">
        <v>8221</v>
      </c>
      <c r="N2875" s="17">
        <v>8</v>
      </c>
    </row>
    <row r="2876" spans="13:14" x14ac:dyDescent="0.2">
      <c r="M2876" s="15" t="s">
        <v>8221</v>
      </c>
      <c r="N2876" s="17">
        <v>3</v>
      </c>
    </row>
    <row r="2877" spans="13:14" x14ac:dyDescent="0.2">
      <c r="M2877" s="15" t="s">
        <v>8221</v>
      </c>
      <c r="N2877" s="17">
        <v>3</v>
      </c>
    </row>
    <row r="2878" spans="13:14" x14ac:dyDescent="0.2">
      <c r="M2878" s="15" t="s">
        <v>8221</v>
      </c>
      <c r="N2878" s="17">
        <v>0</v>
      </c>
    </row>
    <row r="2879" spans="13:14" x14ac:dyDescent="0.2">
      <c r="M2879" s="15" t="s">
        <v>8221</v>
      </c>
      <c r="N2879" s="17">
        <v>6</v>
      </c>
    </row>
    <row r="2880" spans="13:14" x14ac:dyDescent="0.2">
      <c r="M2880" s="15" t="s">
        <v>8221</v>
      </c>
      <c r="N2880" s="17">
        <v>4</v>
      </c>
    </row>
    <row r="2881" spans="13:14" x14ac:dyDescent="0.2">
      <c r="M2881" s="15" t="s">
        <v>8221</v>
      </c>
      <c r="N2881" s="17">
        <v>1</v>
      </c>
    </row>
    <row r="2882" spans="13:14" x14ac:dyDescent="0.2">
      <c r="M2882" s="15" t="s">
        <v>8221</v>
      </c>
      <c r="N2882" s="17">
        <v>29</v>
      </c>
    </row>
    <row r="2883" spans="13:14" x14ac:dyDescent="0.2">
      <c r="M2883" s="15" t="s">
        <v>8221</v>
      </c>
      <c r="N2883" s="17">
        <v>0</v>
      </c>
    </row>
    <row r="2884" spans="13:14" x14ac:dyDescent="0.2">
      <c r="M2884" s="15" t="s">
        <v>8221</v>
      </c>
      <c r="N2884" s="17">
        <v>4</v>
      </c>
    </row>
    <row r="2885" spans="13:14" x14ac:dyDescent="0.2">
      <c r="M2885" s="15" t="s">
        <v>8221</v>
      </c>
      <c r="N2885" s="17">
        <v>5</v>
      </c>
    </row>
    <row r="2886" spans="13:14" x14ac:dyDescent="0.2">
      <c r="M2886" s="15" t="s">
        <v>8221</v>
      </c>
      <c r="N2886" s="17">
        <v>4</v>
      </c>
    </row>
    <row r="2887" spans="13:14" x14ac:dyDescent="0.2">
      <c r="M2887" s="15" t="s">
        <v>8221</v>
      </c>
      <c r="N2887" s="17">
        <v>5</v>
      </c>
    </row>
    <row r="2888" spans="13:14" x14ac:dyDescent="0.2">
      <c r="M2888" s="15" t="s">
        <v>8221</v>
      </c>
      <c r="N2888" s="17">
        <v>1</v>
      </c>
    </row>
    <row r="2889" spans="13:14" x14ac:dyDescent="0.2">
      <c r="M2889" s="15" t="s">
        <v>8221</v>
      </c>
      <c r="N2889" s="17">
        <v>1</v>
      </c>
    </row>
    <row r="2890" spans="13:14" x14ac:dyDescent="0.2">
      <c r="M2890" s="15" t="s">
        <v>8221</v>
      </c>
      <c r="N2890" s="17">
        <v>0</v>
      </c>
    </row>
    <row r="2891" spans="13:14" x14ac:dyDescent="0.2">
      <c r="M2891" s="15" t="s">
        <v>8221</v>
      </c>
      <c r="N2891" s="17">
        <v>14</v>
      </c>
    </row>
    <row r="2892" spans="13:14" x14ac:dyDescent="0.2">
      <c r="M2892" s="15" t="s">
        <v>8221</v>
      </c>
      <c r="N2892" s="17">
        <v>3</v>
      </c>
    </row>
    <row r="2893" spans="13:14" x14ac:dyDescent="0.2">
      <c r="M2893" s="15" t="s">
        <v>8221</v>
      </c>
      <c r="N2893" s="17">
        <v>10</v>
      </c>
    </row>
    <row r="2894" spans="13:14" x14ac:dyDescent="0.2">
      <c r="M2894" s="15" t="s">
        <v>8221</v>
      </c>
      <c r="N2894" s="17">
        <v>17</v>
      </c>
    </row>
    <row r="2895" spans="13:14" x14ac:dyDescent="0.2">
      <c r="M2895" s="15" t="s">
        <v>8221</v>
      </c>
      <c r="N2895" s="17">
        <v>2</v>
      </c>
    </row>
    <row r="2896" spans="13:14" x14ac:dyDescent="0.2">
      <c r="M2896" s="15" t="s">
        <v>8221</v>
      </c>
      <c r="N2896" s="17">
        <v>0</v>
      </c>
    </row>
    <row r="2897" spans="13:14" x14ac:dyDescent="0.2">
      <c r="M2897" s="15" t="s">
        <v>8221</v>
      </c>
      <c r="N2897" s="17">
        <v>4</v>
      </c>
    </row>
    <row r="2898" spans="13:14" x14ac:dyDescent="0.2">
      <c r="M2898" s="15" t="s">
        <v>8221</v>
      </c>
      <c r="N2898" s="17">
        <v>12</v>
      </c>
    </row>
    <row r="2899" spans="13:14" x14ac:dyDescent="0.2">
      <c r="M2899" s="15" t="s">
        <v>8221</v>
      </c>
      <c r="N2899" s="17">
        <v>3</v>
      </c>
    </row>
    <row r="2900" spans="13:14" x14ac:dyDescent="0.2">
      <c r="M2900" s="15" t="s">
        <v>8221</v>
      </c>
      <c r="N2900" s="17">
        <v>12</v>
      </c>
    </row>
    <row r="2901" spans="13:14" x14ac:dyDescent="0.2">
      <c r="M2901" s="15" t="s">
        <v>8221</v>
      </c>
      <c r="N2901" s="17">
        <v>0</v>
      </c>
    </row>
    <row r="2902" spans="13:14" x14ac:dyDescent="0.2">
      <c r="M2902" s="15" t="s">
        <v>8221</v>
      </c>
      <c r="N2902" s="17">
        <v>7</v>
      </c>
    </row>
    <row r="2903" spans="13:14" x14ac:dyDescent="0.2">
      <c r="M2903" s="15" t="s">
        <v>8221</v>
      </c>
      <c r="N2903" s="17">
        <v>2</v>
      </c>
    </row>
    <row r="2904" spans="13:14" x14ac:dyDescent="0.2">
      <c r="M2904" s="15" t="s">
        <v>8221</v>
      </c>
      <c r="N2904" s="17">
        <v>1</v>
      </c>
    </row>
    <row r="2905" spans="13:14" x14ac:dyDescent="0.2">
      <c r="M2905" s="15" t="s">
        <v>8221</v>
      </c>
      <c r="N2905" s="17">
        <v>4</v>
      </c>
    </row>
    <row r="2906" spans="13:14" x14ac:dyDescent="0.2">
      <c r="M2906" s="15" t="s">
        <v>8221</v>
      </c>
      <c r="N2906" s="17">
        <v>4</v>
      </c>
    </row>
    <row r="2907" spans="13:14" x14ac:dyDescent="0.2">
      <c r="M2907" s="15" t="s">
        <v>8221</v>
      </c>
      <c r="N2907" s="17">
        <v>17</v>
      </c>
    </row>
    <row r="2908" spans="13:14" x14ac:dyDescent="0.2">
      <c r="M2908" s="15" t="s">
        <v>8221</v>
      </c>
      <c r="N2908" s="17">
        <v>7</v>
      </c>
    </row>
    <row r="2909" spans="13:14" x14ac:dyDescent="0.2">
      <c r="M2909" s="15" t="s">
        <v>8221</v>
      </c>
      <c r="N2909" s="17">
        <v>2</v>
      </c>
    </row>
    <row r="2910" spans="13:14" x14ac:dyDescent="0.2">
      <c r="M2910" s="15" t="s">
        <v>8221</v>
      </c>
      <c r="N2910" s="17">
        <v>5</v>
      </c>
    </row>
    <row r="2911" spans="13:14" x14ac:dyDescent="0.2">
      <c r="M2911" s="15" t="s">
        <v>8221</v>
      </c>
      <c r="N2911" s="17">
        <v>1</v>
      </c>
    </row>
    <row r="2912" spans="13:14" x14ac:dyDescent="0.2">
      <c r="M2912" s="15" t="s">
        <v>8221</v>
      </c>
      <c r="N2912" s="17">
        <v>1</v>
      </c>
    </row>
    <row r="2913" spans="13:14" x14ac:dyDescent="0.2">
      <c r="M2913" s="15" t="s">
        <v>8221</v>
      </c>
      <c r="N2913" s="17">
        <v>14</v>
      </c>
    </row>
    <row r="2914" spans="13:14" x14ac:dyDescent="0.2">
      <c r="M2914" s="15" t="s">
        <v>8221</v>
      </c>
      <c r="N2914" s="17">
        <v>26</v>
      </c>
    </row>
    <row r="2915" spans="13:14" x14ac:dyDescent="0.2">
      <c r="M2915" s="15" t="s">
        <v>8221</v>
      </c>
      <c r="N2915" s="17">
        <v>2</v>
      </c>
    </row>
    <row r="2916" spans="13:14" x14ac:dyDescent="0.2">
      <c r="M2916" s="15" t="s">
        <v>8221</v>
      </c>
      <c r="N2916" s="17">
        <v>1</v>
      </c>
    </row>
    <row r="2917" spans="13:14" x14ac:dyDescent="0.2">
      <c r="M2917" s="15" t="s">
        <v>8221</v>
      </c>
      <c r="N2917" s="17">
        <v>3</v>
      </c>
    </row>
    <row r="2918" spans="13:14" x14ac:dyDescent="0.2">
      <c r="M2918" s="15" t="s">
        <v>8221</v>
      </c>
      <c r="N2918" s="17">
        <v>7</v>
      </c>
    </row>
    <row r="2919" spans="13:14" x14ac:dyDescent="0.2">
      <c r="M2919" s="15" t="s">
        <v>8221</v>
      </c>
      <c r="N2919" s="17">
        <v>9</v>
      </c>
    </row>
    <row r="2920" spans="13:14" x14ac:dyDescent="0.2">
      <c r="M2920" s="15" t="s">
        <v>8221</v>
      </c>
      <c r="N2920" s="17">
        <v>20</v>
      </c>
    </row>
    <row r="2921" spans="13:14" x14ac:dyDescent="0.2">
      <c r="M2921" s="15" t="s">
        <v>8221</v>
      </c>
      <c r="N2921" s="17">
        <v>6</v>
      </c>
    </row>
    <row r="2922" spans="13:14" x14ac:dyDescent="0.2">
      <c r="M2922" s="15" t="s">
        <v>8221</v>
      </c>
      <c r="N2922" s="17">
        <v>13</v>
      </c>
    </row>
    <row r="2923" spans="13:14" x14ac:dyDescent="0.2">
      <c r="M2923" s="15" t="s">
        <v>8219</v>
      </c>
      <c r="N2923" s="17">
        <v>3</v>
      </c>
    </row>
    <row r="2924" spans="13:14" x14ac:dyDescent="0.2">
      <c r="M2924" s="15" t="s">
        <v>8219</v>
      </c>
      <c r="N2924" s="17">
        <v>6</v>
      </c>
    </row>
    <row r="2925" spans="13:14" x14ac:dyDescent="0.2">
      <c r="M2925" s="15" t="s">
        <v>8219</v>
      </c>
      <c r="N2925" s="17">
        <v>10</v>
      </c>
    </row>
    <row r="2926" spans="13:14" x14ac:dyDescent="0.2">
      <c r="M2926" s="15" t="s">
        <v>8219</v>
      </c>
      <c r="N2926" s="17">
        <v>147</v>
      </c>
    </row>
    <row r="2927" spans="13:14" x14ac:dyDescent="0.2">
      <c r="M2927" s="15" t="s">
        <v>8219</v>
      </c>
      <c r="N2927" s="17">
        <v>199</v>
      </c>
    </row>
    <row r="2928" spans="13:14" x14ac:dyDescent="0.2">
      <c r="M2928" s="15" t="s">
        <v>8219</v>
      </c>
      <c r="N2928" s="17">
        <v>50</v>
      </c>
    </row>
    <row r="2929" spans="13:14" x14ac:dyDescent="0.2">
      <c r="M2929" s="15" t="s">
        <v>8219</v>
      </c>
      <c r="N2929" s="17">
        <v>21</v>
      </c>
    </row>
    <row r="2930" spans="13:14" x14ac:dyDescent="0.2">
      <c r="M2930" s="15" t="s">
        <v>8219</v>
      </c>
      <c r="N2930" s="17">
        <v>24</v>
      </c>
    </row>
    <row r="2931" spans="13:14" x14ac:dyDescent="0.2">
      <c r="M2931" s="15" t="s">
        <v>8219</v>
      </c>
      <c r="N2931" s="17">
        <v>32</v>
      </c>
    </row>
    <row r="2932" spans="13:14" x14ac:dyDescent="0.2">
      <c r="M2932" s="15" t="s">
        <v>8219</v>
      </c>
      <c r="N2932" s="17">
        <v>62</v>
      </c>
    </row>
    <row r="2933" spans="13:14" x14ac:dyDescent="0.2">
      <c r="M2933" s="15" t="s">
        <v>8219</v>
      </c>
      <c r="N2933" s="17">
        <v>9</v>
      </c>
    </row>
    <row r="2934" spans="13:14" x14ac:dyDescent="0.2">
      <c r="M2934" s="15" t="s">
        <v>8219</v>
      </c>
      <c r="N2934" s="17">
        <v>38</v>
      </c>
    </row>
    <row r="2935" spans="13:14" x14ac:dyDescent="0.2">
      <c r="M2935" s="15" t="s">
        <v>8219</v>
      </c>
      <c r="N2935" s="17">
        <v>54</v>
      </c>
    </row>
    <row r="2936" spans="13:14" x14ac:dyDescent="0.2">
      <c r="M2936" s="15" t="s">
        <v>8219</v>
      </c>
      <c r="N2936" s="17">
        <v>37</v>
      </c>
    </row>
    <row r="2937" spans="13:14" x14ac:dyDescent="0.2">
      <c r="M2937" s="15" t="s">
        <v>8219</v>
      </c>
      <c r="N2937" s="17">
        <v>39</v>
      </c>
    </row>
    <row r="2938" spans="13:14" x14ac:dyDescent="0.2">
      <c r="M2938" s="15" t="s">
        <v>8219</v>
      </c>
      <c r="N2938" s="17">
        <v>34</v>
      </c>
    </row>
    <row r="2939" spans="13:14" x14ac:dyDescent="0.2">
      <c r="M2939" s="15" t="s">
        <v>8219</v>
      </c>
      <c r="N2939" s="17">
        <v>55</v>
      </c>
    </row>
    <row r="2940" spans="13:14" x14ac:dyDescent="0.2">
      <c r="M2940" s="15" t="s">
        <v>8219</v>
      </c>
      <c r="N2940" s="17">
        <v>32</v>
      </c>
    </row>
    <row r="2941" spans="13:14" x14ac:dyDescent="0.2">
      <c r="M2941" s="15" t="s">
        <v>8219</v>
      </c>
      <c r="N2941" s="17">
        <v>25</v>
      </c>
    </row>
    <row r="2942" spans="13:14" x14ac:dyDescent="0.2">
      <c r="M2942" s="15" t="s">
        <v>8219</v>
      </c>
      <c r="N2942" s="17">
        <v>33</v>
      </c>
    </row>
    <row r="2943" spans="13:14" x14ac:dyDescent="0.2">
      <c r="M2943" s="15" t="s">
        <v>8221</v>
      </c>
      <c r="N2943" s="17">
        <v>1</v>
      </c>
    </row>
    <row r="2944" spans="13:14" x14ac:dyDescent="0.2">
      <c r="M2944" s="15" t="s">
        <v>8221</v>
      </c>
      <c r="N2944" s="17">
        <v>202</v>
      </c>
    </row>
    <row r="2945" spans="13:14" x14ac:dyDescent="0.2">
      <c r="M2945" s="15" t="s">
        <v>8221</v>
      </c>
      <c r="N2945" s="17">
        <v>0</v>
      </c>
    </row>
    <row r="2946" spans="13:14" x14ac:dyDescent="0.2">
      <c r="M2946" s="15" t="s">
        <v>8221</v>
      </c>
      <c r="N2946" s="17">
        <v>1</v>
      </c>
    </row>
    <row r="2947" spans="13:14" x14ac:dyDescent="0.2">
      <c r="M2947" s="15" t="s">
        <v>8221</v>
      </c>
      <c r="N2947" s="17">
        <v>0</v>
      </c>
    </row>
    <row r="2948" spans="13:14" x14ac:dyDescent="0.2">
      <c r="M2948" s="15" t="s">
        <v>8221</v>
      </c>
      <c r="N2948" s="17">
        <v>2</v>
      </c>
    </row>
    <row r="2949" spans="13:14" x14ac:dyDescent="0.2">
      <c r="M2949" s="15" t="s">
        <v>8221</v>
      </c>
      <c r="N2949" s="17">
        <v>13</v>
      </c>
    </row>
    <row r="2950" spans="13:14" x14ac:dyDescent="0.2">
      <c r="M2950" s="15" t="s">
        <v>8221</v>
      </c>
      <c r="N2950" s="17">
        <v>9</v>
      </c>
    </row>
    <row r="2951" spans="13:14" x14ac:dyDescent="0.2">
      <c r="M2951" s="15" t="s">
        <v>8221</v>
      </c>
      <c r="N2951" s="17">
        <v>2</v>
      </c>
    </row>
    <row r="2952" spans="13:14" x14ac:dyDescent="0.2">
      <c r="M2952" s="15" t="s">
        <v>8221</v>
      </c>
      <c r="N2952" s="17">
        <v>0</v>
      </c>
    </row>
    <row r="2953" spans="13:14" x14ac:dyDescent="0.2">
      <c r="M2953" s="15" t="s">
        <v>8220</v>
      </c>
      <c r="N2953" s="17">
        <v>58</v>
      </c>
    </row>
    <row r="2954" spans="13:14" x14ac:dyDescent="0.2">
      <c r="M2954" s="15" t="s">
        <v>8220</v>
      </c>
      <c r="N2954" s="17">
        <v>8</v>
      </c>
    </row>
    <row r="2955" spans="13:14" x14ac:dyDescent="0.2">
      <c r="M2955" s="15" t="s">
        <v>8220</v>
      </c>
      <c r="N2955" s="17">
        <v>3</v>
      </c>
    </row>
    <row r="2956" spans="13:14" x14ac:dyDescent="0.2">
      <c r="M2956" s="15" t="s">
        <v>8220</v>
      </c>
      <c r="N2956" s="17">
        <v>0</v>
      </c>
    </row>
    <row r="2957" spans="13:14" x14ac:dyDescent="0.2">
      <c r="M2957" s="15" t="s">
        <v>8220</v>
      </c>
      <c r="N2957" s="17">
        <v>11</v>
      </c>
    </row>
    <row r="2958" spans="13:14" x14ac:dyDescent="0.2">
      <c r="M2958" s="15" t="s">
        <v>8220</v>
      </c>
      <c r="N2958" s="17">
        <v>20</v>
      </c>
    </row>
    <row r="2959" spans="13:14" x14ac:dyDescent="0.2">
      <c r="M2959" s="15" t="s">
        <v>8220</v>
      </c>
      <c r="N2959" s="17">
        <v>3</v>
      </c>
    </row>
    <row r="2960" spans="13:14" x14ac:dyDescent="0.2">
      <c r="M2960" s="15" t="s">
        <v>8220</v>
      </c>
      <c r="N2960" s="17">
        <v>0</v>
      </c>
    </row>
    <row r="2961" spans="13:14" x14ac:dyDescent="0.2">
      <c r="M2961" s="15" t="s">
        <v>8220</v>
      </c>
      <c r="N2961" s="17">
        <v>0</v>
      </c>
    </row>
    <row r="2962" spans="13:14" x14ac:dyDescent="0.2">
      <c r="M2962" s="15" t="s">
        <v>8220</v>
      </c>
      <c r="N2962" s="17">
        <v>0</v>
      </c>
    </row>
    <row r="2963" spans="13:14" x14ac:dyDescent="0.2">
      <c r="M2963" s="15" t="s">
        <v>8219</v>
      </c>
      <c r="N2963" s="17">
        <v>108</v>
      </c>
    </row>
    <row r="2964" spans="13:14" x14ac:dyDescent="0.2">
      <c r="M2964" s="15" t="s">
        <v>8219</v>
      </c>
      <c r="N2964" s="17">
        <v>20</v>
      </c>
    </row>
    <row r="2965" spans="13:14" x14ac:dyDescent="0.2">
      <c r="M2965" s="15" t="s">
        <v>8219</v>
      </c>
      <c r="N2965" s="17">
        <v>98</v>
      </c>
    </row>
    <row r="2966" spans="13:14" x14ac:dyDescent="0.2">
      <c r="M2966" s="15" t="s">
        <v>8219</v>
      </c>
      <c r="N2966" s="17">
        <v>196</v>
      </c>
    </row>
    <row r="2967" spans="13:14" x14ac:dyDescent="0.2">
      <c r="M2967" s="15" t="s">
        <v>8219</v>
      </c>
      <c r="N2967" s="17">
        <v>39</v>
      </c>
    </row>
    <row r="2968" spans="13:14" x14ac:dyDescent="0.2">
      <c r="M2968" s="15" t="s">
        <v>8219</v>
      </c>
      <c r="N2968" s="17">
        <v>128</v>
      </c>
    </row>
    <row r="2969" spans="13:14" x14ac:dyDescent="0.2">
      <c r="M2969" s="15" t="s">
        <v>8219</v>
      </c>
      <c r="N2969" s="17">
        <v>71</v>
      </c>
    </row>
    <row r="2970" spans="13:14" x14ac:dyDescent="0.2">
      <c r="M2970" s="15" t="s">
        <v>8219</v>
      </c>
      <c r="N2970" s="17">
        <v>47</v>
      </c>
    </row>
    <row r="2971" spans="13:14" x14ac:dyDescent="0.2">
      <c r="M2971" s="15" t="s">
        <v>8219</v>
      </c>
      <c r="N2971" s="17">
        <v>17</v>
      </c>
    </row>
    <row r="2972" spans="13:14" x14ac:dyDescent="0.2">
      <c r="M2972" s="15" t="s">
        <v>8219</v>
      </c>
      <c r="N2972" s="17">
        <v>91</v>
      </c>
    </row>
    <row r="2973" spans="13:14" x14ac:dyDescent="0.2">
      <c r="M2973" s="15" t="s">
        <v>8219</v>
      </c>
      <c r="N2973" s="17">
        <v>43</v>
      </c>
    </row>
    <row r="2974" spans="13:14" x14ac:dyDescent="0.2">
      <c r="M2974" s="15" t="s">
        <v>8219</v>
      </c>
      <c r="N2974" s="17">
        <v>17</v>
      </c>
    </row>
    <row r="2975" spans="13:14" x14ac:dyDescent="0.2">
      <c r="M2975" s="15" t="s">
        <v>8219</v>
      </c>
      <c r="N2975" s="17">
        <v>33</v>
      </c>
    </row>
    <row r="2976" spans="13:14" x14ac:dyDescent="0.2">
      <c r="M2976" s="15" t="s">
        <v>8219</v>
      </c>
      <c r="N2976" s="17">
        <v>87</v>
      </c>
    </row>
    <row r="2977" spans="13:14" x14ac:dyDescent="0.2">
      <c r="M2977" s="15" t="s">
        <v>8219</v>
      </c>
      <c r="N2977" s="17">
        <v>113</v>
      </c>
    </row>
    <row r="2978" spans="13:14" x14ac:dyDescent="0.2">
      <c r="M2978" s="15" t="s">
        <v>8219</v>
      </c>
      <c r="N2978" s="17">
        <v>14</v>
      </c>
    </row>
    <row r="2979" spans="13:14" x14ac:dyDescent="0.2">
      <c r="M2979" s="15" t="s">
        <v>8219</v>
      </c>
      <c r="N2979" s="17">
        <v>30</v>
      </c>
    </row>
    <row r="2980" spans="13:14" x14ac:dyDescent="0.2">
      <c r="M2980" s="15" t="s">
        <v>8219</v>
      </c>
      <c r="N2980" s="17">
        <v>16</v>
      </c>
    </row>
    <row r="2981" spans="13:14" x14ac:dyDescent="0.2">
      <c r="M2981" s="15" t="s">
        <v>8219</v>
      </c>
      <c r="N2981" s="17">
        <v>46</v>
      </c>
    </row>
    <row r="2982" spans="13:14" x14ac:dyDescent="0.2">
      <c r="M2982" s="15" t="s">
        <v>8219</v>
      </c>
      <c r="N2982" s="17">
        <v>24</v>
      </c>
    </row>
    <row r="2983" spans="13:14" x14ac:dyDescent="0.2">
      <c r="M2983" s="15" t="s">
        <v>8219</v>
      </c>
      <c r="N2983" s="17">
        <v>97</v>
      </c>
    </row>
    <row r="2984" spans="13:14" x14ac:dyDescent="0.2">
      <c r="M2984" s="15" t="s">
        <v>8219</v>
      </c>
      <c r="N2984" s="17">
        <v>59</v>
      </c>
    </row>
    <row r="2985" spans="13:14" x14ac:dyDescent="0.2">
      <c r="M2985" s="15" t="s">
        <v>8219</v>
      </c>
      <c r="N2985" s="17">
        <v>1095</v>
      </c>
    </row>
    <row r="2986" spans="13:14" x14ac:dyDescent="0.2">
      <c r="M2986" s="15" t="s">
        <v>8219</v>
      </c>
      <c r="N2986" s="17">
        <v>218</v>
      </c>
    </row>
    <row r="2987" spans="13:14" x14ac:dyDescent="0.2">
      <c r="M2987" s="15" t="s">
        <v>8219</v>
      </c>
      <c r="N2987" s="17">
        <v>111</v>
      </c>
    </row>
    <row r="2988" spans="13:14" x14ac:dyDescent="0.2">
      <c r="M2988" s="15" t="s">
        <v>8219</v>
      </c>
      <c r="N2988" s="17">
        <v>56</v>
      </c>
    </row>
    <row r="2989" spans="13:14" x14ac:dyDescent="0.2">
      <c r="M2989" s="15" t="s">
        <v>8219</v>
      </c>
      <c r="N2989" s="17">
        <v>265</v>
      </c>
    </row>
    <row r="2990" spans="13:14" x14ac:dyDescent="0.2">
      <c r="M2990" s="15" t="s">
        <v>8219</v>
      </c>
      <c r="N2990" s="17">
        <v>28</v>
      </c>
    </row>
    <row r="2991" spans="13:14" x14ac:dyDescent="0.2">
      <c r="M2991" s="15" t="s">
        <v>8219</v>
      </c>
      <c r="N2991" s="17">
        <v>364</v>
      </c>
    </row>
    <row r="2992" spans="13:14" x14ac:dyDescent="0.2">
      <c r="M2992" s="15" t="s">
        <v>8219</v>
      </c>
      <c r="N2992" s="17">
        <v>27</v>
      </c>
    </row>
    <row r="2993" spans="13:14" x14ac:dyDescent="0.2">
      <c r="M2993" s="15" t="s">
        <v>8219</v>
      </c>
      <c r="N2993" s="17">
        <v>93</v>
      </c>
    </row>
    <row r="2994" spans="13:14" x14ac:dyDescent="0.2">
      <c r="M2994" s="15" t="s">
        <v>8219</v>
      </c>
      <c r="N2994" s="17">
        <v>64</v>
      </c>
    </row>
    <row r="2995" spans="13:14" x14ac:dyDescent="0.2">
      <c r="M2995" s="15" t="s">
        <v>8219</v>
      </c>
      <c r="N2995" s="17">
        <v>22</v>
      </c>
    </row>
    <row r="2996" spans="13:14" x14ac:dyDescent="0.2">
      <c r="M2996" s="15" t="s">
        <v>8219</v>
      </c>
      <c r="N2996" s="17">
        <v>59</v>
      </c>
    </row>
    <row r="2997" spans="13:14" x14ac:dyDescent="0.2">
      <c r="M2997" s="15" t="s">
        <v>8219</v>
      </c>
      <c r="N2997" s="17">
        <v>249</v>
      </c>
    </row>
    <row r="2998" spans="13:14" x14ac:dyDescent="0.2">
      <c r="M2998" s="15" t="s">
        <v>8219</v>
      </c>
      <c r="N2998" s="17">
        <v>392</v>
      </c>
    </row>
    <row r="2999" spans="13:14" x14ac:dyDescent="0.2">
      <c r="M2999" s="15" t="s">
        <v>8219</v>
      </c>
      <c r="N2999" s="17">
        <v>115</v>
      </c>
    </row>
    <row r="3000" spans="13:14" x14ac:dyDescent="0.2">
      <c r="M3000" s="15" t="s">
        <v>8219</v>
      </c>
      <c r="N3000" s="17">
        <v>433</v>
      </c>
    </row>
    <row r="3001" spans="13:14" x14ac:dyDescent="0.2">
      <c r="M3001" s="15" t="s">
        <v>8219</v>
      </c>
      <c r="N3001" s="17">
        <v>20</v>
      </c>
    </row>
    <row r="3002" spans="13:14" x14ac:dyDescent="0.2">
      <c r="M3002" s="15" t="s">
        <v>8219</v>
      </c>
      <c r="N3002" s="17">
        <v>8</v>
      </c>
    </row>
    <row r="3003" spans="13:14" x14ac:dyDescent="0.2">
      <c r="M3003" s="15" t="s">
        <v>8219</v>
      </c>
      <c r="N3003" s="17">
        <v>175</v>
      </c>
    </row>
    <row r="3004" spans="13:14" x14ac:dyDescent="0.2">
      <c r="M3004" s="15" t="s">
        <v>8219</v>
      </c>
      <c r="N3004" s="17">
        <v>104</v>
      </c>
    </row>
    <row r="3005" spans="13:14" x14ac:dyDescent="0.2">
      <c r="M3005" s="15" t="s">
        <v>8219</v>
      </c>
      <c r="N3005" s="17">
        <v>17</v>
      </c>
    </row>
    <row r="3006" spans="13:14" x14ac:dyDescent="0.2">
      <c r="M3006" s="15" t="s">
        <v>8219</v>
      </c>
      <c r="N3006" s="17">
        <v>277</v>
      </c>
    </row>
    <row r="3007" spans="13:14" x14ac:dyDescent="0.2">
      <c r="M3007" s="15" t="s">
        <v>8219</v>
      </c>
      <c r="N3007" s="17">
        <v>118</v>
      </c>
    </row>
    <row r="3008" spans="13:14" x14ac:dyDescent="0.2">
      <c r="M3008" s="15" t="s">
        <v>8219</v>
      </c>
      <c r="N3008" s="17">
        <v>97</v>
      </c>
    </row>
    <row r="3009" spans="13:14" x14ac:dyDescent="0.2">
      <c r="M3009" s="15" t="s">
        <v>8219</v>
      </c>
      <c r="N3009" s="17">
        <v>20</v>
      </c>
    </row>
    <row r="3010" spans="13:14" x14ac:dyDescent="0.2">
      <c r="M3010" s="15" t="s">
        <v>8219</v>
      </c>
      <c r="N3010" s="17">
        <v>26</v>
      </c>
    </row>
    <row r="3011" spans="13:14" x14ac:dyDescent="0.2">
      <c r="M3011" s="15" t="s">
        <v>8219</v>
      </c>
      <c r="N3011" s="17">
        <v>128</v>
      </c>
    </row>
    <row r="3012" spans="13:14" x14ac:dyDescent="0.2">
      <c r="M3012" s="15" t="s">
        <v>8219</v>
      </c>
      <c r="N3012" s="17">
        <v>15</v>
      </c>
    </row>
    <row r="3013" spans="13:14" x14ac:dyDescent="0.2">
      <c r="M3013" s="15" t="s">
        <v>8219</v>
      </c>
      <c r="N3013" s="17">
        <v>25</v>
      </c>
    </row>
    <row r="3014" spans="13:14" x14ac:dyDescent="0.2">
      <c r="M3014" s="15" t="s">
        <v>8219</v>
      </c>
      <c r="N3014" s="17">
        <v>55</v>
      </c>
    </row>
    <row r="3015" spans="13:14" x14ac:dyDescent="0.2">
      <c r="M3015" s="15" t="s">
        <v>8219</v>
      </c>
      <c r="N3015" s="17">
        <v>107</v>
      </c>
    </row>
    <row r="3016" spans="13:14" x14ac:dyDescent="0.2">
      <c r="M3016" s="15" t="s">
        <v>8219</v>
      </c>
      <c r="N3016" s="17">
        <v>557</v>
      </c>
    </row>
    <row r="3017" spans="13:14" x14ac:dyDescent="0.2">
      <c r="M3017" s="15" t="s">
        <v>8219</v>
      </c>
      <c r="N3017" s="17">
        <v>40</v>
      </c>
    </row>
    <row r="3018" spans="13:14" x14ac:dyDescent="0.2">
      <c r="M3018" s="15" t="s">
        <v>8219</v>
      </c>
      <c r="N3018" s="17">
        <v>36</v>
      </c>
    </row>
    <row r="3019" spans="13:14" x14ac:dyDescent="0.2">
      <c r="M3019" s="15" t="s">
        <v>8219</v>
      </c>
      <c r="N3019" s="17">
        <v>159</v>
      </c>
    </row>
    <row r="3020" spans="13:14" x14ac:dyDescent="0.2">
      <c r="M3020" s="15" t="s">
        <v>8219</v>
      </c>
      <c r="N3020" s="17">
        <v>41</v>
      </c>
    </row>
    <row r="3021" spans="13:14" x14ac:dyDescent="0.2">
      <c r="M3021" s="15" t="s">
        <v>8219</v>
      </c>
      <c r="N3021" s="17">
        <v>226</v>
      </c>
    </row>
    <row r="3022" spans="13:14" x14ac:dyDescent="0.2">
      <c r="M3022" s="15" t="s">
        <v>8219</v>
      </c>
      <c r="N3022" s="17">
        <v>30</v>
      </c>
    </row>
    <row r="3023" spans="13:14" x14ac:dyDescent="0.2">
      <c r="M3023" s="15" t="s">
        <v>8219</v>
      </c>
      <c r="N3023" s="17">
        <v>103</v>
      </c>
    </row>
    <row r="3024" spans="13:14" x14ac:dyDescent="0.2">
      <c r="M3024" s="15" t="s">
        <v>8219</v>
      </c>
      <c r="N3024" s="17">
        <v>62</v>
      </c>
    </row>
    <row r="3025" spans="13:14" x14ac:dyDescent="0.2">
      <c r="M3025" s="15" t="s">
        <v>8219</v>
      </c>
      <c r="N3025" s="17">
        <v>6</v>
      </c>
    </row>
    <row r="3026" spans="13:14" x14ac:dyDescent="0.2">
      <c r="M3026" s="15" t="s">
        <v>8219</v>
      </c>
      <c r="N3026" s="17">
        <v>182</v>
      </c>
    </row>
    <row r="3027" spans="13:14" x14ac:dyDescent="0.2">
      <c r="M3027" s="15" t="s">
        <v>8219</v>
      </c>
      <c r="N3027" s="17">
        <v>145</v>
      </c>
    </row>
    <row r="3028" spans="13:14" x14ac:dyDescent="0.2">
      <c r="M3028" s="15" t="s">
        <v>8219</v>
      </c>
      <c r="N3028" s="17">
        <v>25</v>
      </c>
    </row>
    <row r="3029" spans="13:14" x14ac:dyDescent="0.2">
      <c r="M3029" s="15" t="s">
        <v>8219</v>
      </c>
      <c r="N3029" s="17">
        <v>320</v>
      </c>
    </row>
    <row r="3030" spans="13:14" x14ac:dyDescent="0.2">
      <c r="M3030" s="15" t="s">
        <v>8219</v>
      </c>
      <c r="N3030" s="17">
        <v>99</v>
      </c>
    </row>
    <row r="3031" spans="13:14" x14ac:dyDescent="0.2">
      <c r="M3031" s="15" t="s">
        <v>8219</v>
      </c>
      <c r="N3031" s="17">
        <v>348</v>
      </c>
    </row>
    <row r="3032" spans="13:14" x14ac:dyDescent="0.2">
      <c r="M3032" s="15" t="s">
        <v>8219</v>
      </c>
      <c r="N3032" s="17">
        <v>41</v>
      </c>
    </row>
    <row r="3033" spans="13:14" x14ac:dyDescent="0.2">
      <c r="M3033" s="15" t="s">
        <v>8219</v>
      </c>
      <c r="N3033" s="17">
        <v>29</v>
      </c>
    </row>
    <row r="3034" spans="13:14" x14ac:dyDescent="0.2">
      <c r="M3034" s="15" t="s">
        <v>8219</v>
      </c>
      <c r="N3034" s="17">
        <v>25</v>
      </c>
    </row>
    <row r="3035" spans="13:14" x14ac:dyDescent="0.2">
      <c r="M3035" s="15" t="s">
        <v>8219</v>
      </c>
      <c r="N3035" s="17">
        <v>23</v>
      </c>
    </row>
    <row r="3036" spans="13:14" x14ac:dyDescent="0.2">
      <c r="M3036" s="15" t="s">
        <v>8219</v>
      </c>
      <c r="N3036" s="17">
        <v>1260</v>
      </c>
    </row>
    <row r="3037" spans="13:14" x14ac:dyDescent="0.2">
      <c r="M3037" s="15" t="s">
        <v>8219</v>
      </c>
      <c r="N3037" s="17">
        <v>307</v>
      </c>
    </row>
    <row r="3038" spans="13:14" x14ac:dyDescent="0.2">
      <c r="M3038" s="15" t="s">
        <v>8219</v>
      </c>
      <c r="N3038" s="17">
        <v>329</v>
      </c>
    </row>
    <row r="3039" spans="13:14" x14ac:dyDescent="0.2">
      <c r="M3039" s="15" t="s">
        <v>8219</v>
      </c>
      <c r="N3039" s="17">
        <v>32</v>
      </c>
    </row>
    <row r="3040" spans="13:14" x14ac:dyDescent="0.2">
      <c r="M3040" s="15" t="s">
        <v>8219</v>
      </c>
      <c r="N3040" s="17">
        <v>27</v>
      </c>
    </row>
    <row r="3041" spans="13:14" x14ac:dyDescent="0.2">
      <c r="M3041" s="15" t="s">
        <v>8219</v>
      </c>
      <c r="N3041" s="17">
        <v>236</v>
      </c>
    </row>
    <row r="3042" spans="13:14" x14ac:dyDescent="0.2">
      <c r="M3042" s="15" t="s">
        <v>8219</v>
      </c>
      <c r="N3042" s="17">
        <v>42</v>
      </c>
    </row>
    <row r="3043" spans="13:14" x14ac:dyDescent="0.2">
      <c r="M3043" s="15" t="s">
        <v>8219</v>
      </c>
      <c r="N3043" s="17">
        <v>95</v>
      </c>
    </row>
    <row r="3044" spans="13:14" x14ac:dyDescent="0.2">
      <c r="M3044" s="15" t="s">
        <v>8219</v>
      </c>
      <c r="N3044" s="17">
        <v>37</v>
      </c>
    </row>
    <row r="3045" spans="13:14" x14ac:dyDescent="0.2">
      <c r="M3045" s="15" t="s">
        <v>8219</v>
      </c>
      <c r="N3045" s="17">
        <v>128</v>
      </c>
    </row>
    <row r="3046" spans="13:14" x14ac:dyDescent="0.2">
      <c r="M3046" s="15" t="s">
        <v>8219</v>
      </c>
      <c r="N3046" s="17">
        <v>156</v>
      </c>
    </row>
    <row r="3047" spans="13:14" x14ac:dyDescent="0.2">
      <c r="M3047" s="15" t="s">
        <v>8219</v>
      </c>
      <c r="N3047" s="17">
        <v>64</v>
      </c>
    </row>
    <row r="3048" spans="13:14" x14ac:dyDescent="0.2">
      <c r="M3048" s="15" t="s">
        <v>8219</v>
      </c>
      <c r="N3048" s="17">
        <v>58</v>
      </c>
    </row>
    <row r="3049" spans="13:14" x14ac:dyDescent="0.2">
      <c r="M3049" s="15" t="s">
        <v>8219</v>
      </c>
      <c r="N3049" s="17">
        <v>20</v>
      </c>
    </row>
    <row r="3050" spans="13:14" x14ac:dyDescent="0.2">
      <c r="M3050" s="15" t="s">
        <v>8219</v>
      </c>
      <c r="N3050" s="17">
        <v>47</v>
      </c>
    </row>
    <row r="3051" spans="13:14" x14ac:dyDescent="0.2">
      <c r="M3051" s="15" t="s">
        <v>8219</v>
      </c>
      <c r="N3051" s="17">
        <v>54</v>
      </c>
    </row>
    <row r="3052" spans="13:14" x14ac:dyDescent="0.2">
      <c r="M3052" s="15" t="s">
        <v>8219</v>
      </c>
      <c r="N3052" s="17">
        <v>9</v>
      </c>
    </row>
    <row r="3053" spans="13:14" x14ac:dyDescent="0.2">
      <c r="M3053" s="15" t="s">
        <v>8221</v>
      </c>
      <c r="N3053" s="17">
        <v>35</v>
      </c>
    </row>
    <row r="3054" spans="13:14" x14ac:dyDescent="0.2">
      <c r="M3054" s="15" t="s">
        <v>8221</v>
      </c>
      <c r="N3054" s="17">
        <v>2</v>
      </c>
    </row>
    <row r="3055" spans="13:14" x14ac:dyDescent="0.2">
      <c r="M3055" s="15" t="s">
        <v>8221</v>
      </c>
      <c r="N3055" s="17">
        <v>3</v>
      </c>
    </row>
    <row r="3056" spans="13:14" x14ac:dyDescent="0.2">
      <c r="M3056" s="15" t="s">
        <v>8221</v>
      </c>
      <c r="N3056" s="17">
        <v>0</v>
      </c>
    </row>
    <row r="3057" spans="13:14" x14ac:dyDescent="0.2">
      <c r="M3057" s="15" t="s">
        <v>8221</v>
      </c>
      <c r="N3057" s="17">
        <v>1</v>
      </c>
    </row>
    <row r="3058" spans="13:14" x14ac:dyDescent="0.2">
      <c r="M3058" s="15" t="s">
        <v>8221</v>
      </c>
      <c r="N3058" s="17">
        <v>0</v>
      </c>
    </row>
    <row r="3059" spans="13:14" x14ac:dyDescent="0.2">
      <c r="M3059" s="15" t="s">
        <v>8221</v>
      </c>
      <c r="N3059" s="17">
        <v>0</v>
      </c>
    </row>
    <row r="3060" spans="13:14" x14ac:dyDescent="0.2">
      <c r="M3060" s="15" t="s">
        <v>8221</v>
      </c>
      <c r="N3060" s="17">
        <v>3</v>
      </c>
    </row>
    <row r="3061" spans="13:14" x14ac:dyDescent="0.2">
      <c r="M3061" s="15" t="s">
        <v>8221</v>
      </c>
      <c r="N3061" s="17">
        <v>11</v>
      </c>
    </row>
    <row r="3062" spans="13:14" x14ac:dyDescent="0.2">
      <c r="M3062" s="15" t="s">
        <v>8221</v>
      </c>
      <c r="N3062" s="17">
        <v>6</v>
      </c>
    </row>
    <row r="3063" spans="13:14" x14ac:dyDescent="0.2">
      <c r="M3063" s="15" t="s">
        <v>8221</v>
      </c>
      <c r="N3063" s="17">
        <v>0</v>
      </c>
    </row>
    <row r="3064" spans="13:14" x14ac:dyDescent="0.2">
      <c r="M3064" s="15" t="s">
        <v>8221</v>
      </c>
      <c r="N3064" s="17">
        <v>67</v>
      </c>
    </row>
    <row r="3065" spans="13:14" x14ac:dyDescent="0.2">
      <c r="M3065" s="15" t="s">
        <v>8221</v>
      </c>
      <c r="N3065" s="17">
        <v>23</v>
      </c>
    </row>
    <row r="3066" spans="13:14" x14ac:dyDescent="0.2">
      <c r="M3066" s="15" t="s">
        <v>8221</v>
      </c>
      <c r="N3066" s="17">
        <v>72</v>
      </c>
    </row>
    <row r="3067" spans="13:14" x14ac:dyDescent="0.2">
      <c r="M3067" s="15" t="s">
        <v>8221</v>
      </c>
      <c r="N3067" s="17">
        <v>2</v>
      </c>
    </row>
    <row r="3068" spans="13:14" x14ac:dyDescent="0.2">
      <c r="M3068" s="15" t="s">
        <v>8221</v>
      </c>
      <c r="N3068" s="17">
        <v>15</v>
      </c>
    </row>
    <row r="3069" spans="13:14" x14ac:dyDescent="0.2">
      <c r="M3069" s="15" t="s">
        <v>8221</v>
      </c>
      <c r="N3069" s="17">
        <v>1</v>
      </c>
    </row>
    <row r="3070" spans="13:14" x14ac:dyDescent="0.2">
      <c r="M3070" s="15" t="s">
        <v>8221</v>
      </c>
      <c r="N3070" s="17">
        <v>2</v>
      </c>
    </row>
    <row r="3071" spans="13:14" x14ac:dyDescent="0.2">
      <c r="M3071" s="15" t="s">
        <v>8221</v>
      </c>
      <c r="N3071" s="17">
        <v>7</v>
      </c>
    </row>
    <row r="3072" spans="13:14" x14ac:dyDescent="0.2">
      <c r="M3072" s="15" t="s">
        <v>8221</v>
      </c>
      <c r="N3072" s="17">
        <v>16</v>
      </c>
    </row>
    <row r="3073" spans="13:14" x14ac:dyDescent="0.2">
      <c r="M3073" s="15" t="s">
        <v>8221</v>
      </c>
      <c r="N3073" s="17">
        <v>117</v>
      </c>
    </row>
    <row r="3074" spans="13:14" x14ac:dyDescent="0.2">
      <c r="M3074" s="15" t="s">
        <v>8221</v>
      </c>
      <c r="N3074" s="17">
        <v>2</v>
      </c>
    </row>
    <row r="3075" spans="13:14" x14ac:dyDescent="0.2">
      <c r="M3075" s="15" t="s">
        <v>8221</v>
      </c>
      <c r="N3075" s="17">
        <v>7</v>
      </c>
    </row>
    <row r="3076" spans="13:14" x14ac:dyDescent="0.2">
      <c r="M3076" s="15" t="s">
        <v>8221</v>
      </c>
      <c r="N3076" s="17">
        <v>3</v>
      </c>
    </row>
    <row r="3077" spans="13:14" x14ac:dyDescent="0.2">
      <c r="M3077" s="15" t="s">
        <v>8221</v>
      </c>
      <c r="N3077" s="17">
        <v>20</v>
      </c>
    </row>
    <row r="3078" spans="13:14" x14ac:dyDescent="0.2">
      <c r="M3078" s="15" t="s">
        <v>8221</v>
      </c>
      <c r="N3078" s="17">
        <v>50</v>
      </c>
    </row>
    <row r="3079" spans="13:14" x14ac:dyDescent="0.2">
      <c r="M3079" s="15" t="s">
        <v>8221</v>
      </c>
      <c r="N3079" s="17">
        <v>2</v>
      </c>
    </row>
    <row r="3080" spans="13:14" x14ac:dyDescent="0.2">
      <c r="M3080" s="15" t="s">
        <v>8221</v>
      </c>
      <c r="N3080" s="17">
        <v>3</v>
      </c>
    </row>
    <row r="3081" spans="13:14" x14ac:dyDescent="0.2">
      <c r="M3081" s="15" t="s">
        <v>8221</v>
      </c>
      <c r="N3081" s="17">
        <v>27</v>
      </c>
    </row>
    <row r="3082" spans="13:14" x14ac:dyDescent="0.2">
      <c r="M3082" s="15" t="s">
        <v>8221</v>
      </c>
      <c r="N3082" s="17">
        <v>7</v>
      </c>
    </row>
    <row r="3083" spans="13:14" x14ac:dyDescent="0.2">
      <c r="M3083" s="15" t="s">
        <v>8221</v>
      </c>
      <c r="N3083" s="17">
        <v>5</v>
      </c>
    </row>
    <row r="3084" spans="13:14" x14ac:dyDescent="0.2">
      <c r="M3084" s="15" t="s">
        <v>8221</v>
      </c>
      <c r="N3084" s="17">
        <v>0</v>
      </c>
    </row>
    <row r="3085" spans="13:14" x14ac:dyDescent="0.2">
      <c r="M3085" s="15" t="s">
        <v>8221</v>
      </c>
      <c r="N3085" s="17">
        <v>3</v>
      </c>
    </row>
    <row r="3086" spans="13:14" x14ac:dyDescent="0.2">
      <c r="M3086" s="15" t="s">
        <v>8221</v>
      </c>
      <c r="N3086" s="17">
        <v>6</v>
      </c>
    </row>
    <row r="3087" spans="13:14" x14ac:dyDescent="0.2">
      <c r="M3087" s="15" t="s">
        <v>8221</v>
      </c>
      <c r="N3087" s="17">
        <v>9</v>
      </c>
    </row>
    <row r="3088" spans="13:14" x14ac:dyDescent="0.2">
      <c r="M3088" s="15" t="s">
        <v>8221</v>
      </c>
      <c r="N3088" s="17">
        <v>3</v>
      </c>
    </row>
    <row r="3089" spans="13:14" x14ac:dyDescent="0.2">
      <c r="M3089" s="15" t="s">
        <v>8221</v>
      </c>
      <c r="N3089" s="17">
        <v>2</v>
      </c>
    </row>
    <row r="3090" spans="13:14" x14ac:dyDescent="0.2">
      <c r="M3090" s="15" t="s">
        <v>8221</v>
      </c>
      <c r="N3090" s="17">
        <v>3</v>
      </c>
    </row>
    <row r="3091" spans="13:14" x14ac:dyDescent="0.2">
      <c r="M3091" s="15" t="s">
        <v>8221</v>
      </c>
      <c r="N3091" s="17">
        <v>45</v>
      </c>
    </row>
    <row r="3092" spans="13:14" x14ac:dyDescent="0.2">
      <c r="M3092" s="15" t="s">
        <v>8221</v>
      </c>
      <c r="N3092" s="17">
        <v>9</v>
      </c>
    </row>
    <row r="3093" spans="13:14" x14ac:dyDescent="0.2">
      <c r="M3093" s="15" t="s">
        <v>8221</v>
      </c>
      <c r="N3093" s="17">
        <v>9</v>
      </c>
    </row>
    <row r="3094" spans="13:14" x14ac:dyDescent="0.2">
      <c r="M3094" s="15" t="s">
        <v>8221</v>
      </c>
      <c r="N3094" s="17">
        <v>21</v>
      </c>
    </row>
    <row r="3095" spans="13:14" x14ac:dyDescent="0.2">
      <c r="M3095" s="15" t="s">
        <v>8221</v>
      </c>
      <c r="N3095" s="17">
        <v>17</v>
      </c>
    </row>
    <row r="3096" spans="13:14" x14ac:dyDescent="0.2">
      <c r="M3096" s="15" t="s">
        <v>8221</v>
      </c>
      <c r="N3096" s="17">
        <v>1</v>
      </c>
    </row>
    <row r="3097" spans="13:14" x14ac:dyDescent="0.2">
      <c r="M3097" s="15" t="s">
        <v>8221</v>
      </c>
      <c r="N3097" s="17">
        <v>1</v>
      </c>
    </row>
    <row r="3098" spans="13:14" x14ac:dyDescent="0.2">
      <c r="M3098" s="15" t="s">
        <v>8221</v>
      </c>
      <c r="N3098" s="17">
        <v>14</v>
      </c>
    </row>
    <row r="3099" spans="13:14" x14ac:dyDescent="0.2">
      <c r="M3099" s="15" t="s">
        <v>8221</v>
      </c>
      <c r="N3099" s="17">
        <v>42</v>
      </c>
    </row>
    <row r="3100" spans="13:14" x14ac:dyDescent="0.2">
      <c r="M3100" s="15" t="s">
        <v>8221</v>
      </c>
      <c r="N3100" s="17">
        <v>27</v>
      </c>
    </row>
    <row r="3101" spans="13:14" x14ac:dyDescent="0.2">
      <c r="M3101" s="15" t="s">
        <v>8221</v>
      </c>
      <c r="N3101" s="17">
        <v>5</v>
      </c>
    </row>
    <row r="3102" spans="13:14" x14ac:dyDescent="0.2">
      <c r="M3102" s="15" t="s">
        <v>8221</v>
      </c>
      <c r="N3102" s="17">
        <v>13</v>
      </c>
    </row>
    <row r="3103" spans="13:14" x14ac:dyDescent="0.2">
      <c r="M3103" s="15" t="s">
        <v>8221</v>
      </c>
      <c r="N3103" s="17">
        <v>12</v>
      </c>
    </row>
    <row r="3104" spans="13:14" x14ac:dyDescent="0.2">
      <c r="M3104" s="15" t="s">
        <v>8221</v>
      </c>
      <c r="N3104" s="17">
        <v>90</v>
      </c>
    </row>
    <row r="3105" spans="13:14" x14ac:dyDescent="0.2">
      <c r="M3105" s="15" t="s">
        <v>8221</v>
      </c>
      <c r="N3105" s="17">
        <v>2</v>
      </c>
    </row>
    <row r="3106" spans="13:14" x14ac:dyDescent="0.2">
      <c r="M3106" s="15" t="s">
        <v>8221</v>
      </c>
      <c r="N3106" s="17">
        <v>5</v>
      </c>
    </row>
    <row r="3107" spans="13:14" x14ac:dyDescent="0.2">
      <c r="M3107" s="15" t="s">
        <v>8221</v>
      </c>
      <c r="N3107" s="17">
        <v>31</v>
      </c>
    </row>
    <row r="3108" spans="13:14" x14ac:dyDescent="0.2">
      <c r="M3108" s="15" t="s">
        <v>8221</v>
      </c>
      <c r="N3108" s="17">
        <v>4</v>
      </c>
    </row>
    <row r="3109" spans="13:14" x14ac:dyDescent="0.2">
      <c r="M3109" s="15" t="s">
        <v>8221</v>
      </c>
      <c r="N3109" s="17">
        <v>29</v>
      </c>
    </row>
    <row r="3110" spans="13:14" x14ac:dyDescent="0.2">
      <c r="M3110" s="15" t="s">
        <v>8221</v>
      </c>
      <c r="N3110" s="17">
        <v>2</v>
      </c>
    </row>
    <row r="3111" spans="13:14" x14ac:dyDescent="0.2">
      <c r="M3111" s="15" t="s">
        <v>8221</v>
      </c>
      <c r="N3111" s="17">
        <v>114</v>
      </c>
    </row>
    <row r="3112" spans="13:14" x14ac:dyDescent="0.2">
      <c r="M3112" s="15" t="s">
        <v>8221</v>
      </c>
      <c r="N3112" s="17">
        <v>1</v>
      </c>
    </row>
    <row r="3113" spans="13:14" x14ac:dyDescent="0.2">
      <c r="M3113" s="15" t="s">
        <v>8221</v>
      </c>
      <c r="N3113" s="17">
        <v>76</v>
      </c>
    </row>
    <row r="3114" spans="13:14" x14ac:dyDescent="0.2">
      <c r="M3114" s="15" t="s">
        <v>8221</v>
      </c>
      <c r="N3114" s="17">
        <v>9</v>
      </c>
    </row>
    <row r="3115" spans="13:14" x14ac:dyDescent="0.2">
      <c r="M3115" s="15" t="s">
        <v>8221</v>
      </c>
      <c r="N3115" s="17">
        <v>37</v>
      </c>
    </row>
    <row r="3116" spans="13:14" x14ac:dyDescent="0.2">
      <c r="M3116" s="15" t="s">
        <v>8221</v>
      </c>
      <c r="N3116" s="17">
        <v>0</v>
      </c>
    </row>
    <row r="3117" spans="13:14" x14ac:dyDescent="0.2">
      <c r="M3117" s="15" t="s">
        <v>8221</v>
      </c>
      <c r="N3117" s="17">
        <v>1</v>
      </c>
    </row>
    <row r="3118" spans="13:14" x14ac:dyDescent="0.2">
      <c r="M3118" s="15" t="s">
        <v>8221</v>
      </c>
      <c r="N3118" s="17">
        <v>10</v>
      </c>
    </row>
    <row r="3119" spans="13:14" x14ac:dyDescent="0.2">
      <c r="M3119" s="15" t="s">
        <v>8221</v>
      </c>
      <c r="N3119" s="17">
        <v>1</v>
      </c>
    </row>
    <row r="3120" spans="13:14" x14ac:dyDescent="0.2">
      <c r="M3120" s="15" t="s">
        <v>8221</v>
      </c>
      <c r="N3120" s="17">
        <v>2</v>
      </c>
    </row>
    <row r="3121" spans="13:14" x14ac:dyDescent="0.2">
      <c r="M3121" s="15" t="s">
        <v>8221</v>
      </c>
      <c r="N3121" s="17">
        <v>1</v>
      </c>
    </row>
    <row r="3122" spans="13:14" x14ac:dyDescent="0.2">
      <c r="M3122" s="15" t="s">
        <v>8221</v>
      </c>
      <c r="N3122" s="17">
        <v>10</v>
      </c>
    </row>
    <row r="3123" spans="13:14" x14ac:dyDescent="0.2">
      <c r="M3123" s="15" t="s">
        <v>8220</v>
      </c>
      <c r="N3123" s="17">
        <v>1</v>
      </c>
    </row>
    <row r="3124" spans="13:14" x14ac:dyDescent="0.2">
      <c r="M3124" s="15" t="s">
        <v>8220</v>
      </c>
      <c r="N3124" s="17">
        <v>2</v>
      </c>
    </row>
    <row r="3125" spans="13:14" x14ac:dyDescent="0.2">
      <c r="M3125" s="15" t="s">
        <v>8220</v>
      </c>
      <c r="N3125" s="17">
        <v>348</v>
      </c>
    </row>
    <row r="3126" spans="13:14" x14ac:dyDescent="0.2">
      <c r="M3126" s="15" t="s">
        <v>8220</v>
      </c>
      <c r="N3126" s="17">
        <v>4</v>
      </c>
    </row>
    <row r="3127" spans="13:14" x14ac:dyDescent="0.2">
      <c r="M3127" s="15" t="s">
        <v>8220</v>
      </c>
      <c r="N3127" s="17">
        <v>0</v>
      </c>
    </row>
    <row r="3128" spans="13:14" x14ac:dyDescent="0.2">
      <c r="M3128" s="15" t="s">
        <v>8220</v>
      </c>
      <c r="N3128" s="17">
        <v>17</v>
      </c>
    </row>
    <row r="3129" spans="13:14" x14ac:dyDescent="0.2">
      <c r="M3129" s="15" t="s">
        <v>8220</v>
      </c>
      <c r="N3129" s="17">
        <v>0</v>
      </c>
    </row>
    <row r="3130" spans="13:14" x14ac:dyDescent="0.2">
      <c r="M3130" s="15" t="s">
        <v>8222</v>
      </c>
      <c r="N3130" s="17">
        <v>117</v>
      </c>
    </row>
    <row r="3131" spans="13:14" x14ac:dyDescent="0.2">
      <c r="M3131" s="15" t="s">
        <v>8222</v>
      </c>
      <c r="N3131" s="17">
        <v>1</v>
      </c>
    </row>
    <row r="3132" spans="13:14" x14ac:dyDescent="0.2">
      <c r="M3132" s="15" t="s">
        <v>8222</v>
      </c>
      <c r="N3132" s="17">
        <v>4</v>
      </c>
    </row>
    <row r="3133" spans="13:14" x14ac:dyDescent="0.2">
      <c r="M3133" s="15" t="s">
        <v>8222</v>
      </c>
      <c r="N3133" s="17">
        <v>12</v>
      </c>
    </row>
    <row r="3134" spans="13:14" x14ac:dyDescent="0.2">
      <c r="M3134" s="15" t="s">
        <v>8222</v>
      </c>
      <c r="N3134" s="17">
        <v>1</v>
      </c>
    </row>
    <row r="3135" spans="13:14" x14ac:dyDescent="0.2">
      <c r="M3135" s="15" t="s">
        <v>8222</v>
      </c>
      <c r="N3135" s="17">
        <v>16</v>
      </c>
    </row>
    <row r="3136" spans="13:14" x14ac:dyDescent="0.2">
      <c r="M3136" s="15" t="s">
        <v>8222</v>
      </c>
      <c r="N3136" s="17">
        <v>12</v>
      </c>
    </row>
    <row r="3137" spans="13:14" x14ac:dyDescent="0.2">
      <c r="M3137" s="15" t="s">
        <v>8222</v>
      </c>
      <c r="N3137" s="17">
        <v>7</v>
      </c>
    </row>
    <row r="3138" spans="13:14" x14ac:dyDescent="0.2">
      <c r="M3138" s="15" t="s">
        <v>8222</v>
      </c>
      <c r="N3138" s="17">
        <v>22</v>
      </c>
    </row>
    <row r="3139" spans="13:14" x14ac:dyDescent="0.2">
      <c r="M3139" s="15" t="s">
        <v>8222</v>
      </c>
      <c r="N3139" s="17">
        <v>1</v>
      </c>
    </row>
    <row r="3140" spans="13:14" x14ac:dyDescent="0.2">
      <c r="M3140" s="15" t="s">
        <v>8222</v>
      </c>
      <c r="N3140" s="17">
        <v>0</v>
      </c>
    </row>
    <row r="3141" spans="13:14" x14ac:dyDescent="0.2">
      <c r="M3141" s="15" t="s">
        <v>8222</v>
      </c>
      <c r="N3141" s="17">
        <v>6</v>
      </c>
    </row>
    <row r="3142" spans="13:14" x14ac:dyDescent="0.2">
      <c r="M3142" s="15" t="s">
        <v>8222</v>
      </c>
      <c r="N3142" s="17">
        <v>4</v>
      </c>
    </row>
    <row r="3143" spans="13:14" x14ac:dyDescent="0.2">
      <c r="M3143" s="15" t="s">
        <v>8222</v>
      </c>
      <c r="N3143" s="17">
        <v>8</v>
      </c>
    </row>
    <row r="3144" spans="13:14" x14ac:dyDescent="0.2">
      <c r="M3144" s="15" t="s">
        <v>8222</v>
      </c>
      <c r="N3144" s="17">
        <v>3</v>
      </c>
    </row>
    <row r="3145" spans="13:14" x14ac:dyDescent="0.2">
      <c r="M3145" s="15" t="s">
        <v>8222</v>
      </c>
      <c r="N3145" s="17">
        <v>0</v>
      </c>
    </row>
    <row r="3146" spans="13:14" x14ac:dyDescent="0.2">
      <c r="M3146" s="15" t="s">
        <v>8222</v>
      </c>
      <c r="N3146" s="17">
        <v>30</v>
      </c>
    </row>
    <row r="3147" spans="13:14" x14ac:dyDescent="0.2">
      <c r="M3147" s="15" t="s">
        <v>8222</v>
      </c>
      <c r="N3147" s="17">
        <v>0</v>
      </c>
    </row>
    <row r="3148" spans="13:14" x14ac:dyDescent="0.2">
      <c r="M3148" s="15" t="s">
        <v>8222</v>
      </c>
      <c r="N3148" s="17">
        <v>12</v>
      </c>
    </row>
    <row r="3149" spans="13:14" x14ac:dyDescent="0.2">
      <c r="M3149" s="15" t="s">
        <v>8219</v>
      </c>
      <c r="N3149" s="17">
        <v>213</v>
      </c>
    </row>
    <row r="3150" spans="13:14" x14ac:dyDescent="0.2">
      <c r="M3150" s="15" t="s">
        <v>8219</v>
      </c>
      <c r="N3150" s="17">
        <v>57</v>
      </c>
    </row>
    <row r="3151" spans="13:14" x14ac:dyDescent="0.2">
      <c r="M3151" s="15" t="s">
        <v>8219</v>
      </c>
      <c r="N3151" s="17">
        <v>25</v>
      </c>
    </row>
    <row r="3152" spans="13:14" x14ac:dyDescent="0.2">
      <c r="M3152" s="15" t="s">
        <v>8219</v>
      </c>
      <c r="N3152" s="17">
        <v>104</v>
      </c>
    </row>
    <row r="3153" spans="13:14" x14ac:dyDescent="0.2">
      <c r="M3153" s="15" t="s">
        <v>8219</v>
      </c>
      <c r="N3153" s="17">
        <v>34</v>
      </c>
    </row>
    <row r="3154" spans="13:14" x14ac:dyDescent="0.2">
      <c r="M3154" s="15" t="s">
        <v>8219</v>
      </c>
      <c r="N3154" s="17">
        <v>67</v>
      </c>
    </row>
    <row r="3155" spans="13:14" x14ac:dyDescent="0.2">
      <c r="M3155" s="15" t="s">
        <v>8219</v>
      </c>
      <c r="N3155" s="17">
        <v>241</v>
      </c>
    </row>
    <row r="3156" spans="13:14" x14ac:dyDescent="0.2">
      <c r="M3156" s="15" t="s">
        <v>8219</v>
      </c>
      <c r="N3156" s="17">
        <v>123</v>
      </c>
    </row>
    <row r="3157" spans="13:14" x14ac:dyDescent="0.2">
      <c r="M3157" s="15" t="s">
        <v>8219</v>
      </c>
      <c r="N3157" s="17">
        <v>302</v>
      </c>
    </row>
    <row r="3158" spans="13:14" x14ac:dyDescent="0.2">
      <c r="M3158" s="15" t="s">
        <v>8219</v>
      </c>
      <c r="N3158" s="17">
        <v>89</v>
      </c>
    </row>
    <row r="3159" spans="13:14" x14ac:dyDescent="0.2">
      <c r="M3159" s="15" t="s">
        <v>8219</v>
      </c>
      <c r="N3159" s="17">
        <v>41</v>
      </c>
    </row>
    <row r="3160" spans="13:14" x14ac:dyDescent="0.2">
      <c r="M3160" s="15" t="s">
        <v>8219</v>
      </c>
      <c r="N3160" s="17">
        <v>69</v>
      </c>
    </row>
    <row r="3161" spans="13:14" x14ac:dyDescent="0.2">
      <c r="M3161" s="15" t="s">
        <v>8219</v>
      </c>
      <c r="N3161" s="17">
        <v>52</v>
      </c>
    </row>
    <row r="3162" spans="13:14" x14ac:dyDescent="0.2">
      <c r="M3162" s="15" t="s">
        <v>8219</v>
      </c>
      <c r="N3162" s="17">
        <v>57</v>
      </c>
    </row>
    <row r="3163" spans="13:14" x14ac:dyDescent="0.2">
      <c r="M3163" s="15" t="s">
        <v>8219</v>
      </c>
      <c r="N3163" s="17">
        <v>74</v>
      </c>
    </row>
    <row r="3164" spans="13:14" x14ac:dyDescent="0.2">
      <c r="M3164" s="15" t="s">
        <v>8219</v>
      </c>
      <c r="N3164" s="17">
        <v>63</v>
      </c>
    </row>
    <row r="3165" spans="13:14" x14ac:dyDescent="0.2">
      <c r="M3165" s="15" t="s">
        <v>8219</v>
      </c>
      <c r="N3165" s="17">
        <v>72</v>
      </c>
    </row>
    <row r="3166" spans="13:14" x14ac:dyDescent="0.2">
      <c r="M3166" s="15" t="s">
        <v>8219</v>
      </c>
      <c r="N3166" s="17">
        <v>71</v>
      </c>
    </row>
    <row r="3167" spans="13:14" x14ac:dyDescent="0.2">
      <c r="M3167" s="15" t="s">
        <v>8219</v>
      </c>
      <c r="N3167" s="17">
        <v>21</v>
      </c>
    </row>
    <row r="3168" spans="13:14" x14ac:dyDescent="0.2">
      <c r="M3168" s="15" t="s">
        <v>8219</v>
      </c>
      <c r="N3168" s="17">
        <v>930</v>
      </c>
    </row>
    <row r="3169" spans="13:14" x14ac:dyDescent="0.2">
      <c r="M3169" s="15" t="s">
        <v>8219</v>
      </c>
      <c r="N3169" s="17">
        <v>55</v>
      </c>
    </row>
    <row r="3170" spans="13:14" x14ac:dyDescent="0.2">
      <c r="M3170" s="15" t="s">
        <v>8219</v>
      </c>
      <c r="N3170" s="17">
        <v>61</v>
      </c>
    </row>
    <row r="3171" spans="13:14" x14ac:dyDescent="0.2">
      <c r="M3171" s="15" t="s">
        <v>8219</v>
      </c>
      <c r="N3171" s="17">
        <v>82</v>
      </c>
    </row>
    <row r="3172" spans="13:14" x14ac:dyDescent="0.2">
      <c r="M3172" s="15" t="s">
        <v>8219</v>
      </c>
      <c r="N3172" s="17">
        <v>71</v>
      </c>
    </row>
    <row r="3173" spans="13:14" x14ac:dyDescent="0.2">
      <c r="M3173" s="15" t="s">
        <v>8219</v>
      </c>
      <c r="N3173" s="17">
        <v>117</v>
      </c>
    </row>
    <row r="3174" spans="13:14" x14ac:dyDescent="0.2">
      <c r="M3174" s="15" t="s">
        <v>8219</v>
      </c>
      <c r="N3174" s="17">
        <v>29</v>
      </c>
    </row>
    <row r="3175" spans="13:14" x14ac:dyDescent="0.2">
      <c r="M3175" s="15" t="s">
        <v>8219</v>
      </c>
      <c r="N3175" s="17">
        <v>74</v>
      </c>
    </row>
    <row r="3176" spans="13:14" x14ac:dyDescent="0.2">
      <c r="M3176" s="15" t="s">
        <v>8219</v>
      </c>
      <c r="N3176" s="17">
        <v>23</v>
      </c>
    </row>
    <row r="3177" spans="13:14" x14ac:dyDescent="0.2">
      <c r="M3177" s="15" t="s">
        <v>8219</v>
      </c>
      <c r="N3177" s="17">
        <v>60</v>
      </c>
    </row>
    <row r="3178" spans="13:14" x14ac:dyDescent="0.2">
      <c r="M3178" s="15" t="s">
        <v>8219</v>
      </c>
      <c r="N3178" s="17">
        <v>55</v>
      </c>
    </row>
    <row r="3179" spans="13:14" x14ac:dyDescent="0.2">
      <c r="M3179" s="15" t="s">
        <v>8219</v>
      </c>
      <c r="N3179" s="17">
        <v>51</v>
      </c>
    </row>
    <row r="3180" spans="13:14" x14ac:dyDescent="0.2">
      <c r="M3180" s="15" t="s">
        <v>8219</v>
      </c>
      <c r="N3180" s="17">
        <v>78</v>
      </c>
    </row>
    <row r="3181" spans="13:14" x14ac:dyDescent="0.2">
      <c r="M3181" s="15" t="s">
        <v>8219</v>
      </c>
      <c r="N3181" s="17">
        <v>62</v>
      </c>
    </row>
    <row r="3182" spans="13:14" x14ac:dyDescent="0.2">
      <c r="M3182" s="15" t="s">
        <v>8219</v>
      </c>
      <c r="N3182" s="17">
        <v>45</v>
      </c>
    </row>
    <row r="3183" spans="13:14" x14ac:dyDescent="0.2">
      <c r="M3183" s="15" t="s">
        <v>8219</v>
      </c>
      <c r="N3183" s="17">
        <v>15</v>
      </c>
    </row>
    <row r="3184" spans="13:14" x14ac:dyDescent="0.2">
      <c r="M3184" s="15" t="s">
        <v>8219</v>
      </c>
      <c r="N3184" s="17">
        <v>151</v>
      </c>
    </row>
    <row r="3185" spans="13:14" x14ac:dyDescent="0.2">
      <c r="M3185" s="15" t="s">
        <v>8219</v>
      </c>
      <c r="N3185" s="17">
        <v>68</v>
      </c>
    </row>
    <row r="3186" spans="13:14" x14ac:dyDescent="0.2">
      <c r="M3186" s="15" t="s">
        <v>8219</v>
      </c>
      <c r="N3186" s="17">
        <v>46</v>
      </c>
    </row>
    <row r="3187" spans="13:14" x14ac:dyDescent="0.2">
      <c r="M3187" s="15" t="s">
        <v>8219</v>
      </c>
      <c r="N3187" s="17">
        <v>24</v>
      </c>
    </row>
    <row r="3188" spans="13:14" x14ac:dyDescent="0.2">
      <c r="M3188" s="15" t="s">
        <v>8219</v>
      </c>
      <c r="N3188" s="17">
        <v>70</v>
      </c>
    </row>
    <row r="3189" spans="13:14" x14ac:dyDescent="0.2">
      <c r="M3189" s="15" t="s">
        <v>8219</v>
      </c>
      <c r="N3189" s="17">
        <v>244</v>
      </c>
    </row>
    <row r="3190" spans="13:14" x14ac:dyDescent="0.2">
      <c r="M3190" s="15" t="s">
        <v>8221</v>
      </c>
      <c r="N3190" s="17">
        <v>9</v>
      </c>
    </row>
    <row r="3191" spans="13:14" x14ac:dyDescent="0.2">
      <c r="M3191" s="15" t="s">
        <v>8221</v>
      </c>
      <c r="N3191" s="17">
        <v>19</v>
      </c>
    </row>
    <row r="3192" spans="13:14" x14ac:dyDescent="0.2">
      <c r="M3192" s="15" t="s">
        <v>8221</v>
      </c>
      <c r="N3192" s="17">
        <v>0</v>
      </c>
    </row>
    <row r="3193" spans="13:14" x14ac:dyDescent="0.2">
      <c r="M3193" s="15" t="s">
        <v>8221</v>
      </c>
      <c r="N3193" s="17">
        <v>4</v>
      </c>
    </row>
    <row r="3194" spans="13:14" x14ac:dyDescent="0.2">
      <c r="M3194" s="15" t="s">
        <v>8221</v>
      </c>
      <c r="N3194" s="17">
        <v>8</v>
      </c>
    </row>
    <row r="3195" spans="13:14" x14ac:dyDescent="0.2">
      <c r="M3195" s="15" t="s">
        <v>8221</v>
      </c>
      <c r="N3195" s="17">
        <v>24</v>
      </c>
    </row>
    <row r="3196" spans="13:14" x14ac:dyDescent="0.2">
      <c r="M3196" s="15" t="s">
        <v>8221</v>
      </c>
      <c r="N3196" s="17">
        <v>0</v>
      </c>
    </row>
    <row r="3197" spans="13:14" x14ac:dyDescent="0.2">
      <c r="M3197" s="15" t="s">
        <v>8221</v>
      </c>
      <c r="N3197" s="17">
        <v>39</v>
      </c>
    </row>
    <row r="3198" spans="13:14" x14ac:dyDescent="0.2">
      <c r="M3198" s="15" t="s">
        <v>8221</v>
      </c>
      <c r="N3198" s="17">
        <v>6</v>
      </c>
    </row>
    <row r="3199" spans="13:14" x14ac:dyDescent="0.2">
      <c r="M3199" s="15" t="s">
        <v>8221</v>
      </c>
      <c r="N3199" s="17">
        <v>4</v>
      </c>
    </row>
    <row r="3200" spans="13:14" x14ac:dyDescent="0.2">
      <c r="M3200" s="15" t="s">
        <v>8221</v>
      </c>
      <c r="N3200" s="17">
        <v>3</v>
      </c>
    </row>
    <row r="3201" spans="13:14" x14ac:dyDescent="0.2">
      <c r="M3201" s="15" t="s">
        <v>8221</v>
      </c>
      <c r="N3201" s="17">
        <v>53</v>
      </c>
    </row>
    <row r="3202" spans="13:14" x14ac:dyDescent="0.2">
      <c r="M3202" s="15" t="s">
        <v>8221</v>
      </c>
      <c r="N3202" s="17">
        <v>1</v>
      </c>
    </row>
    <row r="3203" spans="13:14" x14ac:dyDescent="0.2">
      <c r="M3203" s="15" t="s">
        <v>8221</v>
      </c>
      <c r="N3203" s="17">
        <v>2</v>
      </c>
    </row>
    <row r="3204" spans="13:14" x14ac:dyDescent="0.2">
      <c r="M3204" s="15" t="s">
        <v>8221</v>
      </c>
      <c r="N3204" s="17">
        <v>25</v>
      </c>
    </row>
    <row r="3205" spans="13:14" x14ac:dyDescent="0.2">
      <c r="M3205" s="15" t="s">
        <v>8221</v>
      </c>
      <c r="N3205" s="17">
        <v>6</v>
      </c>
    </row>
    <row r="3206" spans="13:14" x14ac:dyDescent="0.2">
      <c r="M3206" s="15" t="s">
        <v>8221</v>
      </c>
      <c r="N3206" s="17">
        <v>0</v>
      </c>
    </row>
    <row r="3207" spans="13:14" x14ac:dyDescent="0.2">
      <c r="M3207" s="15" t="s">
        <v>8221</v>
      </c>
      <c r="N3207" s="17">
        <v>12</v>
      </c>
    </row>
    <row r="3208" spans="13:14" x14ac:dyDescent="0.2">
      <c r="M3208" s="15" t="s">
        <v>8221</v>
      </c>
      <c r="N3208" s="17">
        <v>0</v>
      </c>
    </row>
    <row r="3209" spans="13:14" x14ac:dyDescent="0.2">
      <c r="M3209" s="15" t="s">
        <v>8221</v>
      </c>
      <c r="N3209" s="17">
        <v>36</v>
      </c>
    </row>
    <row r="3210" spans="13:14" x14ac:dyDescent="0.2">
      <c r="M3210" s="15" t="s">
        <v>8219</v>
      </c>
      <c r="N3210" s="17">
        <v>82</v>
      </c>
    </row>
    <row r="3211" spans="13:14" x14ac:dyDescent="0.2">
      <c r="M3211" s="15" t="s">
        <v>8219</v>
      </c>
      <c r="N3211" s="17">
        <v>226</v>
      </c>
    </row>
    <row r="3212" spans="13:14" x14ac:dyDescent="0.2">
      <c r="M3212" s="15" t="s">
        <v>8219</v>
      </c>
      <c r="N3212" s="17">
        <v>60</v>
      </c>
    </row>
    <row r="3213" spans="13:14" x14ac:dyDescent="0.2">
      <c r="M3213" s="15" t="s">
        <v>8219</v>
      </c>
      <c r="N3213" s="17">
        <v>322</v>
      </c>
    </row>
    <row r="3214" spans="13:14" x14ac:dyDescent="0.2">
      <c r="M3214" s="15" t="s">
        <v>8219</v>
      </c>
      <c r="N3214" s="17">
        <v>94</v>
      </c>
    </row>
    <row r="3215" spans="13:14" x14ac:dyDescent="0.2">
      <c r="M3215" s="15" t="s">
        <v>8219</v>
      </c>
      <c r="N3215" s="17">
        <v>47</v>
      </c>
    </row>
    <row r="3216" spans="13:14" x14ac:dyDescent="0.2">
      <c r="M3216" s="15" t="s">
        <v>8219</v>
      </c>
      <c r="N3216" s="17">
        <v>115</v>
      </c>
    </row>
    <row r="3217" spans="13:14" x14ac:dyDescent="0.2">
      <c r="M3217" s="15" t="s">
        <v>8219</v>
      </c>
      <c r="N3217" s="17">
        <v>134</v>
      </c>
    </row>
    <row r="3218" spans="13:14" x14ac:dyDescent="0.2">
      <c r="M3218" s="15" t="s">
        <v>8219</v>
      </c>
      <c r="N3218" s="17">
        <v>35</v>
      </c>
    </row>
    <row r="3219" spans="13:14" x14ac:dyDescent="0.2">
      <c r="M3219" s="15" t="s">
        <v>8219</v>
      </c>
      <c r="N3219" s="17">
        <v>104</v>
      </c>
    </row>
    <row r="3220" spans="13:14" x14ac:dyDescent="0.2">
      <c r="M3220" s="15" t="s">
        <v>8219</v>
      </c>
      <c r="N3220" s="17">
        <v>184</v>
      </c>
    </row>
    <row r="3221" spans="13:14" x14ac:dyDescent="0.2">
      <c r="M3221" s="15" t="s">
        <v>8219</v>
      </c>
      <c r="N3221" s="17">
        <v>119</v>
      </c>
    </row>
    <row r="3222" spans="13:14" x14ac:dyDescent="0.2">
      <c r="M3222" s="15" t="s">
        <v>8219</v>
      </c>
      <c r="N3222" s="17">
        <v>59</v>
      </c>
    </row>
    <row r="3223" spans="13:14" x14ac:dyDescent="0.2">
      <c r="M3223" s="15" t="s">
        <v>8219</v>
      </c>
      <c r="N3223" s="17">
        <v>113</v>
      </c>
    </row>
    <row r="3224" spans="13:14" x14ac:dyDescent="0.2">
      <c r="M3224" s="15" t="s">
        <v>8219</v>
      </c>
      <c r="N3224" s="17">
        <v>84</v>
      </c>
    </row>
    <row r="3225" spans="13:14" x14ac:dyDescent="0.2">
      <c r="M3225" s="15" t="s">
        <v>8219</v>
      </c>
      <c r="N3225" s="17">
        <v>74</v>
      </c>
    </row>
    <row r="3226" spans="13:14" x14ac:dyDescent="0.2">
      <c r="M3226" s="15" t="s">
        <v>8219</v>
      </c>
      <c r="N3226" s="17">
        <v>216</v>
      </c>
    </row>
    <row r="3227" spans="13:14" x14ac:dyDescent="0.2">
      <c r="M3227" s="15" t="s">
        <v>8219</v>
      </c>
      <c r="N3227" s="17">
        <v>39</v>
      </c>
    </row>
    <row r="3228" spans="13:14" x14ac:dyDescent="0.2">
      <c r="M3228" s="15" t="s">
        <v>8219</v>
      </c>
      <c r="N3228" s="17">
        <v>21</v>
      </c>
    </row>
    <row r="3229" spans="13:14" x14ac:dyDescent="0.2">
      <c r="M3229" s="15" t="s">
        <v>8219</v>
      </c>
      <c r="N3229" s="17">
        <v>30</v>
      </c>
    </row>
    <row r="3230" spans="13:14" x14ac:dyDescent="0.2">
      <c r="M3230" s="15" t="s">
        <v>8219</v>
      </c>
      <c r="N3230" s="17">
        <v>37</v>
      </c>
    </row>
    <row r="3231" spans="13:14" x14ac:dyDescent="0.2">
      <c r="M3231" s="15" t="s">
        <v>8219</v>
      </c>
      <c r="N3231" s="17">
        <v>202</v>
      </c>
    </row>
    <row r="3232" spans="13:14" x14ac:dyDescent="0.2">
      <c r="M3232" s="15" t="s">
        <v>8219</v>
      </c>
      <c r="N3232" s="17">
        <v>37</v>
      </c>
    </row>
    <row r="3233" spans="13:14" x14ac:dyDescent="0.2">
      <c r="M3233" s="15" t="s">
        <v>8219</v>
      </c>
      <c r="N3233" s="17">
        <v>28</v>
      </c>
    </row>
    <row r="3234" spans="13:14" x14ac:dyDescent="0.2">
      <c r="M3234" s="15" t="s">
        <v>8219</v>
      </c>
      <c r="N3234" s="17">
        <v>26</v>
      </c>
    </row>
    <row r="3235" spans="13:14" x14ac:dyDescent="0.2">
      <c r="M3235" s="15" t="s">
        <v>8219</v>
      </c>
      <c r="N3235" s="17">
        <v>61</v>
      </c>
    </row>
    <row r="3236" spans="13:14" x14ac:dyDescent="0.2">
      <c r="M3236" s="15" t="s">
        <v>8219</v>
      </c>
      <c r="N3236" s="17">
        <v>115</v>
      </c>
    </row>
    <row r="3237" spans="13:14" x14ac:dyDescent="0.2">
      <c r="M3237" s="15" t="s">
        <v>8219</v>
      </c>
      <c r="N3237" s="17">
        <v>181</v>
      </c>
    </row>
    <row r="3238" spans="13:14" x14ac:dyDescent="0.2">
      <c r="M3238" s="15" t="s">
        <v>8219</v>
      </c>
      <c r="N3238" s="17">
        <v>110</v>
      </c>
    </row>
    <row r="3239" spans="13:14" x14ac:dyDescent="0.2">
      <c r="M3239" s="15" t="s">
        <v>8219</v>
      </c>
      <c r="N3239" s="17">
        <v>269</v>
      </c>
    </row>
    <row r="3240" spans="13:14" x14ac:dyDescent="0.2">
      <c r="M3240" s="15" t="s">
        <v>8219</v>
      </c>
      <c r="N3240" s="17">
        <v>79</v>
      </c>
    </row>
    <row r="3241" spans="13:14" x14ac:dyDescent="0.2">
      <c r="M3241" s="15" t="s">
        <v>8219</v>
      </c>
      <c r="N3241" s="17">
        <v>104</v>
      </c>
    </row>
    <row r="3242" spans="13:14" x14ac:dyDescent="0.2">
      <c r="M3242" s="15" t="s">
        <v>8219</v>
      </c>
      <c r="N3242" s="17">
        <v>34</v>
      </c>
    </row>
    <row r="3243" spans="13:14" x14ac:dyDescent="0.2">
      <c r="M3243" s="15" t="s">
        <v>8219</v>
      </c>
      <c r="N3243" s="17">
        <v>167</v>
      </c>
    </row>
    <row r="3244" spans="13:14" x14ac:dyDescent="0.2">
      <c r="M3244" s="15" t="s">
        <v>8219</v>
      </c>
      <c r="N3244" s="17">
        <v>183</v>
      </c>
    </row>
    <row r="3245" spans="13:14" x14ac:dyDescent="0.2">
      <c r="M3245" s="15" t="s">
        <v>8219</v>
      </c>
      <c r="N3245" s="17">
        <v>71</v>
      </c>
    </row>
    <row r="3246" spans="13:14" x14ac:dyDescent="0.2">
      <c r="M3246" s="15" t="s">
        <v>8219</v>
      </c>
      <c r="N3246" s="17">
        <v>69</v>
      </c>
    </row>
    <row r="3247" spans="13:14" x14ac:dyDescent="0.2">
      <c r="M3247" s="15" t="s">
        <v>8219</v>
      </c>
      <c r="N3247" s="17">
        <v>270</v>
      </c>
    </row>
    <row r="3248" spans="13:14" x14ac:dyDescent="0.2">
      <c r="M3248" s="15" t="s">
        <v>8219</v>
      </c>
      <c r="N3248" s="17">
        <v>193</v>
      </c>
    </row>
    <row r="3249" spans="13:14" x14ac:dyDescent="0.2">
      <c r="M3249" s="15" t="s">
        <v>8219</v>
      </c>
      <c r="N3249" s="17">
        <v>57</v>
      </c>
    </row>
    <row r="3250" spans="13:14" x14ac:dyDescent="0.2">
      <c r="M3250" s="15" t="s">
        <v>8219</v>
      </c>
      <c r="N3250" s="17">
        <v>200</v>
      </c>
    </row>
    <row r="3251" spans="13:14" x14ac:dyDescent="0.2">
      <c r="M3251" s="15" t="s">
        <v>8219</v>
      </c>
      <c r="N3251" s="17">
        <v>88</v>
      </c>
    </row>
    <row r="3252" spans="13:14" x14ac:dyDescent="0.2">
      <c r="M3252" s="15" t="s">
        <v>8219</v>
      </c>
      <c r="N3252" s="17">
        <v>213</v>
      </c>
    </row>
    <row r="3253" spans="13:14" x14ac:dyDescent="0.2">
      <c r="M3253" s="15" t="s">
        <v>8219</v>
      </c>
      <c r="N3253" s="17">
        <v>20</v>
      </c>
    </row>
    <row r="3254" spans="13:14" x14ac:dyDescent="0.2">
      <c r="M3254" s="15" t="s">
        <v>8219</v>
      </c>
      <c r="N3254" s="17">
        <v>50</v>
      </c>
    </row>
    <row r="3255" spans="13:14" x14ac:dyDescent="0.2">
      <c r="M3255" s="15" t="s">
        <v>8219</v>
      </c>
      <c r="N3255" s="17">
        <v>115</v>
      </c>
    </row>
    <row r="3256" spans="13:14" x14ac:dyDescent="0.2">
      <c r="M3256" s="15" t="s">
        <v>8219</v>
      </c>
      <c r="N3256" s="17">
        <v>186</v>
      </c>
    </row>
    <row r="3257" spans="13:14" x14ac:dyDescent="0.2">
      <c r="M3257" s="15" t="s">
        <v>8219</v>
      </c>
      <c r="N3257" s="17">
        <v>18</v>
      </c>
    </row>
    <row r="3258" spans="13:14" x14ac:dyDescent="0.2">
      <c r="M3258" s="15" t="s">
        <v>8219</v>
      </c>
      <c r="N3258" s="17">
        <v>176</v>
      </c>
    </row>
    <row r="3259" spans="13:14" x14ac:dyDescent="0.2">
      <c r="M3259" s="15" t="s">
        <v>8219</v>
      </c>
      <c r="N3259" s="17">
        <v>41</v>
      </c>
    </row>
    <row r="3260" spans="13:14" x14ac:dyDescent="0.2">
      <c r="M3260" s="15" t="s">
        <v>8219</v>
      </c>
      <c r="N3260" s="17">
        <v>75</v>
      </c>
    </row>
    <row r="3261" spans="13:14" x14ac:dyDescent="0.2">
      <c r="M3261" s="15" t="s">
        <v>8219</v>
      </c>
      <c r="N3261" s="17">
        <v>97</v>
      </c>
    </row>
    <row r="3262" spans="13:14" x14ac:dyDescent="0.2">
      <c r="M3262" s="15" t="s">
        <v>8219</v>
      </c>
      <c r="N3262" s="17">
        <v>73</v>
      </c>
    </row>
    <row r="3263" spans="13:14" x14ac:dyDescent="0.2">
      <c r="M3263" s="15" t="s">
        <v>8219</v>
      </c>
      <c r="N3263" s="17">
        <v>49</v>
      </c>
    </row>
    <row r="3264" spans="13:14" x14ac:dyDescent="0.2">
      <c r="M3264" s="15" t="s">
        <v>8219</v>
      </c>
      <c r="N3264" s="17">
        <v>134</v>
      </c>
    </row>
    <row r="3265" spans="13:14" x14ac:dyDescent="0.2">
      <c r="M3265" s="15" t="s">
        <v>8219</v>
      </c>
      <c r="N3265" s="17">
        <v>68</v>
      </c>
    </row>
    <row r="3266" spans="13:14" x14ac:dyDescent="0.2">
      <c r="M3266" s="15" t="s">
        <v>8219</v>
      </c>
      <c r="N3266" s="17">
        <v>49</v>
      </c>
    </row>
    <row r="3267" spans="13:14" x14ac:dyDescent="0.2">
      <c r="M3267" s="15" t="s">
        <v>8219</v>
      </c>
      <c r="N3267" s="17">
        <v>63</v>
      </c>
    </row>
    <row r="3268" spans="13:14" x14ac:dyDescent="0.2">
      <c r="M3268" s="15" t="s">
        <v>8219</v>
      </c>
      <c r="N3268" s="17">
        <v>163</v>
      </c>
    </row>
    <row r="3269" spans="13:14" x14ac:dyDescent="0.2">
      <c r="M3269" s="15" t="s">
        <v>8219</v>
      </c>
      <c r="N3269" s="17">
        <v>288</v>
      </c>
    </row>
    <row r="3270" spans="13:14" x14ac:dyDescent="0.2">
      <c r="M3270" s="15" t="s">
        <v>8219</v>
      </c>
      <c r="N3270" s="17">
        <v>42</v>
      </c>
    </row>
    <row r="3271" spans="13:14" x14ac:dyDescent="0.2">
      <c r="M3271" s="15" t="s">
        <v>8219</v>
      </c>
      <c r="N3271" s="17">
        <v>70</v>
      </c>
    </row>
    <row r="3272" spans="13:14" x14ac:dyDescent="0.2">
      <c r="M3272" s="15" t="s">
        <v>8219</v>
      </c>
      <c r="N3272" s="17">
        <v>30</v>
      </c>
    </row>
    <row r="3273" spans="13:14" x14ac:dyDescent="0.2">
      <c r="M3273" s="15" t="s">
        <v>8219</v>
      </c>
      <c r="N3273" s="17">
        <v>51</v>
      </c>
    </row>
    <row r="3274" spans="13:14" x14ac:dyDescent="0.2">
      <c r="M3274" s="15" t="s">
        <v>8219</v>
      </c>
      <c r="N3274" s="17">
        <v>145</v>
      </c>
    </row>
    <row r="3275" spans="13:14" x14ac:dyDescent="0.2">
      <c r="M3275" s="15" t="s">
        <v>8219</v>
      </c>
      <c r="N3275" s="17">
        <v>21</v>
      </c>
    </row>
    <row r="3276" spans="13:14" x14ac:dyDescent="0.2">
      <c r="M3276" s="15" t="s">
        <v>8219</v>
      </c>
      <c r="N3276" s="17">
        <v>286</v>
      </c>
    </row>
    <row r="3277" spans="13:14" x14ac:dyDescent="0.2">
      <c r="M3277" s="15" t="s">
        <v>8219</v>
      </c>
      <c r="N3277" s="17">
        <v>12</v>
      </c>
    </row>
    <row r="3278" spans="13:14" x14ac:dyDescent="0.2">
      <c r="M3278" s="15" t="s">
        <v>8219</v>
      </c>
      <c r="N3278" s="17">
        <v>100</v>
      </c>
    </row>
    <row r="3279" spans="13:14" x14ac:dyDescent="0.2">
      <c r="M3279" s="15" t="s">
        <v>8219</v>
      </c>
      <c r="N3279" s="17">
        <v>100</v>
      </c>
    </row>
    <row r="3280" spans="13:14" x14ac:dyDescent="0.2">
      <c r="M3280" s="15" t="s">
        <v>8219</v>
      </c>
      <c r="N3280" s="17">
        <v>34</v>
      </c>
    </row>
    <row r="3281" spans="13:14" x14ac:dyDescent="0.2">
      <c r="M3281" s="15" t="s">
        <v>8219</v>
      </c>
      <c r="N3281" s="17">
        <v>63</v>
      </c>
    </row>
    <row r="3282" spans="13:14" x14ac:dyDescent="0.2">
      <c r="M3282" s="15" t="s">
        <v>8219</v>
      </c>
      <c r="N3282" s="17">
        <v>30</v>
      </c>
    </row>
    <row r="3283" spans="13:14" x14ac:dyDescent="0.2">
      <c r="M3283" s="15" t="s">
        <v>8219</v>
      </c>
      <c r="N3283" s="17">
        <v>47</v>
      </c>
    </row>
    <row r="3284" spans="13:14" x14ac:dyDescent="0.2">
      <c r="M3284" s="15" t="s">
        <v>8219</v>
      </c>
      <c r="N3284" s="17">
        <v>237</v>
      </c>
    </row>
    <row r="3285" spans="13:14" x14ac:dyDescent="0.2">
      <c r="M3285" s="15" t="s">
        <v>8219</v>
      </c>
      <c r="N3285" s="17">
        <v>47</v>
      </c>
    </row>
    <row r="3286" spans="13:14" x14ac:dyDescent="0.2">
      <c r="M3286" s="15" t="s">
        <v>8219</v>
      </c>
      <c r="N3286" s="17">
        <v>15</v>
      </c>
    </row>
    <row r="3287" spans="13:14" x14ac:dyDescent="0.2">
      <c r="M3287" s="15" t="s">
        <v>8219</v>
      </c>
      <c r="N3287" s="17">
        <v>81</v>
      </c>
    </row>
    <row r="3288" spans="13:14" x14ac:dyDescent="0.2">
      <c r="M3288" s="15" t="s">
        <v>8219</v>
      </c>
      <c r="N3288" s="17">
        <v>122</v>
      </c>
    </row>
    <row r="3289" spans="13:14" x14ac:dyDescent="0.2">
      <c r="M3289" s="15" t="s">
        <v>8219</v>
      </c>
      <c r="N3289" s="17">
        <v>34</v>
      </c>
    </row>
    <row r="3290" spans="13:14" x14ac:dyDescent="0.2">
      <c r="M3290" s="15" t="s">
        <v>8219</v>
      </c>
      <c r="N3290" s="17">
        <v>207</v>
      </c>
    </row>
    <row r="3291" spans="13:14" x14ac:dyDescent="0.2">
      <c r="M3291" s="15" t="s">
        <v>8219</v>
      </c>
      <c r="N3291" s="17">
        <v>25</v>
      </c>
    </row>
    <row r="3292" spans="13:14" x14ac:dyDescent="0.2">
      <c r="M3292" s="15" t="s">
        <v>8219</v>
      </c>
      <c r="N3292" s="17">
        <v>72</v>
      </c>
    </row>
    <row r="3293" spans="13:14" x14ac:dyDescent="0.2">
      <c r="M3293" s="15" t="s">
        <v>8219</v>
      </c>
      <c r="N3293" s="17">
        <v>14</v>
      </c>
    </row>
    <row r="3294" spans="13:14" x14ac:dyDescent="0.2">
      <c r="M3294" s="15" t="s">
        <v>8219</v>
      </c>
      <c r="N3294" s="17">
        <v>15</v>
      </c>
    </row>
    <row r="3295" spans="13:14" x14ac:dyDescent="0.2">
      <c r="M3295" s="15" t="s">
        <v>8219</v>
      </c>
      <c r="N3295" s="17">
        <v>91</v>
      </c>
    </row>
    <row r="3296" spans="13:14" x14ac:dyDescent="0.2">
      <c r="M3296" s="15" t="s">
        <v>8219</v>
      </c>
      <c r="N3296" s="17">
        <v>24</v>
      </c>
    </row>
    <row r="3297" spans="13:14" x14ac:dyDescent="0.2">
      <c r="M3297" s="15" t="s">
        <v>8219</v>
      </c>
      <c r="N3297" s="17">
        <v>27</v>
      </c>
    </row>
    <row r="3298" spans="13:14" x14ac:dyDescent="0.2">
      <c r="M3298" s="15" t="s">
        <v>8219</v>
      </c>
      <c r="N3298" s="17">
        <v>47</v>
      </c>
    </row>
    <row r="3299" spans="13:14" x14ac:dyDescent="0.2">
      <c r="M3299" s="15" t="s">
        <v>8219</v>
      </c>
      <c r="N3299" s="17">
        <v>44</v>
      </c>
    </row>
    <row r="3300" spans="13:14" x14ac:dyDescent="0.2">
      <c r="M3300" s="15" t="s">
        <v>8219</v>
      </c>
      <c r="N3300" s="17">
        <v>72</v>
      </c>
    </row>
    <row r="3301" spans="13:14" x14ac:dyDescent="0.2">
      <c r="M3301" s="15" t="s">
        <v>8219</v>
      </c>
      <c r="N3301" s="17">
        <v>63</v>
      </c>
    </row>
    <row r="3302" spans="13:14" x14ac:dyDescent="0.2">
      <c r="M3302" s="15" t="s">
        <v>8219</v>
      </c>
      <c r="N3302" s="17">
        <v>88</v>
      </c>
    </row>
    <row r="3303" spans="13:14" x14ac:dyDescent="0.2">
      <c r="M3303" s="15" t="s">
        <v>8219</v>
      </c>
      <c r="N3303" s="17">
        <v>70</v>
      </c>
    </row>
    <row r="3304" spans="13:14" x14ac:dyDescent="0.2">
      <c r="M3304" s="15" t="s">
        <v>8219</v>
      </c>
      <c r="N3304" s="17">
        <v>50</v>
      </c>
    </row>
    <row r="3305" spans="13:14" x14ac:dyDescent="0.2">
      <c r="M3305" s="15" t="s">
        <v>8219</v>
      </c>
      <c r="N3305" s="17">
        <v>35</v>
      </c>
    </row>
    <row r="3306" spans="13:14" x14ac:dyDescent="0.2">
      <c r="M3306" s="15" t="s">
        <v>8219</v>
      </c>
      <c r="N3306" s="17">
        <v>175</v>
      </c>
    </row>
    <row r="3307" spans="13:14" x14ac:dyDescent="0.2">
      <c r="M3307" s="15" t="s">
        <v>8219</v>
      </c>
      <c r="N3307" s="17">
        <v>20</v>
      </c>
    </row>
    <row r="3308" spans="13:14" x14ac:dyDescent="0.2">
      <c r="M3308" s="15" t="s">
        <v>8219</v>
      </c>
      <c r="N3308" s="17">
        <v>54</v>
      </c>
    </row>
    <row r="3309" spans="13:14" x14ac:dyDescent="0.2">
      <c r="M3309" s="15" t="s">
        <v>8219</v>
      </c>
      <c r="N3309" s="17">
        <v>20</v>
      </c>
    </row>
    <row r="3310" spans="13:14" x14ac:dyDescent="0.2">
      <c r="M3310" s="15" t="s">
        <v>8219</v>
      </c>
      <c r="N3310" s="17">
        <v>57</v>
      </c>
    </row>
    <row r="3311" spans="13:14" x14ac:dyDescent="0.2">
      <c r="M3311" s="15" t="s">
        <v>8219</v>
      </c>
      <c r="N3311" s="17">
        <v>31</v>
      </c>
    </row>
    <row r="3312" spans="13:14" x14ac:dyDescent="0.2">
      <c r="M3312" s="15" t="s">
        <v>8219</v>
      </c>
      <c r="N3312" s="17">
        <v>31</v>
      </c>
    </row>
    <row r="3313" spans="13:14" x14ac:dyDescent="0.2">
      <c r="M3313" s="15" t="s">
        <v>8219</v>
      </c>
      <c r="N3313" s="17">
        <v>45</v>
      </c>
    </row>
    <row r="3314" spans="13:14" x14ac:dyDescent="0.2">
      <c r="M3314" s="15" t="s">
        <v>8219</v>
      </c>
      <c r="N3314" s="17">
        <v>41</v>
      </c>
    </row>
    <row r="3315" spans="13:14" x14ac:dyDescent="0.2">
      <c r="M3315" s="15" t="s">
        <v>8219</v>
      </c>
      <c r="N3315" s="17">
        <v>29</v>
      </c>
    </row>
    <row r="3316" spans="13:14" x14ac:dyDescent="0.2">
      <c r="M3316" s="15" t="s">
        <v>8219</v>
      </c>
      <c r="N3316" s="17">
        <v>58</v>
      </c>
    </row>
    <row r="3317" spans="13:14" x14ac:dyDescent="0.2">
      <c r="M3317" s="15" t="s">
        <v>8219</v>
      </c>
      <c r="N3317" s="17">
        <v>89</v>
      </c>
    </row>
    <row r="3318" spans="13:14" x14ac:dyDescent="0.2">
      <c r="M3318" s="15" t="s">
        <v>8219</v>
      </c>
      <c r="N3318" s="17">
        <v>125</v>
      </c>
    </row>
    <row r="3319" spans="13:14" x14ac:dyDescent="0.2">
      <c r="M3319" s="15" t="s">
        <v>8219</v>
      </c>
      <c r="N3319" s="17">
        <v>18</v>
      </c>
    </row>
    <row r="3320" spans="13:14" x14ac:dyDescent="0.2">
      <c r="M3320" s="15" t="s">
        <v>8219</v>
      </c>
      <c r="N3320" s="17">
        <v>32</v>
      </c>
    </row>
    <row r="3321" spans="13:14" x14ac:dyDescent="0.2">
      <c r="M3321" s="15" t="s">
        <v>8219</v>
      </c>
      <c r="N3321" s="17">
        <v>16</v>
      </c>
    </row>
    <row r="3322" spans="13:14" x14ac:dyDescent="0.2">
      <c r="M3322" s="15" t="s">
        <v>8219</v>
      </c>
      <c r="N3322" s="17">
        <v>38</v>
      </c>
    </row>
    <row r="3323" spans="13:14" x14ac:dyDescent="0.2">
      <c r="M3323" s="15" t="s">
        <v>8219</v>
      </c>
      <c r="N3323" s="17">
        <v>15</v>
      </c>
    </row>
    <row r="3324" spans="13:14" x14ac:dyDescent="0.2">
      <c r="M3324" s="15" t="s">
        <v>8219</v>
      </c>
      <c r="N3324" s="17">
        <v>23</v>
      </c>
    </row>
    <row r="3325" spans="13:14" x14ac:dyDescent="0.2">
      <c r="M3325" s="15" t="s">
        <v>8219</v>
      </c>
      <c r="N3325" s="17">
        <v>49</v>
      </c>
    </row>
    <row r="3326" spans="13:14" x14ac:dyDescent="0.2">
      <c r="M3326" s="15" t="s">
        <v>8219</v>
      </c>
      <c r="N3326" s="17">
        <v>10</v>
      </c>
    </row>
    <row r="3327" spans="13:14" x14ac:dyDescent="0.2">
      <c r="M3327" s="15" t="s">
        <v>8219</v>
      </c>
      <c r="N3327" s="17">
        <v>15</v>
      </c>
    </row>
    <row r="3328" spans="13:14" x14ac:dyDescent="0.2">
      <c r="M3328" s="15" t="s">
        <v>8219</v>
      </c>
      <c r="N3328" s="17">
        <v>57</v>
      </c>
    </row>
    <row r="3329" spans="13:14" x14ac:dyDescent="0.2">
      <c r="M3329" s="15" t="s">
        <v>8219</v>
      </c>
      <c r="N3329" s="17">
        <v>33</v>
      </c>
    </row>
    <row r="3330" spans="13:14" x14ac:dyDescent="0.2">
      <c r="M3330" s="15" t="s">
        <v>8219</v>
      </c>
      <c r="N3330" s="17">
        <v>9</v>
      </c>
    </row>
    <row r="3331" spans="13:14" x14ac:dyDescent="0.2">
      <c r="M3331" s="15" t="s">
        <v>8219</v>
      </c>
      <c r="N3331" s="17">
        <v>26</v>
      </c>
    </row>
    <row r="3332" spans="13:14" x14ac:dyDescent="0.2">
      <c r="M3332" s="15" t="s">
        <v>8219</v>
      </c>
      <c r="N3332" s="17">
        <v>69</v>
      </c>
    </row>
    <row r="3333" spans="13:14" x14ac:dyDescent="0.2">
      <c r="M3333" s="15" t="s">
        <v>8219</v>
      </c>
      <c r="N3333" s="17">
        <v>65</v>
      </c>
    </row>
    <row r="3334" spans="13:14" x14ac:dyDescent="0.2">
      <c r="M3334" s="15" t="s">
        <v>8219</v>
      </c>
      <c r="N3334" s="17">
        <v>83</v>
      </c>
    </row>
    <row r="3335" spans="13:14" x14ac:dyDescent="0.2">
      <c r="M3335" s="15" t="s">
        <v>8219</v>
      </c>
      <c r="N3335" s="17">
        <v>111</v>
      </c>
    </row>
    <row r="3336" spans="13:14" x14ac:dyDescent="0.2">
      <c r="M3336" s="15" t="s">
        <v>8219</v>
      </c>
      <c r="N3336" s="17">
        <v>46</v>
      </c>
    </row>
    <row r="3337" spans="13:14" x14ac:dyDescent="0.2">
      <c r="M3337" s="15" t="s">
        <v>8219</v>
      </c>
      <c r="N3337" s="17">
        <v>63</v>
      </c>
    </row>
    <row r="3338" spans="13:14" x14ac:dyDescent="0.2">
      <c r="M3338" s="15" t="s">
        <v>8219</v>
      </c>
      <c r="N3338" s="17">
        <v>9</v>
      </c>
    </row>
    <row r="3339" spans="13:14" x14ac:dyDescent="0.2">
      <c r="M3339" s="15" t="s">
        <v>8219</v>
      </c>
      <c r="N3339" s="17">
        <v>34</v>
      </c>
    </row>
    <row r="3340" spans="13:14" x14ac:dyDescent="0.2">
      <c r="M3340" s="15" t="s">
        <v>8219</v>
      </c>
      <c r="N3340" s="17">
        <v>112</v>
      </c>
    </row>
    <row r="3341" spans="13:14" x14ac:dyDescent="0.2">
      <c r="M3341" s="15" t="s">
        <v>8219</v>
      </c>
      <c r="N3341" s="17">
        <v>47</v>
      </c>
    </row>
    <row r="3342" spans="13:14" x14ac:dyDescent="0.2">
      <c r="M3342" s="15" t="s">
        <v>8219</v>
      </c>
      <c r="N3342" s="17">
        <v>38</v>
      </c>
    </row>
    <row r="3343" spans="13:14" x14ac:dyDescent="0.2">
      <c r="M3343" s="15" t="s">
        <v>8219</v>
      </c>
      <c r="N3343" s="17">
        <v>28</v>
      </c>
    </row>
    <row r="3344" spans="13:14" x14ac:dyDescent="0.2">
      <c r="M3344" s="15" t="s">
        <v>8219</v>
      </c>
      <c r="N3344" s="17">
        <v>78</v>
      </c>
    </row>
    <row r="3345" spans="13:14" x14ac:dyDescent="0.2">
      <c r="M3345" s="15" t="s">
        <v>8219</v>
      </c>
      <c r="N3345" s="17">
        <v>23</v>
      </c>
    </row>
    <row r="3346" spans="13:14" x14ac:dyDescent="0.2">
      <c r="M3346" s="15" t="s">
        <v>8219</v>
      </c>
      <c r="N3346" s="17">
        <v>40</v>
      </c>
    </row>
    <row r="3347" spans="13:14" x14ac:dyDescent="0.2">
      <c r="M3347" s="15" t="s">
        <v>8219</v>
      </c>
      <c r="N3347" s="17">
        <v>13</v>
      </c>
    </row>
    <row r="3348" spans="13:14" x14ac:dyDescent="0.2">
      <c r="M3348" s="15" t="s">
        <v>8219</v>
      </c>
      <c r="N3348" s="17">
        <v>18</v>
      </c>
    </row>
    <row r="3349" spans="13:14" x14ac:dyDescent="0.2">
      <c r="M3349" s="15" t="s">
        <v>8219</v>
      </c>
      <c r="N3349" s="17">
        <v>22</v>
      </c>
    </row>
    <row r="3350" spans="13:14" x14ac:dyDescent="0.2">
      <c r="M3350" s="15" t="s">
        <v>8219</v>
      </c>
      <c r="N3350" s="17">
        <v>79</v>
      </c>
    </row>
    <row r="3351" spans="13:14" x14ac:dyDescent="0.2">
      <c r="M3351" s="15" t="s">
        <v>8219</v>
      </c>
      <c r="N3351" s="17">
        <v>14</v>
      </c>
    </row>
    <row r="3352" spans="13:14" x14ac:dyDescent="0.2">
      <c r="M3352" s="15" t="s">
        <v>8219</v>
      </c>
      <c r="N3352" s="17">
        <v>51</v>
      </c>
    </row>
    <row r="3353" spans="13:14" x14ac:dyDescent="0.2">
      <c r="M3353" s="15" t="s">
        <v>8219</v>
      </c>
      <c r="N3353" s="17">
        <v>54</v>
      </c>
    </row>
    <row r="3354" spans="13:14" x14ac:dyDescent="0.2">
      <c r="M3354" s="15" t="s">
        <v>8219</v>
      </c>
      <c r="N3354" s="17">
        <v>70</v>
      </c>
    </row>
    <row r="3355" spans="13:14" x14ac:dyDescent="0.2">
      <c r="M3355" s="15" t="s">
        <v>8219</v>
      </c>
      <c r="N3355" s="17">
        <v>44</v>
      </c>
    </row>
    <row r="3356" spans="13:14" x14ac:dyDescent="0.2">
      <c r="M3356" s="15" t="s">
        <v>8219</v>
      </c>
      <c r="N3356" s="17">
        <v>55</v>
      </c>
    </row>
    <row r="3357" spans="13:14" x14ac:dyDescent="0.2">
      <c r="M3357" s="15" t="s">
        <v>8219</v>
      </c>
      <c r="N3357" s="17">
        <v>15</v>
      </c>
    </row>
    <row r="3358" spans="13:14" x14ac:dyDescent="0.2">
      <c r="M3358" s="15" t="s">
        <v>8219</v>
      </c>
      <c r="N3358" s="17">
        <v>27</v>
      </c>
    </row>
    <row r="3359" spans="13:14" x14ac:dyDescent="0.2">
      <c r="M3359" s="15" t="s">
        <v>8219</v>
      </c>
      <c r="N3359" s="17">
        <v>21</v>
      </c>
    </row>
    <row r="3360" spans="13:14" x14ac:dyDescent="0.2">
      <c r="M3360" s="15" t="s">
        <v>8219</v>
      </c>
      <c r="N3360" s="17">
        <v>162</v>
      </c>
    </row>
    <row r="3361" spans="13:14" x14ac:dyDescent="0.2">
      <c r="M3361" s="15" t="s">
        <v>8219</v>
      </c>
      <c r="N3361" s="17">
        <v>23</v>
      </c>
    </row>
    <row r="3362" spans="13:14" x14ac:dyDescent="0.2">
      <c r="M3362" s="15" t="s">
        <v>8219</v>
      </c>
      <c r="N3362" s="17">
        <v>72</v>
      </c>
    </row>
    <row r="3363" spans="13:14" x14ac:dyDescent="0.2">
      <c r="M3363" s="15" t="s">
        <v>8219</v>
      </c>
      <c r="N3363" s="17">
        <v>68</v>
      </c>
    </row>
    <row r="3364" spans="13:14" x14ac:dyDescent="0.2">
      <c r="M3364" s="15" t="s">
        <v>8219</v>
      </c>
      <c r="N3364" s="17">
        <v>20</v>
      </c>
    </row>
    <row r="3365" spans="13:14" x14ac:dyDescent="0.2">
      <c r="M3365" s="15" t="s">
        <v>8219</v>
      </c>
      <c r="N3365" s="17">
        <v>26</v>
      </c>
    </row>
    <row r="3366" spans="13:14" x14ac:dyDescent="0.2">
      <c r="M3366" s="15" t="s">
        <v>8219</v>
      </c>
      <c r="N3366" s="17">
        <v>72</v>
      </c>
    </row>
    <row r="3367" spans="13:14" x14ac:dyDescent="0.2">
      <c r="M3367" s="15" t="s">
        <v>8219</v>
      </c>
      <c r="N3367" s="17">
        <v>3</v>
      </c>
    </row>
    <row r="3368" spans="13:14" x14ac:dyDescent="0.2">
      <c r="M3368" s="15" t="s">
        <v>8219</v>
      </c>
      <c r="N3368" s="17">
        <v>18</v>
      </c>
    </row>
    <row r="3369" spans="13:14" x14ac:dyDescent="0.2">
      <c r="M3369" s="15" t="s">
        <v>8219</v>
      </c>
      <c r="N3369" s="17">
        <v>30</v>
      </c>
    </row>
    <row r="3370" spans="13:14" x14ac:dyDescent="0.2">
      <c r="M3370" s="15" t="s">
        <v>8219</v>
      </c>
      <c r="N3370" s="17">
        <v>23</v>
      </c>
    </row>
    <row r="3371" spans="13:14" x14ac:dyDescent="0.2">
      <c r="M3371" s="15" t="s">
        <v>8219</v>
      </c>
      <c r="N3371" s="17">
        <v>54</v>
      </c>
    </row>
    <row r="3372" spans="13:14" x14ac:dyDescent="0.2">
      <c r="M3372" s="15" t="s">
        <v>8219</v>
      </c>
      <c r="N3372" s="17">
        <v>26</v>
      </c>
    </row>
    <row r="3373" spans="13:14" x14ac:dyDescent="0.2">
      <c r="M3373" s="15" t="s">
        <v>8219</v>
      </c>
      <c r="N3373" s="17">
        <v>9</v>
      </c>
    </row>
    <row r="3374" spans="13:14" x14ac:dyDescent="0.2">
      <c r="M3374" s="15" t="s">
        <v>8219</v>
      </c>
      <c r="N3374" s="17">
        <v>27</v>
      </c>
    </row>
    <row r="3375" spans="13:14" x14ac:dyDescent="0.2">
      <c r="M3375" s="15" t="s">
        <v>8219</v>
      </c>
      <c r="N3375" s="17">
        <v>30</v>
      </c>
    </row>
    <row r="3376" spans="13:14" x14ac:dyDescent="0.2">
      <c r="M3376" s="15" t="s">
        <v>8219</v>
      </c>
      <c r="N3376" s="17">
        <v>52</v>
      </c>
    </row>
    <row r="3377" spans="13:14" x14ac:dyDescent="0.2">
      <c r="M3377" s="15" t="s">
        <v>8219</v>
      </c>
      <c r="N3377" s="17">
        <v>17</v>
      </c>
    </row>
    <row r="3378" spans="13:14" x14ac:dyDescent="0.2">
      <c r="M3378" s="15" t="s">
        <v>8219</v>
      </c>
      <c r="N3378" s="17">
        <v>19</v>
      </c>
    </row>
    <row r="3379" spans="13:14" x14ac:dyDescent="0.2">
      <c r="M3379" s="15" t="s">
        <v>8219</v>
      </c>
      <c r="N3379" s="17">
        <v>77</v>
      </c>
    </row>
    <row r="3380" spans="13:14" x14ac:dyDescent="0.2">
      <c r="M3380" s="15" t="s">
        <v>8219</v>
      </c>
      <c r="N3380" s="17">
        <v>21</v>
      </c>
    </row>
    <row r="3381" spans="13:14" x14ac:dyDescent="0.2">
      <c r="M3381" s="15" t="s">
        <v>8219</v>
      </c>
      <c r="N3381" s="17">
        <v>38</v>
      </c>
    </row>
    <row r="3382" spans="13:14" x14ac:dyDescent="0.2">
      <c r="M3382" s="15" t="s">
        <v>8219</v>
      </c>
      <c r="N3382" s="17">
        <v>28</v>
      </c>
    </row>
    <row r="3383" spans="13:14" x14ac:dyDescent="0.2">
      <c r="M3383" s="15" t="s">
        <v>8219</v>
      </c>
      <c r="N3383" s="17">
        <v>48</v>
      </c>
    </row>
    <row r="3384" spans="13:14" x14ac:dyDescent="0.2">
      <c r="M3384" s="15" t="s">
        <v>8219</v>
      </c>
      <c r="N3384" s="17">
        <v>46</v>
      </c>
    </row>
    <row r="3385" spans="13:14" x14ac:dyDescent="0.2">
      <c r="M3385" s="15" t="s">
        <v>8219</v>
      </c>
      <c r="N3385" s="17">
        <v>30</v>
      </c>
    </row>
    <row r="3386" spans="13:14" x14ac:dyDescent="0.2">
      <c r="M3386" s="15" t="s">
        <v>8219</v>
      </c>
      <c r="N3386" s="17">
        <v>64</v>
      </c>
    </row>
    <row r="3387" spans="13:14" x14ac:dyDescent="0.2">
      <c r="M3387" s="15" t="s">
        <v>8219</v>
      </c>
      <c r="N3387" s="17">
        <v>15</v>
      </c>
    </row>
    <row r="3388" spans="13:14" x14ac:dyDescent="0.2">
      <c r="M3388" s="15" t="s">
        <v>8219</v>
      </c>
      <c r="N3388" s="17">
        <v>41</v>
      </c>
    </row>
    <row r="3389" spans="13:14" x14ac:dyDescent="0.2">
      <c r="M3389" s="15" t="s">
        <v>8219</v>
      </c>
      <c r="N3389" s="17">
        <v>35</v>
      </c>
    </row>
    <row r="3390" spans="13:14" x14ac:dyDescent="0.2">
      <c r="M3390" s="15" t="s">
        <v>8219</v>
      </c>
      <c r="N3390" s="17">
        <v>45</v>
      </c>
    </row>
    <row r="3391" spans="13:14" x14ac:dyDescent="0.2">
      <c r="M3391" s="15" t="s">
        <v>8219</v>
      </c>
      <c r="N3391" s="17">
        <v>62</v>
      </c>
    </row>
    <row r="3392" spans="13:14" x14ac:dyDescent="0.2">
      <c r="M3392" s="15" t="s">
        <v>8219</v>
      </c>
      <c r="N3392" s="17">
        <v>22</v>
      </c>
    </row>
    <row r="3393" spans="13:14" x14ac:dyDescent="0.2">
      <c r="M3393" s="15" t="s">
        <v>8219</v>
      </c>
      <c r="N3393" s="17">
        <v>18</v>
      </c>
    </row>
    <row r="3394" spans="13:14" x14ac:dyDescent="0.2">
      <c r="M3394" s="15" t="s">
        <v>8219</v>
      </c>
      <c r="N3394" s="17">
        <v>12</v>
      </c>
    </row>
    <row r="3395" spans="13:14" x14ac:dyDescent="0.2">
      <c r="M3395" s="15" t="s">
        <v>8219</v>
      </c>
      <c r="N3395" s="17">
        <v>44</v>
      </c>
    </row>
    <row r="3396" spans="13:14" x14ac:dyDescent="0.2">
      <c r="M3396" s="15" t="s">
        <v>8219</v>
      </c>
      <c r="N3396" s="17">
        <v>27</v>
      </c>
    </row>
    <row r="3397" spans="13:14" x14ac:dyDescent="0.2">
      <c r="M3397" s="15" t="s">
        <v>8219</v>
      </c>
      <c r="N3397" s="17">
        <v>38</v>
      </c>
    </row>
    <row r="3398" spans="13:14" x14ac:dyDescent="0.2">
      <c r="M3398" s="15" t="s">
        <v>8219</v>
      </c>
      <c r="N3398" s="17">
        <v>28</v>
      </c>
    </row>
    <row r="3399" spans="13:14" x14ac:dyDescent="0.2">
      <c r="M3399" s="15" t="s">
        <v>8219</v>
      </c>
      <c r="N3399" s="17">
        <v>24</v>
      </c>
    </row>
    <row r="3400" spans="13:14" x14ac:dyDescent="0.2">
      <c r="M3400" s="15" t="s">
        <v>8219</v>
      </c>
      <c r="N3400" s="17">
        <v>65</v>
      </c>
    </row>
    <row r="3401" spans="13:14" x14ac:dyDescent="0.2">
      <c r="M3401" s="15" t="s">
        <v>8219</v>
      </c>
      <c r="N3401" s="17">
        <v>46</v>
      </c>
    </row>
    <row r="3402" spans="13:14" x14ac:dyDescent="0.2">
      <c r="M3402" s="15" t="s">
        <v>8219</v>
      </c>
      <c r="N3402" s="17">
        <v>85</v>
      </c>
    </row>
    <row r="3403" spans="13:14" x14ac:dyDescent="0.2">
      <c r="M3403" s="15" t="s">
        <v>8219</v>
      </c>
      <c r="N3403" s="17">
        <v>66</v>
      </c>
    </row>
    <row r="3404" spans="13:14" x14ac:dyDescent="0.2">
      <c r="M3404" s="15" t="s">
        <v>8219</v>
      </c>
      <c r="N3404" s="17">
        <v>165</v>
      </c>
    </row>
    <row r="3405" spans="13:14" x14ac:dyDescent="0.2">
      <c r="M3405" s="15" t="s">
        <v>8219</v>
      </c>
      <c r="N3405" s="17">
        <v>17</v>
      </c>
    </row>
    <row r="3406" spans="13:14" x14ac:dyDescent="0.2">
      <c r="M3406" s="15" t="s">
        <v>8219</v>
      </c>
      <c r="N3406" s="17">
        <v>3</v>
      </c>
    </row>
    <row r="3407" spans="13:14" x14ac:dyDescent="0.2">
      <c r="M3407" s="15" t="s">
        <v>8219</v>
      </c>
      <c r="N3407" s="17">
        <v>17</v>
      </c>
    </row>
    <row r="3408" spans="13:14" x14ac:dyDescent="0.2">
      <c r="M3408" s="15" t="s">
        <v>8219</v>
      </c>
      <c r="N3408" s="17">
        <v>91</v>
      </c>
    </row>
    <row r="3409" spans="13:14" x14ac:dyDescent="0.2">
      <c r="M3409" s="15" t="s">
        <v>8219</v>
      </c>
      <c r="N3409" s="17">
        <v>67</v>
      </c>
    </row>
    <row r="3410" spans="13:14" x14ac:dyDescent="0.2">
      <c r="M3410" s="15" t="s">
        <v>8219</v>
      </c>
      <c r="N3410" s="17">
        <v>18</v>
      </c>
    </row>
    <row r="3411" spans="13:14" x14ac:dyDescent="0.2">
      <c r="M3411" s="15" t="s">
        <v>8219</v>
      </c>
      <c r="N3411" s="17">
        <v>21</v>
      </c>
    </row>
    <row r="3412" spans="13:14" x14ac:dyDescent="0.2">
      <c r="M3412" s="15" t="s">
        <v>8219</v>
      </c>
      <c r="N3412" s="17">
        <v>40</v>
      </c>
    </row>
    <row r="3413" spans="13:14" x14ac:dyDescent="0.2">
      <c r="M3413" s="15" t="s">
        <v>8219</v>
      </c>
      <c r="N3413" s="17">
        <v>78</v>
      </c>
    </row>
    <row r="3414" spans="13:14" x14ac:dyDescent="0.2">
      <c r="M3414" s="15" t="s">
        <v>8219</v>
      </c>
      <c r="N3414" s="17">
        <v>26</v>
      </c>
    </row>
    <row r="3415" spans="13:14" x14ac:dyDescent="0.2">
      <c r="M3415" s="15" t="s">
        <v>8219</v>
      </c>
      <c r="N3415" s="17">
        <v>14</v>
      </c>
    </row>
    <row r="3416" spans="13:14" x14ac:dyDescent="0.2">
      <c r="M3416" s="15" t="s">
        <v>8219</v>
      </c>
      <c r="N3416" s="17">
        <v>44</v>
      </c>
    </row>
    <row r="3417" spans="13:14" x14ac:dyDescent="0.2">
      <c r="M3417" s="15" t="s">
        <v>8219</v>
      </c>
      <c r="N3417" s="17">
        <v>9</v>
      </c>
    </row>
    <row r="3418" spans="13:14" x14ac:dyDescent="0.2">
      <c r="M3418" s="15" t="s">
        <v>8219</v>
      </c>
      <c r="N3418" s="17">
        <v>30</v>
      </c>
    </row>
    <row r="3419" spans="13:14" x14ac:dyDescent="0.2">
      <c r="M3419" s="15" t="s">
        <v>8219</v>
      </c>
      <c r="N3419" s="17">
        <v>45</v>
      </c>
    </row>
    <row r="3420" spans="13:14" x14ac:dyDescent="0.2">
      <c r="M3420" s="15" t="s">
        <v>8219</v>
      </c>
      <c r="N3420" s="17">
        <v>56</v>
      </c>
    </row>
    <row r="3421" spans="13:14" x14ac:dyDescent="0.2">
      <c r="M3421" s="15" t="s">
        <v>8219</v>
      </c>
      <c r="N3421" s="17">
        <v>46</v>
      </c>
    </row>
    <row r="3422" spans="13:14" x14ac:dyDescent="0.2">
      <c r="M3422" s="15" t="s">
        <v>8219</v>
      </c>
      <c r="N3422" s="17">
        <v>34</v>
      </c>
    </row>
    <row r="3423" spans="13:14" x14ac:dyDescent="0.2">
      <c r="M3423" s="15" t="s">
        <v>8219</v>
      </c>
      <c r="N3423" s="17">
        <v>98</v>
      </c>
    </row>
    <row r="3424" spans="13:14" x14ac:dyDescent="0.2">
      <c r="M3424" s="15" t="s">
        <v>8219</v>
      </c>
      <c r="N3424" s="17">
        <v>46</v>
      </c>
    </row>
    <row r="3425" spans="13:14" x14ac:dyDescent="0.2">
      <c r="M3425" s="15" t="s">
        <v>8219</v>
      </c>
      <c r="N3425" s="17">
        <v>10</v>
      </c>
    </row>
    <row r="3426" spans="13:14" x14ac:dyDescent="0.2">
      <c r="M3426" s="15" t="s">
        <v>8219</v>
      </c>
      <c r="N3426" s="17">
        <v>76</v>
      </c>
    </row>
    <row r="3427" spans="13:14" x14ac:dyDescent="0.2">
      <c r="M3427" s="15" t="s">
        <v>8219</v>
      </c>
      <c r="N3427" s="17">
        <v>104</v>
      </c>
    </row>
    <row r="3428" spans="13:14" x14ac:dyDescent="0.2">
      <c r="M3428" s="15" t="s">
        <v>8219</v>
      </c>
      <c r="N3428" s="17">
        <v>87</v>
      </c>
    </row>
    <row r="3429" spans="13:14" x14ac:dyDescent="0.2">
      <c r="M3429" s="15" t="s">
        <v>8219</v>
      </c>
      <c r="N3429" s="17">
        <v>29</v>
      </c>
    </row>
    <row r="3430" spans="13:14" x14ac:dyDescent="0.2">
      <c r="M3430" s="15" t="s">
        <v>8219</v>
      </c>
      <c r="N3430" s="17">
        <v>51</v>
      </c>
    </row>
    <row r="3431" spans="13:14" x14ac:dyDescent="0.2">
      <c r="M3431" s="15" t="s">
        <v>8219</v>
      </c>
      <c r="N3431" s="17">
        <v>12</v>
      </c>
    </row>
    <row r="3432" spans="13:14" x14ac:dyDescent="0.2">
      <c r="M3432" s="15" t="s">
        <v>8219</v>
      </c>
      <c r="N3432" s="17">
        <v>72</v>
      </c>
    </row>
    <row r="3433" spans="13:14" x14ac:dyDescent="0.2">
      <c r="M3433" s="15" t="s">
        <v>8219</v>
      </c>
      <c r="N3433" s="17">
        <v>21</v>
      </c>
    </row>
    <row r="3434" spans="13:14" x14ac:dyDescent="0.2">
      <c r="M3434" s="15" t="s">
        <v>8219</v>
      </c>
      <c r="N3434" s="17">
        <v>42</v>
      </c>
    </row>
    <row r="3435" spans="13:14" x14ac:dyDescent="0.2">
      <c r="M3435" s="15" t="s">
        <v>8219</v>
      </c>
      <c r="N3435" s="17">
        <v>71</v>
      </c>
    </row>
    <row r="3436" spans="13:14" x14ac:dyDescent="0.2">
      <c r="M3436" s="15" t="s">
        <v>8219</v>
      </c>
      <c r="N3436" s="17">
        <v>168</v>
      </c>
    </row>
    <row r="3437" spans="13:14" x14ac:dyDescent="0.2">
      <c r="M3437" s="15" t="s">
        <v>8219</v>
      </c>
      <c r="N3437" s="17">
        <v>19</v>
      </c>
    </row>
    <row r="3438" spans="13:14" x14ac:dyDescent="0.2">
      <c r="M3438" s="15" t="s">
        <v>8219</v>
      </c>
      <c r="N3438" s="17">
        <v>37</v>
      </c>
    </row>
    <row r="3439" spans="13:14" x14ac:dyDescent="0.2">
      <c r="M3439" s="15" t="s">
        <v>8219</v>
      </c>
      <c r="N3439" s="17">
        <v>36</v>
      </c>
    </row>
    <row r="3440" spans="13:14" x14ac:dyDescent="0.2">
      <c r="M3440" s="15" t="s">
        <v>8219</v>
      </c>
      <c r="N3440" s="17">
        <v>14</v>
      </c>
    </row>
    <row r="3441" spans="13:14" x14ac:dyDescent="0.2">
      <c r="M3441" s="15" t="s">
        <v>8219</v>
      </c>
      <c r="N3441" s="17">
        <v>18</v>
      </c>
    </row>
    <row r="3442" spans="13:14" x14ac:dyDescent="0.2">
      <c r="M3442" s="15" t="s">
        <v>8219</v>
      </c>
      <c r="N3442" s="17">
        <v>82</v>
      </c>
    </row>
    <row r="3443" spans="13:14" x14ac:dyDescent="0.2">
      <c r="M3443" s="15" t="s">
        <v>8219</v>
      </c>
      <c r="N3443" s="17">
        <v>43</v>
      </c>
    </row>
    <row r="3444" spans="13:14" x14ac:dyDescent="0.2">
      <c r="M3444" s="15" t="s">
        <v>8219</v>
      </c>
      <c r="N3444" s="17">
        <v>8</v>
      </c>
    </row>
    <row r="3445" spans="13:14" x14ac:dyDescent="0.2">
      <c r="M3445" s="15" t="s">
        <v>8219</v>
      </c>
      <c r="N3445" s="17">
        <v>45</v>
      </c>
    </row>
    <row r="3446" spans="13:14" x14ac:dyDescent="0.2">
      <c r="M3446" s="15" t="s">
        <v>8219</v>
      </c>
      <c r="N3446" s="17">
        <v>20</v>
      </c>
    </row>
    <row r="3447" spans="13:14" x14ac:dyDescent="0.2">
      <c r="M3447" s="15" t="s">
        <v>8219</v>
      </c>
      <c r="N3447" s="17">
        <v>31</v>
      </c>
    </row>
    <row r="3448" spans="13:14" x14ac:dyDescent="0.2">
      <c r="M3448" s="15" t="s">
        <v>8219</v>
      </c>
      <c r="N3448" s="17">
        <v>25</v>
      </c>
    </row>
    <row r="3449" spans="13:14" x14ac:dyDescent="0.2">
      <c r="M3449" s="15" t="s">
        <v>8219</v>
      </c>
      <c r="N3449" s="17">
        <v>14</v>
      </c>
    </row>
    <row r="3450" spans="13:14" x14ac:dyDescent="0.2">
      <c r="M3450" s="15" t="s">
        <v>8219</v>
      </c>
      <c r="N3450" s="17">
        <v>45</v>
      </c>
    </row>
    <row r="3451" spans="13:14" x14ac:dyDescent="0.2">
      <c r="M3451" s="15" t="s">
        <v>8219</v>
      </c>
      <c r="N3451" s="17">
        <v>20</v>
      </c>
    </row>
    <row r="3452" spans="13:14" x14ac:dyDescent="0.2">
      <c r="M3452" s="15" t="s">
        <v>8219</v>
      </c>
      <c r="N3452" s="17">
        <v>39</v>
      </c>
    </row>
    <row r="3453" spans="13:14" x14ac:dyDescent="0.2">
      <c r="M3453" s="15" t="s">
        <v>8219</v>
      </c>
      <c r="N3453" s="17">
        <v>16</v>
      </c>
    </row>
    <row r="3454" spans="13:14" x14ac:dyDescent="0.2">
      <c r="M3454" s="15" t="s">
        <v>8219</v>
      </c>
      <c r="N3454" s="17">
        <v>37</v>
      </c>
    </row>
    <row r="3455" spans="13:14" x14ac:dyDescent="0.2">
      <c r="M3455" s="15" t="s">
        <v>8219</v>
      </c>
      <c r="N3455" s="17">
        <v>14</v>
      </c>
    </row>
    <row r="3456" spans="13:14" x14ac:dyDescent="0.2">
      <c r="M3456" s="15" t="s">
        <v>8219</v>
      </c>
      <c r="N3456" s="17">
        <v>21</v>
      </c>
    </row>
    <row r="3457" spans="13:14" x14ac:dyDescent="0.2">
      <c r="M3457" s="15" t="s">
        <v>8219</v>
      </c>
      <c r="N3457" s="17">
        <v>69</v>
      </c>
    </row>
    <row r="3458" spans="13:14" x14ac:dyDescent="0.2">
      <c r="M3458" s="15" t="s">
        <v>8219</v>
      </c>
      <c r="N3458" s="17">
        <v>16</v>
      </c>
    </row>
    <row r="3459" spans="13:14" x14ac:dyDescent="0.2">
      <c r="M3459" s="15" t="s">
        <v>8219</v>
      </c>
      <c r="N3459" s="17">
        <v>55</v>
      </c>
    </row>
    <row r="3460" spans="13:14" x14ac:dyDescent="0.2">
      <c r="M3460" s="15" t="s">
        <v>8219</v>
      </c>
      <c r="N3460" s="17">
        <v>27</v>
      </c>
    </row>
    <row r="3461" spans="13:14" x14ac:dyDescent="0.2">
      <c r="M3461" s="15" t="s">
        <v>8219</v>
      </c>
      <c r="N3461" s="17">
        <v>36</v>
      </c>
    </row>
    <row r="3462" spans="13:14" x14ac:dyDescent="0.2">
      <c r="M3462" s="15" t="s">
        <v>8219</v>
      </c>
      <c r="N3462" s="17">
        <v>19</v>
      </c>
    </row>
    <row r="3463" spans="13:14" x14ac:dyDescent="0.2">
      <c r="M3463" s="15" t="s">
        <v>8219</v>
      </c>
      <c r="N3463" s="17">
        <v>12</v>
      </c>
    </row>
    <row r="3464" spans="13:14" x14ac:dyDescent="0.2">
      <c r="M3464" s="15" t="s">
        <v>8219</v>
      </c>
      <c r="N3464" s="17">
        <v>17</v>
      </c>
    </row>
    <row r="3465" spans="13:14" x14ac:dyDescent="0.2">
      <c r="M3465" s="15" t="s">
        <v>8219</v>
      </c>
      <c r="N3465" s="17">
        <v>114</v>
      </c>
    </row>
    <row r="3466" spans="13:14" x14ac:dyDescent="0.2">
      <c r="M3466" s="15" t="s">
        <v>8219</v>
      </c>
      <c r="N3466" s="17">
        <v>93</v>
      </c>
    </row>
    <row r="3467" spans="13:14" x14ac:dyDescent="0.2">
      <c r="M3467" s="15" t="s">
        <v>8219</v>
      </c>
      <c r="N3467" s="17">
        <v>36</v>
      </c>
    </row>
    <row r="3468" spans="13:14" x14ac:dyDescent="0.2">
      <c r="M3468" s="15" t="s">
        <v>8219</v>
      </c>
      <c r="N3468" s="17">
        <v>61</v>
      </c>
    </row>
    <row r="3469" spans="13:14" x14ac:dyDescent="0.2">
      <c r="M3469" s="15" t="s">
        <v>8219</v>
      </c>
      <c r="N3469" s="17">
        <v>47</v>
      </c>
    </row>
    <row r="3470" spans="13:14" x14ac:dyDescent="0.2">
      <c r="M3470" s="15" t="s">
        <v>8219</v>
      </c>
      <c r="N3470" s="17">
        <v>17</v>
      </c>
    </row>
    <row r="3471" spans="13:14" x14ac:dyDescent="0.2">
      <c r="M3471" s="15" t="s">
        <v>8219</v>
      </c>
      <c r="N3471" s="17">
        <v>63</v>
      </c>
    </row>
    <row r="3472" spans="13:14" x14ac:dyDescent="0.2">
      <c r="M3472" s="15" t="s">
        <v>8219</v>
      </c>
      <c r="N3472" s="17">
        <v>9</v>
      </c>
    </row>
    <row r="3473" spans="13:14" x14ac:dyDescent="0.2">
      <c r="M3473" s="15" t="s">
        <v>8219</v>
      </c>
      <c r="N3473" s="17">
        <v>30</v>
      </c>
    </row>
    <row r="3474" spans="13:14" x14ac:dyDescent="0.2">
      <c r="M3474" s="15" t="s">
        <v>8219</v>
      </c>
      <c r="N3474" s="17">
        <v>23</v>
      </c>
    </row>
    <row r="3475" spans="13:14" x14ac:dyDescent="0.2">
      <c r="M3475" s="15" t="s">
        <v>8219</v>
      </c>
      <c r="N3475" s="17">
        <v>33</v>
      </c>
    </row>
    <row r="3476" spans="13:14" x14ac:dyDescent="0.2">
      <c r="M3476" s="15" t="s">
        <v>8219</v>
      </c>
      <c r="N3476" s="17">
        <v>39</v>
      </c>
    </row>
    <row r="3477" spans="13:14" x14ac:dyDescent="0.2">
      <c r="M3477" s="15" t="s">
        <v>8219</v>
      </c>
      <c r="N3477" s="17">
        <v>17</v>
      </c>
    </row>
    <row r="3478" spans="13:14" x14ac:dyDescent="0.2">
      <c r="M3478" s="15" t="s">
        <v>8219</v>
      </c>
      <c r="N3478" s="17">
        <v>6</v>
      </c>
    </row>
    <row r="3479" spans="13:14" x14ac:dyDescent="0.2">
      <c r="M3479" s="15" t="s">
        <v>8219</v>
      </c>
      <c r="N3479" s="17">
        <v>39</v>
      </c>
    </row>
    <row r="3480" spans="13:14" x14ac:dyDescent="0.2">
      <c r="M3480" s="15" t="s">
        <v>8219</v>
      </c>
      <c r="N3480" s="17">
        <v>57</v>
      </c>
    </row>
    <row r="3481" spans="13:14" x14ac:dyDescent="0.2">
      <c r="M3481" s="15" t="s">
        <v>8219</v>
      </c>
      <c r="N3481" s="17">
        <v>56</v>
      </c>
    </row>
    <row r="3482" spans="13:14" x14ac:dyDescent="0.2">
      <c r="M3482" s="15" t="s">
        <v>8219</v>
      </c>
      <c r="N3482" s="17">
        <v>13</v>
      </c>
    </row>
    <row r="3483" spans="13:14" x14ac:dyDescent="0.2">
      <c r="M3483" s="15" t="s">
        <v>8219</v>
      </c>
      <c r="N3483" s="17">
        <v>95</v>
      </c>
    </row>
    <row r="3484" spans="13:14" x14ac:dyDescent="0.2">
      <c r="M3484" s="15" t="s">
        <v>8219</v>
      </c>
      <c r="N3484" s="17">
        <v>80</v>
      </c>
    </row>
    <row r="3485" spans="13:14" x14ac:dyDescent="0.2">
      <c r="M3485" s="15" t="s">
        <v>8219</v>
      </c>
      <c r="N3485" s="17">
        <v>133</v>
      </c>
    </row>
    <row r="3486" spans="13:14" x14ac:dyDescent="0.2">
      <c r="M3486" s="15" t="s">
        <v>8219</v>
      </c>
      <c r="N3486" s="17">
        <v>44</v>
      </c>
    </row>
    <row r="3487" spans="13:14" x14ac:dyDescent="0.2">
      <c r="M3487" s="15" t="s">
        <v>8219</v>
      </c>
      <c r="N3487" s="17">
        <v>30</v>
      </c>
    </row>
    <row r="3488" spans="13:14" x14ac:dyDescent="0.2">
      <c r="M3488" s="15" t="s">
        <v>8219</v>
      </c>
      <c r="N3488" s="17">
        <v>56</v>
      </c>
    </row>
    <row r="3489" spans="13:14" x14ac:dyDescent="0.2">
      <c r="M3489" s="15" t="s">
        <v>8219</v>
      </c>
      <c r="N3489" s="17">
        <v>66</v>
      </c>
    </row>
    <row r="3490" spans="13:14" x14ac:dyDescent="0.2">
      <c r="M3490" s="15" t="s">
        <v>8219</v>
      </c>
      <c r="N3490" s="17">
        <v>29</v>
      </c>
    </row>
    <row r="3491" spans="13:14" x14ac:dyDescent="0.2">
      <c r="M3491" s="15" t="s">
        <v>8219</v>
      </c>
      <c r="N3491" s="17">
        <v>72</v>
      </c>
    </row>
    <row r="3492" spans="13:14" x14ac:dyDescent="0.2">
      <c r="M3492" s="15" t="s">
        <v>8219</v>
      </c>
      <c r="N3492" s="17">
        <v>27</v>
      </c>
    </row>
    <row r="3493" spans="13:14" x14ac:dyDescent="0.2">
      <c r="M3493" s="15" t="s">
        <v>8219</v>
      </c>
      <c r="N3493" s="17">
        <v>10</v>
      </c>
    </row>
    <row r="3494" spans="13:14" x14ac:dyDescent="0.2">
      <c r="M3494" s="15" t="s">
        <v>8219</v>
      </c>
      <c r="N3494" s="17">
        <v>35</v>
      </c>
    </row>
    <row r="3495" spans="13:14" x14ac:dyDescent="0.2">
      <c r="M3495" s="15" t="s">
        <v>8219</v>
      </c>
      <c r="N3495" s="17">
        <v>29</v>
      </c>
    </row>
    <row r="3496" spans="13:14" x14ac:dyDescent="0.2">
      <c r="M3496" s="15" t="s">
        <v>8219</v>
      </c>
      <c r="N3496" s="17">
        <v>13</v>
      </c>
    </row>
    <row r="3497" spans="13:14" x14ac:dyDescent="0.2">
      <c r="M3497" s="15" t="s">
        <v>8219</v>
      </c>
      <c r="N3497" s="17">
        <v>72</v>
      </c>
    </row>
    <row r="3498" spans="13:14" x14ac:dyDescent="0.2">
      <c r="M3498" s="15" t="s">
        <v>8219</v>
      </c>
      <c r="N3498" s="17">
        <v>78</v>
      </c>
    </row>
    <row r="3499" spans="13:14" x14ac:dyDescent="0.2">
      <c r="M3499" s="15" t="s">
        <v>8219</v>
      </c>
      <c r="N3499" s="17">
        <v>49</v>
      </c>
    </row>
    <row r="3500" spans="13:14" x14ac:dyDescent="0.2">
      <c r="M3500" s="15" t="s">
        <v>8219</v>
      </c>
      <c r="N3500" s="17">
        <v>42</v>
      </c>
    </row>
    <row r="3501" spans="13:14" x14ac:dyDescent="0.2">
      <c r="M3501" s="15" t="s">
        <v>8219</v>
      </c>
      <c r="N3501" s="17">
        <v>35</v>
      </c>
    </row>
    <row r="3502" spans="13:14" x14ac:dyDescent="0.2">
      <c r="M3502" s="15" t="s">
        <v>8219</v>
      </c>
      <c r="N3502" s="17">
        <v>42</v>
      </c>
    </row>
    <row r="3503" spans="13:14" x14ac:dyDescent="0.2">
      <c r="M3503" s="15" t="s">
        <v>8219</v>
      </c>
      <c r="N3503" s="17">
        <v>42</v>
      </c>
    </row>
    <row r="3504" spans="13:14" x14ac:dyDescent="0.2">
      <c r="M3504" s="15" t="s">
        <v>8219</v>
      </c>
      <c r="N3504" s="17">
        <v>31</v>
      </c>
    </row>
    <row r="3505" spans="13:14" x14ac:dyDescent="0.2">
      <c r="M3505" s="15" t="s">
        <v>8219</v>
      </c>
      <c r="N3505" s="17">
        <v>38</v>
      </c>
    </row>
    <row r="3506" spans="13:14" x14ac:dyDescent="0.2">
      <c r="M3506" s="15" t="s">
        <v>8219</v>
      </c>
      <c r="N3506" s="17">
        <v>8</v>
      </c>
    </row>
    <row r="3507" spans="13:14" x14ac:dyDescent="0.2">
      <c r="M3507" s="15" t="s">
        <v>8219</v>
      </c>
      <c r="N3507" s="17">
        <v>39</v>
      </c>
    </row>
    <row r="3508" spans="13:14" x14ac:dyDescent="0.2">
      <c r="M3508" s="15" t="s">
        <v>8219</v>
      </c>
      <c r="N3508" s="17">
        <v>29</v>
      </c>
    </row>
    <row r="3509" spans="13:14" x14ac:dyDescent="0.2">
      <c r="M3509" s="15" t="s">
        <v>8219</v>
      </c>
      <c r="N3509" s="17">
        <v>72</v>
      </c>
    </row>
    <row r="3510" spans="13:14" x14ac:dyDescent="0.2">
      <c r="M3510" s="15" t="s">
        <v>8219</v>
      </c>
      <c r="N3510" s="17">
        <v>15</v>
      </c>
    </row>
    <row r="3511" spans="13:14" x14ac:dyDescent="0.2">
      <c r="M3511" s="15" t="s">
        <v>8219</v>
      </c>
      <c r="N3511" s="17">
        <v>33</v>
      </c>
    </row>
    <row r="3512" spans="13:14" x14ac:dyDescent="0.2">
      <c r="M3512" s="15" t="s">
        <v>8219</v>
      </c>
      <c r="N3512" s="17">
        <v>15</v>
      </c>
    </row>
    <row r="3513" spans="13:14" x14ac:dyDescent="0.2">
      <c r="M3513" s="15" t="s">
        <v>8219</v>
      </c>
      <c r="N3513" s="17">
        <v>19</v>
      </c>
    </row>
    <row r="3514" spans="13:14" x14ac:dyDescent="0.2">
      <c r="M3514" s="15" t="s">
        <v>8219</v>
      </c>
      <c r="N3514" s="17">
        <v>17</v>
      </c>
    </row>
    <row r="3515" spans="13:14" x14ac:dyDescent="0.2">
      <c r="M3515" s="15" t="s">
        <v>8219</v>
      </c>
      <c r="N3515" s="17">
        <v>44</v>
      </c>
    </row>
    <row r="3516" spans="13:14" x14ac:dyDescent="0.2">
      <c r="M3516" s="15" t="s">
        <v>8219</v>
      </c>
      <c r="N3516" s="17">
        <v>10</v>
      </c>
    </row>
    <row r="3517" spans="13:14" x14ac:dyDescent="0.2">
      <c r="M3517" s="15" t="s">
        <v>8219</v>
      </c>
      <c r="N3517" s="17">
        <v>46</v>
      </c>
    </row>
    <row r="3518" spans="13:14" x14ac:dyDescent="0.2">
      <c r="M3518" s="15" t="s">
        <v>8219</v>
      </c>
      <c r="N3518" s="17">
        <v>11</v>
      </c>
    </row>
    <row r="3519" spans="13:14" x14ac:dyDescent="0.2">
      <c r="M3519" s="15" t="s">
        <v>8219</v>
      </c>
      <c r="N3519" s="17">
        <v>13</v>
      </c>
    </row>
    <row r="3520" spans="13:14" x14ac:dyDescent="0.2">
      <c r="M3520" s="15" t="s">
        <v>8219</v>
      </c>
      <c r="N3520" s="17">
        <v>33</v>
      </c>
    </row>
    <row r="3521" spans="13:14" x14ac:dyDescent="0.2">
      <c r="M3521" s="15" t="s">
        <v>8219</v>
      </c>
      <c r="N3521" s="17">
        <v>28</v>
      </c>
    </row>
    <row r="3522" spans="13:14" x14ac:dyDescent="0.2">
      <c r="M3522" s="15" t="s">
        <v>8219</v>
      </c>
      <c r="N3522" s="17">
        <v>21</v>
      </c>
    </row>
    <row r="3523" spans="13:14" x14ac:dyDescent="0.2">
      <c r="M3523" s="15" t="s">
        <v>8219</v>
      </c>
      <c r="N3523" s="17">
        <v>13</v>
      </c>
    </row>
    <row r="3524" spans="13:14" x14ac:dyDescent="0.2">
      <c r="M3524" s="15" t="s">
        <v>8219</v>
      </c>
      <c r="N3524" s="17">
        <v>34</v>
      </c>
    </row>
    <row r="3525" spans="13:14" x14ac:dyDescent="0.2">
      <c r="M3525" s="15" t="s">
        <v>8219</v>
      </c>
      <c r="N3525" s="17">
        <v>80</v>
      </c>
    </row>
    <row r="3526" spans="13:14" x14ac:dyDescent="0.2">
      <c r="M3526" s="15" t="s">
        <v>8219</v>
      </c>
      <c r="N3526" s="17">
        <v>74</v>
      </c>
    </row>
    <row r="3527" spans="13:14" x14ac:dyDescent="0.2">
      <c r="M3527" s="15" t="s">
        <v>8219</v>
      </c>
      <c r="N3527" s="17">
        <v>7</v>
      </c>
    </row>
    <row r="3528" spans="13:14" x14ac:dyDescent="0.2">
      <c r="M3528" s="15" t="s">
        <v>8219</v>
      </c>
      <c r="N3528" s="17">
        <v>34</v>
      </c>
    </row>
    <row r="3529" spans="13:14" x14ac:dyDescent="0.2">
      <c r="M3529" s="15" t="s">
        <v>8219</v>
      </c>
      <c r="N3529" s="17">
        <v>86</v>
      </c>
    </row>
    <row r="3530" spans="13:14" x14ac:dyDescent="0.2">
      <c r="M3530" s="15" t="s">
        <v>8219</v>
      </c>
      <c r="N3530" s="17">
        <v>37</v>
      </c>
    </row>
    <row r="3531" spans="13:14" x14ac:dyDescent="0.2">
      <c r="M3531" s="15" t="s">
        <v>8219</v>
      </c>
      <c r="N3531" s="17">
        <v>18</v>
      </c>
    </row>
    <row r="3532" spans="13:14" x14ac:dyDescent="0.2">
      <c r="M3532" s="15" t="s">
        <v>8219</v>
      </c>
      <c r="N3532" s="17">
        <v>22</v>
      </c>
    </row>
    <row r="3533" spans="13:14" x14ac:dyDescent="0.2">
      <c r="M3533" s="15" t="s">
        <v>8219</v>
      </c>
      <c r="N3533" s="17">
        <v>26</v>
      </c>
    </row>
    <row r="3534" spans="13:14" x14ac:dyDescent="0.2">
      <c r="M3534" s="15" t="s">
        <v>8219</v>
      </c>
      <c r="N3534" s="17">
        <v>27</v>
      </c>
    </row>
    <row r="3535" spans="13:14" x14ac:dyDescent="0.2">
      <c r="M3535" s="15" t="s">
        <v>8219</v>
      </c>
      <c r="N3535" s="17">
        <v>8</v>
      </c>
    </row>
    <row r="3536" spans="13:14" x14ac:dyDescent="0.2">
      <c r="M3536" s="15" t="s">
        <v>8219</v>
      </c>
      <c r="N3536" s="17">
        <v>204</v>
      </c>
    </row>
    <row r="3537" spans="13:14" x14ac:dyDescent="0.2">
      <c r="M3537" s="15" t="s">
        <v>8219</v>
      </c>
      <c r="N3537" s="17">
        <v>46</v>
      </c>
    </row>
    <row r="3538" spans="13:14" x14ac:dyDescent="0.2">
      <c r="M3538" s="15" t="s">
        <v>8219</v>
      </c>
      <c r="N3538" s="17">
        <v>17</v>
      </c>
    </row>
    <row r="3539" spans="13:14" x14ac:dyDescent="0.2">
      <c r="M3539" s="15" t="s">
        <v>8219</v>
      </c>
      <c r="N3539" s="17">
        <v>28</v>
      </c>
    </row>
    <row r="3540" spans="13:14" x14ac:dyDescent="0.2">
      <c r="M3540" s="15" t="s">
        <v>8219</v>
      </c>
      <c r="N3540" s="17">
        <v>83</v>
      </c>
    </row>
    <row r="3541" spans="13:14" x14ac:dyDescent="0.2">
      <c r="M3541" s="15" t="s">
        <v>8219</v>
      </c>
      <c r="N3541" s="17">
        <v>13</v>
      </c>
    </row>
    <row r="3542" spans="13:14" x14ac:dyDescent="0.2">
      <c r="M3542" s="15" t="s">
        <v>8219</v>
      </c>
      <c r="N3542" s="17">
        <v>8</v>
      </c>
    </row>
    <row r="3543" spans="13:14" x14ac:dyDescent="0.2">
      <c r="M3543" s="15" t="s">
        <v>8219</v>
      </c>
      <c r="N3543" s="17">
        <v>32</v>
      </c>
    </row>
    <row r="3544" spans="13:14" x14ac:dyDescent="0.2">
      <c r="M3544" s="15" t="s">
        <v>8219</v>
      </c>
      <c r="N3544" s="17">
        <v>85</v>
      </c>
    </row>
    <row r="3545" spans="13:14" x14ac:dyDescent="0.2">
      <c r="M3545" s="15" t="s">
        <v>8219</v>
      </c>
      <c r="N3545" s="17">
        <v>29</v>
      </c>
    </row>
    <row r="3546" spans="13:14" x14ac:dyDescent="0.2">
      <c r="M3546" s="15" t="s">
        <v>8219</v>
      </c>
      <c r="N3546" s="17">
        <v>24</v>
      </c>
    </row>
    <row r="3547" spans="13:14" x14ac:dyDescent="0.2">
      <c r="M3547" s="15" t="s">
        <v>8219</v>
      </c>
      <c r="N3547" s="17">
        <v>8</v>
      </c>
    </row>
    <row r="3548" spans="13:14" x14ac:dyDescent="0.2">
      <c r="M3548" s="15" t="s">
        <v>8219</v>
      </c>
      <c r="N3548" s="17">
        <v>19</v>
      </c>
    </row>
    <row r="3549" spans="13:14" x14ac:dyDescent="0.2">
      <c r="M3549" s="15" t="s">
        <v>8219</v>
      </c>
      <c r="N3549" s="17">
        <v>336</v>
      </c>
    </row>
    <row r="3550" spans="13:14" x14ac:dyDescent="0.2">
      <c r="M3550" s="15" t="s">
        <v>8219</v>
      </c>
      <c r="N3550" s="17">
        <v>13</v>
      </c>
    </row>
    <row r="3551" spans="13:14" x14ac:dyDescent="0.2">
      <c r="M3551" s="15" t="s">
        <v>8219</v>
      </c>
      <c r="N3551" s="17">
        <v>42</v>
      </c>
    </row>
    <row r="3552" spans="13:14" x14ac:dyDescent="0.2">
      <c r="M3552" s="15" t="s">
        <v>8219</v>
      </c>
      <c r="N3552" s="17">
        <v>64</v>
      </c>
    </row>
    <row r="3553" spans="13:14" x14ac:dyDescent="0.2">
      <c r="M3553" s="15" t="s">
        <v>8219</v>
      </c>
      <c r="N3553" s="17">
        <v>25</v>
      </c>
    </row>
    <row r="3554" spans="13:14" x14ac:dyDescent="0.2">
      <c r="M3554" s="15" t="s">
        <v>8219</v>
      </c>
      <c r="N3554" s="17">
        <v>20</v>
      </c>
    </row>
    <row r="3555" spans="13:14" x14ac:dyDescent="0.2">
      <c r="M3555" s="15" t="s">
        <v>8219</v>
      </c>
      <c r="N3555" s="17">
        <v>104</v>
      </c>
    </row>
    <row r="3556" spans="13:14" x14ac:dyDescent="0.2">
      <c r="M3556" s="15" t="s">
        <v>8219</v>
      </c>
      <c r="N3556" s="17">
        <v>53</v>
      </c>
    </row>
    <row r="3557" spans="13:14" x14ac:dyDescent="0.2">
      <c r="M3557" s="15" t="s">
        <v>8219</v>
      </c>
      <c r="N3557" s="17">
        <v>14</v>
      </c>
    </row>
    <row r="3558" spans="13:14" x14ac:dyDescent="0.2">
      <c r="M3558" s="15" t="s">
        <v>8219</v>
      </c>
      <c r="N3558" s="17">
        <v>20</v>
      </c>
    </row>
    <row r="3559" spans="13:14" x14ac:dyDescent="0.2">
      <c r="M3559" s="15" t="s">
        <v>8219</v>
      </c>
      <c r="N3559" s="17">
        <v>558</v>
      </c>
    </row>
    <row r="3560" spans="13:14" x14ac:dyDescent="0.2">
      <c r="M3560" s="15" t="s">
        <v>8219</v>
      </c>
      <c r="N3560" s="17">
        <v>22</v>
      </c>
    </row>
    <row r="3561" spans="13:14" x14ac:dyDescent="0.2">
      <c r="M3561" s="15" t="s">
        <v>8219</v>
      </c>
      <c r="N3561" s="17">
        <v>24</v>
      </c>
    </row>
    <row r="3562" spans="13:14" x14ac:dyDescent="0.2">
      <c r="M3562" s="15" t="s">
        <v>8219</v>
      </c>
      <c r="N3562" s="17">
        <v>74</v>
      </c>
    </row>
    <row r="3563" spans="13:14" x14ac:dyDescent="0.2">
      <c r="M3563" s="15" t="s">
        <v>8219</v>
      </c>
      <c r="N3563" s="17">
        <v>54</v>
      </c>
    </row>
    <row r="3564" spans="13:14" x14ac:dyDescent="0.2">
      <c r="M3564" s="15" t="s">
        <v>8219</v>
      </c>
      <c r="N3564" s="17">
        <v>31</v>
      </c>
    </row>
    <row r="3565" spans="13:14" x14ac:dyDescent="0.2">
      <c r="M3565" s="15" t="s">
        <v>8219</v>
      </c>
      <c r="N3565" s="17">
        <v>25</v>
      </c>
    </row>
    <row r="3566" spans="13:14" x14ac:dyDescent="0.2">
      <c r="M3566" s="15" t="s">
        <v>8219</v>
      </c>
      <c r="N3566" s="17">
        <v>17</v>
      </c>
    </row>
    <row r="3567" spans="13:14" x14ac:dyDescent="0.2">
      <c r="M3567" s="15" t="s">
        <v>8219</v>
      </c>
      <c r="N3567" s="17">
        <v>12</v>
      </c>
    </row>
    <row r="3568" spans="13:14" x14ac:dyDescent="0.2">
      <c r="M3568" s="15" t="s">
        <v>8219</v>
      </c>
      <c r="N3568" s="17">
        <v>38</v>
      </c>
    </row>
    <row r="3569" spans="13:14" x14ac:dyDescent="0.2">
      <c r="M3569" s="15" t="s">
        <v>8219</v>
      </c>
      <c r="N3569" s="17">
        <v>41</v>
      </c>
    </row>
    <row r="3570" spans="13:14" x14ac:dyDescent="0.2">
      <c r="M3570" s="15" t="s">
        <v>8219</v>
      </c>
      <c r="N3570" s="17">
        <v>19</v>
      </c>
    </row>
    <row r="3571" spans="13:14" x14ac:dyDescent="0.2">
      <c r="M3571" s="15" t="s">
        <v>8219</v>
      </c>
      <c r="N3571" s="17">
        <v>41</v>
      </c>
    </row>
    <row r="3572" spans="13:14" x14ac:dyDescent="0.2">
      <c r="M3572" s="15" t="s">
        <v>8219</v>
      </c>
      <c r="N3572" s="17">
        <v>26</v>
      </c>
    </row>
    <row r="3573" spans="13:14" x14ac:dyDescent="0.2">
      <c r="M3573" s="15" t="s">
        <v>8219</v>
      </c>
      <c r="N3573" s="17">
        <v>25</v>
      </c>
    </row>
    <row r="3574" spans="13:14" x14ac:dyDescent="0.2">
      <c r="M3574" s="15" t="s">
        <v>8219</v>
      </c>
      <c r="N3574" s="17">
        <v>9</v>
      </c>
    </row>
    <row r="3575" spans="13:14" x14ac:dyDescent="0.2">
      <c r="M3575" s="15" t="s">
        <v>8219</v>
      </c>
      <c r="N3575" s="17">
        <v>78</v>
      </c>
    </row>
    <row r="3576" spans="13:14" x14ac:dyDescent="0.2">
      <c r="M3576" s="15" t="s">
        <v>8219</v>
      </c>
      <c r="N3576" s="17">
        <v>45</v>
      </c>
    </row>
    <row r="3577" spans="13:14" x14ac:dyDescent="0.2">
      <c r="M3577" s="15" t="s">
        <v>8219</v>
      </c>
      <c r="N3577" s="17">
        <v>102</v>
      </c>
    </row>
    <row r="3578" spans="13:14" x14ac:dyDescent="0.2">
      <c r="M3578" s="15" t="s">
        <v>8219</v>
      </c>
      <c r="N3578" s="17">
        <v>5</v>
      </c>
    </row>
    <row r="3579" spans="13:14" x14ac:dyDescent="0.2">
      <c r="M3579" s="15" t="s">
        <v>8219</v>
      </c>
      <c r="N3579" s="17">
        <v>27</v>
      </c>
    </row>
    <row r="3580" spans="13:14" x14ac:dyDescent="0.2">
      <c r="M3580" s="15" t="s">
        <v>8219</v>
      </c>
      <c r="N3580" s="17">
        <v>37</v>
      </c>
    </row>
    <row r="3581" spans="13:14" x14ac:dyDescent="0.2">
      <c r="M3581" s="15" t="s">
        <v>8219</v>
      </c>
      <c r="N3581" s="17">
        <v>14</v>
      </c>
    </row>
    <row r="3582" spans="13:14" x14ac:dyDescent="0.2">
      <c r="M3582" s="15" t="s">
        <v>8219</v>
      </c>
      <c r="N3582" s="17">
        <v>27</v>
      </c>
    </row>
    <row r="3583" spans="13:14" x14ac:dyDescent="0.2">
      <c r="M3583" s="15" t="s">
        <v>8219</v>
      </c>
      <c r="N3583" s="17">
        <v>45</v>
      </c>
    </row>
    <row r="3584" spans="13:14" x14ac:dyDescent="0.2">
      <c r="M3584" s="15" t="s">
        <v>8219</v>
      </c>
      <c r="N3584" s="17">
        <v>49</v>
      </c>
    </row>
    <row r="3585" spans="13:14" x14ac:dyDescent="0.2">
      <c r="M3585" s="15" t="s">
        <v>8219</v>
      </c>
      <c r="N3585" s="17">
        <v>24</v>
      </c>
    </row>
    <row r="3586" spans="13:14" x14ac:dyDescent="0.2">
      <c r="M3586" s="15" t="s">
        <v>8219</v>
      </c>
      <c r="N3586" s="17">
        <v>112</v>
      </c>
    </row>
    <row r="3587" spans="13:14" x14ac:dyDescent="0.2">
      <c r="M3587" s="15" t="s">
        <v>8219</v>
      </c>
      <c r="N3587" s="17">
        <v>23</v>
      </c>
    </row>
    <row r="3588" spans="13:14" x14ac:dyDescent="0.2">
      <c r="M3588" s="15" t="s">
        <v>8219</v>
      </c>
      <c r="N3588" s="17">
        <v>54</v>
      </c>
    </row>
    <row r="3589" spans="13:14" x14ac:dyDescent="0.2">
      <c r="M3589" s="15" t="s">
        <v>8219</v>
      </c>
      <c r="N3589" s="17">
        <v>28</v>
      </c>
    </row>
    <row r="3590" spans="13:14" x14ac:dyDescent="0.2">
      <c r="M3590" s="15" t="s">
        <v>8219</v>
      </c>
      <c r="N3590" s="17">
        <v>11</v>
      </c>
    </row>
    <row r="3591" spans="13:14" x14ac:dyDescent="0.2">
      <c r="M3591" s="15" t="s">
        <v>8219</v>
      </c>
      <c r="N3591" s="17">
        <v>62</v>
      </c>
    </row>
    <row r="3592" spans="13:14" x14ac:dyDescent="0.2">
      <c r="M3592" s="15" t="s">
        <v>8219</v>
      </c>
      <c r="N3592" s="17">
        <v>73</v>
      </c>
    </row>
    <row r="3593" spans="13:14" x14ac:dyDescent="0.2">
      <c r="M3593" s="15" t="s">
        <v>8219</v>
      </c>
      <c r="N3593" s="17">
        <v>18</v>
      </c>
    </row>
    <row r="3594" spans="13:14" x14ac:dyDescent="0.2">
      <c r="M3594" s="15" t="s">
        <v>8219</v>
      </c>
      <c r="N3594" s="17">
        <v>35</v>
      </c>
    </row>
    <row r="3595" spans="13:14" x14ac:dyDescent="0.2">
      <c r="M3595" s="15" t="s">
        <v>8219</v>
      </c>
      <c r="N3595" s="17">
        <v>43</v>
      </c>
    </row>
    <row r="3596" spans="13:14" x14ac:dyDescent="0.2">
      <c r="M3596" s="15" t="s">
        <v>8219</v>
      </c>
      <c r="N3596" s="17">
        <v>36</v>
      </c>
    </row>
    <row r="3597" spans="13:14" x14ac:dyDescent="0.2">
      <c r="M3597" s="15" t="s">
        <v>8219</v>
      </c>
      <c r="N3597" s="17">
        <v>62</v>
      </c>
    </row>
    <row r="3598" spans="13:14" x14ac:dyDescent="0.2">
      <c r="M3598" s="15" t="s">
        <v>8219</v>
      </c>
      <c r="N3598" s="17">
        <v>15</v>
      </c>
    </row>
    <row r="3599" spans="13:14" x14ac:dyDescent="0.2">
      <c r="M3599" s="15" t="s">
        <v>8219</v>
      </c>
      <c r="N3599" s="17">
        <v>33</v>
      </c>
    </row>
    <row r="3600" spans="13:14" x14ac:dyDescent="0.2">
      <c r="M3600" s="15" t="s">
        <v>8219</v>
      </c>
      <c r="N3600" s="17">
        <v>27</v>
      </c>
    </row>
    <row r="3601" spans="13:14" x14ac:dyDescent="0.2">
      <c r="M3601" s="15" t="s">
        <v>8219</v>
      </c>
      <c r="N3601" s="17">
        <v>17</v>
      </c>
    </row>
    <row r="3602" spans="13:14" x14ac:dyDescent="0.2">
      <c r="M3602" s="15" t="s">
        <v>8219</v>
      </c>
      <c r="N3602" s="17">
        <v>4</v>
      </c>
    </row>
    <row r="3603" spans="13:14" x14ac:dyDescent="0.2">
      <c r="M3603" s="15" t="s">
        <v>8219</v>
      </c>
      <c r="N3603" s="17">
        <v>53</v>
      </c>
    </row>
    <row r="3604" spans="13:14" x14ac:dyDescent="0.2">
      <c r="M3604" s="15" t="s">
        <v>8219</v>
      </c>
      <c r="N3604" s="17">
        <v>49</v>
      </c>
    </row>
    <row r="3605" spans="13:14" x14ac:dyDescent="0.2">
      <c r="M3605" s="15" t="s">
        <v>8219</v>
      </c>
      <c r="N3605" s="17">
        <v>57</v>
      </c>
    </row>
    <row r="3606" spans="13:14" x14ac:dyDescent="0.2">
      <c r="M3606" s="15" t="s">
        <v>8219</v>
      </c>
      <c r="N3606" s="17">
        <v>69</v>
      </c>
    </row>
    <row r="3607" spans="13:14" x14ac:dyDescent="0.2">
      <c r="M3607" s="15" t="s">
        <v>8219</v>
      </c>
      <c r="N3607" s="17">
        <v>15</v>
      </c>
    </row>
    <row r="3608" spans="13:14" x14ac:dyDescent="0.2">
      <c r="M3608" s="15" t="s">
        <v>8219</v>
      </c>
      <c r="N3608" s="17">
        <v>64</v>
      </c>
    </row>
    <row r="3609" spans="13:14" x14ac:dyDescent="0.2">
      <c r="M3609" s="15" t="s">
        <v>8219</v>
      </c>
      <c r="N3609" s="17">
        <v>20</v>
      </c>
    </row>
    <row r="3610" spans="13:14" x14ac:dyDescent="0.2">
      <c r="M3610" s="15" t="s">
        <v>8219</v>
      </c>
      <c r="N3610" s="17">
        <v>27</v>
      </c>
    </row>
    <row r="3611" spans="13:14" x14ac:dyDescent="0.2">
      <c r="M3611" s="15" t="s">
        <v>8219</v>
      </c>
      <c r="N3611" s="17">
        <v>21</v>
      </c>
    </row>
    <row r="3612" spans="13:14" x14ac:dyDescent="0.2">
      <c r="M3612" s="15" t="s">
        <v>8219</v>
      </c>
      <c r="N3612" s="17">
        <v>31</v>
      </c>
    </row>
    <row r="3613" spans="13:14" x14ac:dyDescent="0.2">
      <c r="M3613" s="15" t="s">
        <v>8219</v>
      </c>
      <c r="N3613" s="17">
        <v>51</v>
      </c>
    </row>
    <row r="3614" spans="13:14" x14ac:dyDescent="0.2">
      <c r="M3614" s="15" t="s">
        <v>8219</v>
      </c>
      <c r="N3614" s="17">
        <v>57</v>
      </c>
    </row>
    <row r="3615" spans="13:14" x14ac:dyDescent="0.2">
      <c r="M3615" s="15" t="s">
        <v>8219</v>
      </c>
      <c r="N3615" s="17">
        <v>20</v>
      </c>
    </row>
    <row r="3616" spans="13:14" x14ac:dyDescent="0.2">
      <c r="M3616" s="15" t="s">
        <v>8219</v>
      </c>
      <c r="N3616" s="17">
        <v>71</v>
      </c>
    </row>
    <row r="3617" spans="13:14" x14ac:dyDescent="0.2">
      <c r="M3617" s="15" t="s">
        <v>8219</v>
      </c>
      <c r="N3617" s="17">
        <v>72</v>
      </c>
    </row>
    <row r="3618" spans="13:14" x14ac:dyDescent="0.2">
      <c r="M3618" s="15" t="s">
        <v>8219</v>
      </c>
      <c r="N3618" s="17">
        <v>45</v>
      </c>
    </row>
    <row r="3619" spans="13:14" x14ac:dyDescent="0.2">
      <c r="M3619" s="15" t="s">
        <v>8219</v>
      </c>
      <c r="N3619" s="17">
        <v>51</v>
      </c>
    </row>
    <row r="3620" spans="13:14" x14ac:dyDescent="0.2">
      <c r="M3620" s="15" t="s">
        <v>8219</v>
      </c>
      <c r="N3620" s="17">
        <v>56</v>
      </c>
    </row>
    <row r="3621" spans="13:14" x14ac:dyDescent="0.2">
      <c r="M3621" s="15" t="s">
        <v>8219</v>
      </c>
      <c r="N3621" s="17">
        <v>17</v>
      </c>
    </row>
    <row r="3622" spans="13:14" x14ac:dyDescent="0.2">
      <c r="M3622" s="15" t="s">
        <v>8219</v>
      </c>
      <c r="N3622" s="17">
        <v>197</v>
      </c>
    </row>
    <row r="3623" spans="13:14" x14ac:dyDescent="0.2">
      <c r="M3623" s="15" t="s">
        <v>8219</v>
      </c>
      <c r="N3623" s="17">
        <v>70</v>
      </c>
    </row>
    <row r="3624" spans="13:14" x14ac:dyDescent="0.2">
      <c r="M3624" s="15" t="s">
        <v>8219</v>
      </c>
      <c r="N3624" s="17">
        <v>21</v>
      </c>
    </row>
    <row r="3625" spans="13:14" x14ac:dyDescent="0.2">
      <c r="M3625" s="15" t="s">
        <v>8219</v>
      </c>
      <c r="N3625" s="17">
        <v>34</v>
      </c>
    </row>
    <row r="3626" spans="13:14" x14ac:dyDescent="0.2">
      <c r="M3626" s="15" t="s">
        <v>8219</v>
      </c>
      <c r="N3626" s="17">
        <v>39</v>
      </c>
    </row>
    <row r="3627" spans="13:14" x14ac:dyDescent="0.2">
      <c r="M3627" s="15" t="s">
        <v>8219</v>
      </c>
      <c r="N3627" s="17">
        <v>78</v>
      </c>
    </row>
    <row r="3628" spans="13:14" x14ac:dyDescent="0.2">
      <c r="M3628" s="15" t="s">
        <v>8219</v>
      </c>
      <c r="N3628" s="17">
        <v>48</v>
      </c>
    </row>
    <row r="3629" spans="13:14" x14ac:dyDescent="0.2">
      <c r="M3629" s="15" t="s">
        <v>8219</v>
      </c>
      <c r="N3629" s="17">
        <v>29</v>
      </c>
    </row>
    <row r="3630" spans="13:14" x14ac:dyDescent="0.2">
      <c r="M3630" s="15" t="s">
        <v>8221</v>
      </c>
      <c r="N3630" s="17">
        <v>0</v>
      </c>
    </row>
    <row r="3631" spans="13:14" x14ac:dyDescent="0.2">
      <c r="M3631" s="15" t="s">
        <v>8221</v>
      </c>
      <c r="N3631" s="17">
        <v>2</v>
      </c>
    </row>
    <row r="3632" spans="13:14" x14ac:dyDescent="0.2">
      <c r="M3632" s="15" t="s">
        <v>8221</v>
      </c>
      <c r="N3632" s="17">
        <v>1</v>
      </c>
    </row>
    <row r="3633" spans="13:14" x14ac:dyDescent="0.2">
      <c r="M3633" s="15" t="s">
        <v>8221</v>
      </c>
      <c r="N3633" s="17">
        <v>59</v>
      </c>
    </row>
    <row r="3634" spans="13:14" x14ac:dyDescent="0.2">
      <c r="M3634" s="15" t="s">
        <v>8221</v>
      </c>
      <c r="N3634" s="17">
        <v>1</v>
      </c>
    </row>
    <row r="3635" spans="13:14" x14ac:dyDescent="0.2">
      <c r="M3635" s="15" t="s">
        <v>8221</v>
      </c>
      <c r="N3635" s="17">
        <v>31</v>
      </c>
    </row>
    <row r="3636" spans="13:14" x14ac:dyDescent="0.2">
      <c r="M3636" s="15" t="s">
        <v>8221</v>
      </c>
      <c r="N3636" s="17">
        <v>18</v>
      </c>
    </row>
    <row r="3637" spans="13:14" x14ac:dyDescent="0.2">
      <c r="M3637" s="15" t="s">
        <v>8221</v>
      </c>
      <c r="N3637" s="17">
        <v>10</v>
      </c>
    </row>
    <row r="3638" spans="13:14" x14ac:dyDescent="0.2">
      <c r="M3638" s="15" t="s">
        <v>8221</v>
      </c>
      <c r="N3638" s="17">
        <v>0</v>
      </c>
    </row>
    <row r="3639" spans="13:14" x14ac:dyDescent="0.2">
      <c r="M3639" s="15" t="s">
        <v>8221</v>
      </c>
      <c r="N3639" s="17">
        <v>14</v>
      </c>
    </row>
    <row r="3640" spans="13:14" x14ac:dyDescent="0.2">
      <c r="M3640" s="15" t="s">
        <v>8221</v>
      </c>
      <c r="N3640" s="17">
        <v>2</v>
      </c>
    </row>
    <row r="3641" spans="13:14" x14ac:dyDescent="0.2">
      <c r="M3641" s="15" t="s">
        <v>8221</v>
      </c>
      <c r="N3641" s="17">
        <v>1</v>
      </c>
    </row>
    <row r="3642" spans="13:14" x14ac:dyDescent="0.2">
      <c r="M3642" s="15" t="s">
        <v>8221</v>
      </c>
      <c r="N3642" s="17">
        <v>3</v>
      </c>
    </row>
    <row r="3643" spans="13:14" x14ac:dyDescent="0.2">
      <c r="M3643" s="15" t="s">
        <v>8221</v>
      </c>
      <c r="N3643" s="17">
        <v>0</v>
      </c>
    </row>
    <row r="3644" spans="13:14" x14ac:dyDescent="0.2">
      <c r="M3644" s="15" t="s">
        <v>8221</v>
      </c>
      <c r="N3644" s="17">
        <v>2</v>
      </c>
    </row>
    <row r="3645" spans="13:14" x14ac:dyDescent="0.2">
      <c r="M3645" s="15" t="s">
        <v>8221</v>
      </c>
      <c r="N3645" s="17">
        <v>0</v>
      </c>
    </row>
    <row r="3646" spans="13:14" x14ac:dyDescent="0.2">
      <c r="M3646" s="15" t="s">
        <v>8221</v>
      </c>
      <c r="N3646" s="17">
        <v>12</v>
      </c>
    </row>
    <row r="3647" spans="13:14" x14ac:dyDescent="0.2">
      <c r="M3647" s="15" t="s">
        <v>8221</v>
      </c>
      <c r="N3647" s="17">
        <v>1</v>
      </c>
    </row>
    <row r="3648" spans="13:14" x14ac:dyDescent="0.2">
      <c r="M3648" s="15" t="s">
        <v>8221</v>
      </c>
      <c r="N3648" s="17">
        <v>8</v>
      </c>
    </row>
    <row r="3649" spans="13:14" x14ac:dyDescent="0.2">
      <c r="M3649" s="15" t="s">
        <v>8221</v>
      </c>
      <c r="N3649" s="17">
        <v>2</v>
      </c>
    </row>
    <row r="3650" spans="13:14" x14ac:dyDescent="0.2">
      <c r="M3650" s="15" t="s">
        <v>8219</v>
      </c>
      <c r="N3650" s="17">
        <v>73</v>
      </c>
    </row>
    <row r="3651" spans="13:14" x14ac:dyDescent="0.2">
      <c r="M3651" s="15" t="s">
        <v>8219</v>
      </c>
      <c r="N3651" s="17">
        <v>8</v>
      </c>
    </row>
    <row r="3652" spans="13:14" x14ac:dyDescent="0.2">
      <c r="M3652" s="15" t="s">
        <v>8219</v>
      </c>
      <c r="N3652" s="17">
        <v>17</v>
      </c>
    </row>
    <row r="3653" spans="13:14" x14ac:dyDescent="0.2">
      <c r="M3653" s="15" t="s">
        <v>8219</v>
      </c>
      <c r="N3653" s="17">
        <v>9</v>
      </c>
    </row>
    <row r="3654" spans="13:14" x14ac:dyDescent="0.2">
      <c r="M3654" s="15" t="s">
        <v>8219</v>
      </c>
      <c r="N3654" s="17">
        <v>17</v>
      </c>
    </row>
    <row r="3655" spans="13:14" x14ac:dyDescent="0.2">
      <c r="M3655" s="15" t="s">
        <v>8219</v>
      </c>
      <c r="N3655" s="17">
        <v>33</v>
      </c>
    </row>
    <row r="3656" spans="13:14" x14ac:dyDescent="0.2">
      <c r="M3656" s="15" t="s">
        <v>8219</v>
      </c>
      <c r="N3656" s="17">
        <v>38</v>
      </c>
    </row>
    <row r="3657" spans="13:14" x14ac:dyDescent="0.2">
      <c r="M3657" s="15" t="s">
        <v>8219</v>
      </c>
      <c r="N3657" s="17">
        <v>79</v>
      </c>
    </row>
    <row r="3658" spans="13:14" x14ac:dyDescent="0.2">
      <c r="M3658" s="15" t="s">
        <v>8219</v>
      </c>
      <c r="N3658" s="17">
        <v>46</v>
      </c>
    </row>
    <row r="3659" spans="13:14" x14ac:dyDescent="0.2">
      <c r="M3659" s="15" t="s">
        <v>8219</v>
      </c>
      <c r="N3659" s="17">
        <v>20</v>
      </c>
    </row>
    <row r="3660" spans="13:14" x14ac:dyDescent="0.2">
      <c r="M3660" s="15" t="s">
        <v>8219</v>
      </c>
      <c r="N3660" s="17">
        <v>20</v>
      </c>
    </row>
    <row r="3661" spans="13:14" x14ac:dyDescent="0.2">
      <c r="M3661" s="15" t="s">
        <v>8219</v>
      </c>
      <c r="N3661" s="17">
        <v>13</v>
      </c>
    </row>
    <row r="3662" spans="13:14" x14ac:dyDescent="0.2">
      <c r="M3662" s="15" t="s">
        <v>8219</v>
      </c>
      <c r="N3662" s="17">
        <v>22</v>
      </c>
    </row>
    <row r="3663" spans="13:14" x14ac:dyDescent="0.2">
      <c r="M3663" s="15" t="s">
        <v>8219</v>
      </c>
      <c r="N3663" s="17">
        <v>36</v>
      </c>
    </row>
    <row r="3664" spans="13:14" x14ac:dyDescent="0.2">
      <c r="M3664" s="15" t="s">
        <v>8219</v>
      </c>
      <c r="N3664" s="17">
        <v>40</v>
      </c>
    </row>
    <row r="3665" spans="13:14" x14ac:dyDescent="0.2">
      <c r="M3665" s="15" t="s">
        <v>8219</v>
      </c>
      <c r="N3665" s="17">
        <v>9</v>
      </c>
    </row>
    <row r="3666" spans="13:14" x14ac:dyDescent="0.2">
      <c r="M3666" s="15" t="s">
        <v>8219</v>
      </c>
      <c r="N3666" s="17">
        <v>19</v>
      </c>
    </row>
    <row r="3667" spans="13:14" x14ac:dyDescent="0.2">
      <c r="M3667" s="15" t="s">
        <v>8219</v>
      </c>
      <c r="N3667" s="17">
        <v>14</v>
      </c>
    </row>
    <row r="3668" spans="13:14" x14ac:dyDescent="0.2">
      <c r="M3668" s="15" t="s">
        <v>8219</v>
      </c>
      <c r="N3668" s="17">
        <v>38</v>
      </c>
    </row>
    <row r="3669" spans="13:14" x14ac:dyDescent="0.2">
      <c r="M3669" s="15" t="s">
        <v>8219</v>
      </c>
      <c r="N3669" s="17">
        <v>58</v>
      </c>
    </row>
    <row r="3670" spans="13:14" x14ac:dyDescent="0.2">
      <c r="M3670" s="15" t="s">
        <v>8219</v>
      </c>
      <c r="N3670" s="17">
        <v>28</v>
      </c>
    </row>
    <row r="3671" spans="13:14" x14ac:dyDescent="0.2">
      <c r="M3671" s="15" t="s">
        <v>8219</v>
      </c>
      <c r="N3671" s="17">
        <v>17</v>
      </c>
    </row>
    <row r="3672" spans="13:14" x14ac:dyDescent="0.2">
      <c r="M3672" s="15" t="s">
        <v>8219</v>
      </c>
      <c r="N3672" s="17">
        <v>12</v>
      </c>
    </row>
    <row r="3673" spans="13:14" x14ac:dyDescent="0.2">
      <c r="M3673" s="15" t="s">
        <v>8219</v>
      </c>
      <c r="N3673" s="17">
        <v>40</v>
      </c>
    </row>
    <row r="3674" spans="13:14" x14ac:dyDescent="0.2">
      <c r="M3674" s="15" t="s">
        <v>8219</v>
      </c>
      <c r="N3674" s="17">
        <v>57</v>
      </c>
    </row>
    <row r="3675" spans="13:14" x14ac:dyDescent="0.2">
      <c r="M3675" s="15" t="s">
        <v>8219</v>
      </c>
      <c r="N3675" s="17">
        <v>114</v>
      </c>
    </row>
    <row r="3676" spans="13:14" x14ac:dyDescent="0.2">
      <c r="M3676" s="15" t="s">
        <v>8219</v>
      </c>
      <c r="N3676" s="17">
        <v>31</v>
      </c>
    </row>
    <row r="3677" spans="13:14" x14ac:dyDescent="0.2">
      <c r="M3677" s="15" t="s">
        <v>8219</v>
      </c>
      <c r="N3677" s="17">
        <v>3</v>
      </c>
    </row>
    <row r="3678" spans="13:14" x14ac:dyDescent="0.2">
      <c r="M3678" s="15" t="s">
        <v>8219</v>
      </c>
      <c r="N3678" s="17">
        <v>16</v>
      </c>
    </row>
    <row r="3679" spans="13:14" x14ac:dyDescent="0.2">
      <c r="M3679" s="15" t="s">
        <v>8219</v>
      </c>
      <c r="N3679" s="17">
        <v>199</v>
      </c>
    </row>
    <row r="3680" spans="13:14" x14ac:dyDescent="0.2">
      <c r="M3680" s="15" t="s">
        <v>8219</v>
      </c>
      <c r="N3680" s="17">
        <v>31</v>
      </c>
    </row>
    <row r="3681" spans="13:14" x14ac:dyDescent="0.2">
      <c r="M3681" s="15" t="s">
        <v>8219</v>
      </c>
      <c r="N3681" s="17">
        <v>30</v>
      </c>
    </row>
    <row r="3682" spans="13:14" x14ac:dyDescent="0.2">
      <c r="M3682" s="15" t="s">
        <v>8219</v>
      </c>
      <c r="N3682" s="17">
        <v>34</v>
      </c>
    </row>
    <row r="3683" spans="13:14" x14ac:dyDescent="0.2">
      <c r="M3683" s="15" t="s">
        <v>8219</v>
      </c>
      <c r="N3683" s="17">
        <v>18</v>
      </c>
    </row>
    <row r="3684" spans="13:14" x14ac:dyDescent="0.2">
      <c r="M3684" s="15" t="s">
        <v>8219</v>
      </c>
      <c r="N3684" s="17">
        <v>67</v>
      </c>
    </row>
    <row r="3685" spans="13:14" x14ac:dyDescent="0.2">
      <c r="M3685" s="15" t="s">
        <v>8219</v>
      </c>
      <c r="N3685" s="17">
        <v>66</v>
      </c>
    </row>
    <row r="3686" spans="13:14" x14ac:dyDescent="0.2">
      <c r="M3686" s="15" t="s">
        <v>8219</v>
      </c>
      <c r="N3686" s="17">
        <v>23</v>
      </c>
    </row>
    <row r="3687" spans="13:14" x14ac:dyDescent="0.2">
      <c r="M3687" s="15" t="s">
        <v>8219</v>
      </c>
      <c r="N3687" s="17">
        <v>126</v>
      </c>
    </row>
    <row r="3688" spans="13:14" x14ac:dyDescent="0.2">
      <c r="M3688" s="15" t="s">
        <v>8219</v>
      </c>
      <c r="N3688" s="17">
        <v>6</v>
      </c>
    </row>
    <row r="3689" spans="13:14" x14ac:dyDescent="0.2">
      <c r="M3689" s="15" t="s">
        <v>8219</v>
      </c>
      <c r="N3689" s="17">
        <v>25</v>
      </c>
    </row>
    <row r="3690" spans="13:14" x14ac:dyDescent="0.2">
      <c r="M3690" s="15" t="s">
        <v>8219</v>
      </c>
      <c r="N3690" s="17">
        <v>39</v>
      </c>
    </row>
    <row r="3691" spans="13:14" x14ac:dyDescent="0.2">
      <c r="M3691" s="15" t="s">
        <v>8219</v>
      </c>
      <c r="N3691" s="17">
        <v>62</v>
      </c>
    </row>
    <row r="3692" spans="13:14" x14ac:dyDescent="0.2">
      <c r="M3692" s="15" t="s">
        <v>8219</v>
      </c>
      <c r="N3692" s="17">
        <v>31</v>
      </c>
    </row>
    <row r="3693" spans="13:14" x14ac:dyDescent="0.2">
      <c r="M3693" s="15" t="s">
        <v>8219</v>
      </c>
      <c r="N3693" s="17">
        <v>274</v>
      </c>
    </row>
    <row r="3694" spans="13:14" x14ac:dyDescent="0.2">
      <c r="M3694" s="15" t="s">
        <v>8219</v>
      </c>
      <c r="N3694" s="17">
        <v>17</v>
      </c>
    </row>
    <row r="3695" spans="13:14" x14ac:dyDescent="0.2">
      <c r="M3695" s="15" t="s">
        <v>8219</v>
      </c>
      <c r="N3695" s="17">
        <v>14</v>
      </c>
    </row>
    <row r="3696" spans="13:14" x14ac:dyDescent="0.2">
      <c r="M3696" s="15" t="s">
        <v>8219</v>
      </c>
      <c r="N3696" s="17">
        <v>60</v>
      </c>
    </row>
    <row r="3697" spans="13:14" x14ac:dyDescent="0.2">
      <c r="M3697" s="15" t="s">
        <v>8219</v>
      </c>
      <c r="N3697" s="17">
        <v>33</v>
      </c>
    </row>
    <row r="3698" spans="13:14" x14ac:dyDescent="0.2">
      <c r="M3698" s="15" t="s">
        <v>8219</v>
      </c>
      <c r="N3698" s="17">
        <v>78</v>
      </c>
    </row>
    <row r="3699" spans="13:14" x14ac:dyDescent="0.2">
      <c r="M3699" s="15" t="s">
        <v>8219</v>
      </c>
      <c r="N3699" s="17">
        <v>30</v>
      </c>
    </row>
    <row r="3700" spans="13:14" x14ac:dyDescent="0.2">
      <c r="M3700" s="15" t="s">
        <v>8219</v>
      </c>
      <c r="N3700" s="17">
        <v>136</v>
      </c>
    </row>
    <row r="3701" spans="13:14" x14ac:dyDescent="0.2">
      <c r="M3701" s="15" t="s">
        <v>8219</v>
      </c>
      <c r="N3701" s="17">
        <v>40</v>
      </c>
    </row>
    <row r="3702" spans="13:14" x14ac:dyDescent="0.2">
      <c r="M3702" s="15" t="s">
        <v>8219</v>
      </c>
      <c r="N3702" s="17">
        <v>18</v>
      </c>
    </row>
    <row r="3703" spans="13:14" x14ac:dyDescent="0.2">
      <c r="M3703" s="15" t="s">
        <v>8219</v>
      </c>
      <c r="N3703" s="17">
        <v>39</v>
      </c>
    </row>
    <row r="3704" spans="13:14" x14ac:dyDescent="0.2">
      <c r="M3704" s="15" t="s">
        <v>8219</v>
      </c>
      <c r="N3704" s="17">
        <v>21</v>
      </c>
    </row>
    <row r="3705" spans="13:14" x14ac:dyDescent="0.2">
      <c r="M3705" s="15" t="s">
        <v>8219</v>
      </c>
      <c r="N3705" s="17">
        <v>30</v>
      </c>
    </row>
    <row r="3706" spans="13:14" x14ac:dyDescent="0.2">
      <c r="M3706" s="15" t="s">
        <v>8219</v>
      </c>
      <c r="N3706" s="17">
        <v>27</v>
      </c>
    </row>
    <row r="3707" spans="13:14" x14ac:dyDescent="0.2">
      <c r="M3707" s="15" t="s">
        <v>8219</v>
      </c>
      <c r="N3707" s="17">
        <v>35</v>
      </c>
    </row>
    <row r="3708" spans="13:14" x14ac:dyDescent="0.2">
      <c r="M3708" s="15" t="s">
        <v>8219</v>
      </c>
      <c r="N3708" s="17">
        <v>13</v>
      </c>
    </row>
    <row r="3709" spans="13:14" x14ac:dyDescent="0.2">
      <c r="M3709" s="15" t="s">
        <v>8219</v>
      </c>
      <c r="N3709" s="17">
        <v>23</v>
      </c>
    </row>
    <row r="3710" spans="13:14" x14ac:dyDescent="0.2">
      <c r="M3710" s="15" t="s">
        <v>8219</v>
      </c>
      <c r="N3710" s="17">
        <v>39</v>
      </c>
    </row>
    <row r="3711" spans="13:14" x14ac:dyDescent="0.2">
      <c r="M3711" s="15" t="s">
        <v>8219</v>
      </c>
      <c r="N3711" s="17">
        <v>35</v>
      </c>
    </row>
    <row r="3712" spans="13:14" x14ac:dyDescent="0.2">
      <c r="M3712" s="15" t="s">
        <v>8219</v>
      </c>
      <c r="N3712" s="17">
        <v>27</v>
      </c>
    </row>
    <row r="3713" spans="13:14" x14ac:dyDescent="0.2">
      <c r="M3713" s="15" t="s">
        <v>8219</v>
      </c>
      <c r="N3713" s="17">
        <v>21</v>
      </c>
    </row>
    <row r="3714" spans="13:14" x14ac:dyDescent="0.2">
      <c r="M3714" s="15" t="s">
        <v>8219</v>
      </c>
      <c r="N3714" s="17">
        <v>104</v>
      </c>
    </row>
    <row r="3715" spans="13:14" x14ac:dyDescent="0.2">
      <c r="M3715" s="15" t="s">
        <v>8219</v>
      </c>
      <c r="N3715" s="17">
        <v>19</v>
      </c>
    </row>
    <row r="3716" spans="13:14" x14ac:dyDescent="0.2">
      <c r="M3716" s="15" t="s">
        <v>8219</v>
      </c>
      <c r="N3716" s="17">
        <v>97</v>
      </c>
    </row>
    <row r="3717" spans="13:14" x14ac:dyDescent="0.2">
      <c r="M3717" s="15" t="s">
        <v>8219</v>
      </c>
      <c r="N3717" s="17">
        <v>27</v>
      </c>
    </row>
    <row r="3718" spans="13:14" x14ac:dyDescent="0.2">
      <c r="M3718" s="15" t="s">
        <v>8219</v>
      </c>
      <c r="N3718" s="17">
        <v>24</v>
      </c>
    </row>
    <row r="3719" spans="13:14" x14ac:dyDescent="0.2">
      <c r="M3719" s="15" t="s">
        <v>8219</v>
      </c>
      <c r="N3719" s="17">
        <v>13</v>
      </c>
    </row>
    <row r="3720" spans="13:14" x14ac:dyDescent="0.2">
      <c r="M3720" s="15" t="s">
        <v>8219</v>
      </c>
      <c r="N3720" s="17">
        <v>46</v>
      </c>
    </row>
    <row r="3721" spans="13:14" x14ac:dyDescent="0.2">
      <c r="M3721" s="15" t="s">
        <v>8219</v>
      </c>
      <c r="N3721" s="17">
        <v>4</v>
      </c>
    </row>
    <row r="3722" spans="13:14" x14ac:dyDescent="0.2">
      <c r="M3722" s="15" t="s">
        <v>8219</v>
      </c>
      <c r="N3722" s="17">
        <v>40</v>
      </c>
    </row>
    <row r="3723" spans="13:14" x14ac:dyDescent="0.2">
      <c r="M3723" s="15" t="s">
        <v>8219</v>
      </c>
      <c r="N3723" s="17">
        <v>44</v>
      </c>
    </row>
    <row r="3724" spans="13:14" x14ac:dyDescent="0.2">
      <c r="M3724" s="15" t="s">
        <v>8219</v>
      </c>
      <c r="N3724" s="17">
        <v>35</v>
      </c>
    </row>
    <row r="3725" spans="13:14" x14ac:dyDescent="0.2">
      <c r="M3725" s="15" t="s">
        <v>8219</v>
      </c>
      <c r="N3725" s="17">
        <v>63</v>
      </c>
    </row>
    <row r="3726" spans="13:14" x14ac:dyDescent="0.2">
      <c r="M3726" s="15" t="s">
        <v>8219</v>
      </c>
      <c r="N3726" s="17">
        <v>89</v>
      </c>
    </row>
    <row r="3727" spans="13:14" x14ac:dyDescent="0.2">
      <c r="M3727" s="15" t="s">
        <v>8219</v>
      </c>
      <c r="N3727" s="17">
        <v>15</v>
      </c>
    </row>
    <row r="3728" spans="13:14" x14ac:dyDescent="0.2">
      <c r="M3728" s="15" t="s">
        <v>8219</v>
      </c>
      <c r="N3728" s="17">
        <v>46</v>
      </c>
    </row>
    <row r="3729" spans="13:14" x14ac:dyDescent="0.2">
      <c r="M3729" s="15" t="s">
        <v>8219</v>
      </c>
      <c r="N3729" s="17">
        <v>33</v>
      </c>
    </row>
    <row r="3730" spans="13:14" x14ac:dyDescent="0.2">
      <c r="M3730" s="15" t="s">
        <v>8221</v>
      </c>
      <c r="N3730" s="17">
        <v>31</v>
      </c>
    </row>
    <row r="3731" spans="13:14" x14ac:dyDescent="0.2">
      <c r="M3731" s="15" t="s">
        <v>8221</v>
      </c>
      <c r="N3731" s="17">
        <v>5</v>
      </c>
    </row>
    <row r="3732" spans="13:14" x14ac:dyDescent="0.2">
      <c r="M3732" s="15" t="s">
        <v>8221</v>
      </c>
      <c r="N3732" s="17">
        <v>1</v>
      </c>
    </row>
    <row r="3733" spans="13:14" x14ac:dyDescent="0.2">
      <c r="M3733" s="15" t="s">
        <v>8221</v>
      </c>
      <c r="N3733" s="17">
        <v>12</v>
      </c>
    </row>
    <row r="3734" spans="13:14" x14ac:dyDescent="0.2">
      <c r="M3734" s="15" t="s">
        <v>8221</v>
      </c>
      <c r="N3734" s="17">
        <v>4</v>
      </c>
    </row>
    <row r="3735" spans="13:14" x14ac:dyDescent="0.2">
      <c r="M3735" s="15" t="s">
        <v>8221</v>
      </c>
      <c r="N3735" s="17">
        <v>0</v>
      </c>
    </row>
    <row r="3736" spans="13:14" x14ac:dyDescent="0.2">
      <c r="M3736" s="15" t="s">
        <v>8221</v>
      </c>
      <c r="N3736" s="17">
        <v>7</v>
      </c>
    </row>
    <row r="3737" spans="13:14" x14ac:dyDescent="0.2">
      <c r="M3737" s="15" t="s">
        <v>8221</v>
      </c>
      <c r="N3737" s="17">
        <v>2</v>
      </c>
    </row>
    <row r="3738" spans="13:14" x14ac:dyDescent="0.2">
      <c r="M3738" s="15" t="s">
        <v>8221</v>
      </c>
      <c r="N3738" s="17">
        <v>1</v>
      </c>
    </row>
    <row r="3739" spans="13:14" x14ac:dyDescent="0.2">
      <c r="M3739" s="15" t="s">
        <v>8221</v>
      </c>
      <c r="N3739" s="17">
        <v>4</v>
      </c>
    </row>
    <row r="3740" spans="13:14" x14ac:dyDescent="0.2">
      <c r="M3740" s="15" t="s">
        <v>8221</v>
      </c>
      <c r="N3740" s="17">
        <v>6</v>
      </c>
    </row>
    <row r="3741" spans="13:14" x14ac:dyDescent="0.2">
      <c r="M3741" s="15" t="s">
        <v>8221</v>
      </c>
      <c r="N3741" s="17">
        <v>8</v>
      </c>
    </row>
    <row r="3742" spans="13:14" x14ac:dyDescent="0.2">
      <c r="M3742" s="15" t="s">
        <v>8221</v>
      </c>
      <c r="N3742" s="17">
        <v>14</v>
      </c>
    </row>
    <row r="3743" spans="13:14" x14ac:dyDescent="0.2">
      <c r="M3743" s="15" t="s">
        <v>8221</v>
      </c>
      <c r="N3743" s="17">
        <v>0</v>
      </c>
    </row>
    <row r="3744" spans="13:14" x14ac:dyDescent="0.2">
      <c r="M3744" s="15" t="s">
        <v>8221</v>
      </c>
      <c r="N3744" s="17">
        <v>4</v>
      </c>
    </row>
    <row r="3745" spans="13:14" x14ac:dyDescent="0.2">
      <c r="M3745" s="15" t="s">
        <v>8221</v>
      </c>
      <c r="N3745" s="17">
        <v>0</v>
      </c>
    </row>
    <row r="3746" spans="13:14" x14ac:dyDescent="0.2">
      <c r="M3746" s="15" t="s">
        <v>8221</v>
      </c>
      <c r="N3746" s="17">
        <v>0</v>
      </c>
    </row>
    <row r="3747" spans="13:14" x14ac:dyDescent="0.2">
      <c r="M3747" s="15" t="s">
        <v>8221</v>
      </c>
      <c r="N3747" s="17">
        <v>1</v>
      </c>
    </row>
    <row r="3748" spans="13:14" x14ac:dyDescent="0.2">
      <c r="M3748" s="15" t="s">
        <v>8221</v>
      </c>
      <c r="N3748" s="17">
        <v>1</v>
      </c>
    </row>
    <row r="3749" spans="13:14" x14ac:dyDescent="0.2">
      <c r="M3749" s="15" t="s">
        <v>8221</v>
      </c>
      <c r="N3749" s="17">
        <v>1</v>
      </c>
    </row>
    <row r="3750" spans="13:14" x14ac:dyDescent="0.2">
      <c r="M3750" s="15" t="s">
        <v>8219</v>
      </c>
      <c r="N3750" s="17">
        <v>52</v>
      </c>
    </row>
    <row r="3751" spans="13:14" x14ac:dyDescent="0.2">
      <c r="M3751" s="15" t="s">
        <v>8219</v>
      </c>
      <c r="N3751" s="17">
        <v>7</v>
      </c>
    </row>
    <row r="3752" spans="13:14" x14ac:dyDescent="0.2">
      <c r="M3752" s="15" t="s">
        <v>8219</v>
      </c>
      <c r="N3752" s="17">
        <v>28</v>
      </c>
    </row>
    <row r="3753" spans="13:14" x14ac:dyDescent="0.2">
      <c r="M3753" s="15" t="s">
        <v>8219</v>
      </c>
      <c r="N3753" s="17">
        <v>11</v>
      </c>
    </row>
    <row r="3754" spans="13:14" x14ac:dyDescent="0.2">
      <c r="M3754" s="15" t="s">
        <v>8219</v>
      </c>
      <c r="N3754" s="17">
        <v>15</v>
      </c>
    </row>
    <row r="3755" spans="13:14" x14ac:dyDescent="0.2">
      <c r="M3755" s="15" t="s">
        <v>8219</v>
      </c>
      <c r="N3755" s="17">
        <v>30</v>
      </c>
    </row>
    <row r="3756" spans="13:14" x14ac:dyDescent="0.2">
      <c r="M3756" s="15" t="s">
        <v>8219</v>
      </c>
      <c r="N3756" s="17">
        <v>27</v>
      </c>
    </row>
    <row r="3757" spans="13:14" x14ac:dyDescent="0.2">
      <c r="M3757" s="15" t="s">
        <v>8219</v>
      </c>
      <c r="N3757" s="17">
        <v>28</v>
      </c>
    </row>
    <row r="3758" spans="13:14" x14ac:dyDescent="0.2">
      <c r="M3758" s="15" t="s">
        <v>8219</v>
      </c>
      <c r="N3758" s="17">
        <v>17</v>
      </c>
    </row>
    <row r="3759" spans="13:14" x14ac:dyDescent="0.2">
      <c r="M3759" s="15" t="s">
        <v>8219</v>
      </c>
      <c r="N3759" s="17">
        <v>50</v>
      </c>
    </row>
    <row r="3760" spans="13:14" x14ac:dyDescent="0.2">
      <c r="M3760" s="15" t="s">
        <v>8219</v>
      </c>
      <c r="N3760" s="17">
        <v>26</v>
      </c>
    </row>
    <row r="3761" spans="13:14" x14ac:dyDescent="0.2">
      <c r="M3761" s="15" t="s">
        <v>8219</v>
      </c>
      <c r="N3761" s="17">
        <v>88</v>
      </c>
    </row>
    <row r="3762" spans="13:14" x14ac:dyDescent="0.2">
      <c r="M3762" s="15" t="s">
        <v>8219</v>
      </c>
      <c r="N3762" s="17">
        <v>91</v>
      </c>
    </row>
    <row r="3763" spans="13:14" x14ac:dyDescent="0.2">
      <c r="M3763" s="15" t="s">
        <v>8219</v>
      </c>
      <c r="N3763" s="17">
        <v>3</v>
      </c>
    </row>
    <row r="3764" spans="13:14" x14ac:dyDescent="0.2">
      <c r="M3764" s="15" t="s">
        <v>8219</v>
      </c>
      <c r="N3764" s="17">
        <v>28</v>
      </c>
    </row>
    <row r="3765" spans="13:14" x14ac:dyDescent="0.2">
      <c r="M3765" s="15" t="s">
        <v>8219</v>
      </c>
      <c r="N3765" s="17">
        <v>77</v>
      </c>
    </row>
    <row r="3766" spans="13:14" x14ac:dyDescent="0.2">
      <c r="M3766" s="15" t="s">
        <v>8219</v>
      </c>
      <c r="N3766" s="17">
        <v>27</v>
      </c>
    </row>
    <row r="3767" spans="13:14" x14ac:dyDescent="0.2">
      <c r="M3767" s="15" t="s">
        <v>8219</v>
      </c>
      <c r="N3767" s="17">
        <v>107</v>
      </c>
    </row>
    <row r="3768" spans="13:14" x14ac:dyDescent="0.2">
      <c r="M3768" s="15" t="s">
        <v>8219</v>
      </c>
      <c r="N3768" s="17">
        <v>96</v>
      </c>
    </row>
    <row r="3769" spans="13:14" x14ac:dyDescent="0.2">
      <c r="M3769" s="15" t="s">
        <v>8219</v>
      </c>
      <c r="N3769" s="17">
        <v>56</v>
      </c>
    </row>
    <row r="3770" spans="13:14" x14ac:dyDescent="0.2">
      <c r="M3770" s="15" t="s">
        <v>8219</v>
      </c>
      <c r="N3770" s="17">
        <v>58</v>
      </c>
    </row>
    <row r="3771" spans="13:14" x14ac:dyDescent="0.2">
      <c r="M3771" s="15" t="s">
        <v>8219</v>
      </c>
      <c r="N3771" s="17">
        <v>15</v>
      </c>
    </row>
    <row r="3772" spans="13:14" x14ac:dyDescent="0.2">
      <c r="M3772" s="15" t="s">
        <v>8219</v>
      </c>
      <c r="N3772" s="17">
        <v>20</v>
      </c>
    </row>
    <row r="3773" spans="13:14" x14ac:dyDescent="0.2">
      <c r="M3773" s="15" t="s">
        <v>8219</v>
      </c>
      <c r="N3773" s="17">
        <v>38</v>
      </c>
    </row>
    <row r="3774" spans="13:14" x14ac:dyDescent="0.2">
      <c r="M3774" s="15" t="s">
        <v>8219</v>
      </c>
      <c r="N3774" s="17">
        <v>33</v>
      </c>
    </row>
    <row r="3775" spans="13:14" x14ac:dyDescent="0.2">
      <c r="M3775" s="15" t="s">
        <v>8219</v>
      </c>
      <c r="N3775" s="17">
        <v>57</v>
      </c>
    </row>
    <row r="3776" spans="13:14" x14ac:dyDescent="0.2">
      <c r="M3776" s="15" t="s">
        <v>8219</v>
      </c>
      <c r="N3776" s="17">
        <v>25</v>
      </c>
    </row>
    <row r="3777" spans="13:14" x14ac:dyDescent="0.2">
      <c r="M3777" s="15" t="s">
        <v>8219</v>
      </c>
      <c r="N3777" s="17">
        <v>14</v>
      </c>
    </row>
    <row r="3778" spans="13:14" x14ac:dyDescent="0.2">
      <c r="M3778" s="15" t="s">
        <v>8219</v>
      </c>
      <c r="N3778" s="17">
        <v>94</v>
      </c>
    </row>
    <row r="3779" spans="13:14" x14ac:dyDescent="0.2">
      <c r="M3779" s="15" t="s">
        <v>8219</v>
      </c>
      <c r="N3779" s="17">
        <v>59</v>
      </c>
    </row>
    <row r="3780" spans="13:14" x14ac:dyDescent="0.2">
      <c r="M3780" s="15" t="s">
        <v>8219</v>
      </c>
      <c r="N3780" s="17">
        <v>36</v>
      </c>
    </row>
    <row r="3781" spans="13:14" x14ac:dyDescent="0.2">
      <c r="M3781" s="15" t="s">
        <v>8219</v>
      </c>
      <c r="N3781" s="17">
        <v>115</v>
      </c>
    </row>
    <row r="3782" spans="13:14" x14ac:dyDescent="0.2">
      <c r="M3782" s="15" t="s">
        <v>8219</v>
      </c>
      <c r="N3782" s="17">
        <v>30</v>
      </c>
    </row>
    <row r="3783" spans="13:14" x14ac:dyDescent="0.2">
      <c r="M3783" s="15" t="s">
        <v>8219</v>
      </c>
      <c r="N3783" s="17">
        <v>52</v>
      </c>
    </row>
    <row r="3784" spans="13:14" x14ac:dyDescent="0.2">
      <c r="M3784" s="15" t="s">
        <v>8219</v>
      </c>
      <c r="N3784" s="17">
        <v>27</v>
      </c>
    </row>
    <row r="3785" spans="13:14" x14ac:dyDescent="0.2">
      <c r="M3785" s="15" t="s">
        <v>8219</v>
      </c>
      <c r="N3785" s="17">
        <v>24</v>
      </c>
    </row>
    <row r="3786" spans="13:14" x14ac:dyDescent="0.2">
      <c r="M3786" s="15" t="s">
        <v>8219</v>
      </c>
      <c r="N3786" s="17">
        <v>10</v>
      </c>
    </row>
    <row r="3787" spans="13:14" x14ac:dyDescent="0.2">
      <c r="M3787" s="15" t="s">
        <v>8219</v>
      </c>
      <c r="N3787" s="17">
        <v>30</v>
      </c>
    </row>
    <row r="3788" spans="13:14" x14ac:dyDescent="0.2">
      <c r="M3788" s="15" t="s">
        <v>8219</v>
      </c>
      <c r="N3788" s="17">
        <v>71</v>
      </c>
    </row>
    <row r="3789" spans="13:14" x14ac:dyDescent="0.2">
      <c r="M3789" s="15" t="s">
        <v>8219</v>
      </c>
      <c r="N3789" s="17">
        <v>10</v>
      </c>
    </row>
    <row r="3790" spans="13:14" x14ac:dyDescent="0.2">
      <c r="M3790" s="15" t="s">
        <v>8221</v>
      </c>
      <c r="N3790" s="17">
        <v>1</v>
      </c>
    </row>
    <row r="3791" spans="13:14" x14ac:dyDescent="0.2">
      <c r="M3791" s="15" t="s">
        <v>8221</v>
      </c>
      <c r="N3791" s="17">
        <v>4</v>
      </c>
    </row>
    <row r="3792" spans="13:14" x14ac:dyDescent="0.2">
      <c r="M3792" s="15" t="s">
        <v>8221</v>
      </c>
      <c r="N3792" s="17">
        <v>0</v>
      </c>
    </row>
    <row r="3793" spans="13:14" x14ac:dyDescent="0.2">
      <c r="M3793" s="15" t="s">
        <v>8221</v>
      </c>
      <c r="N3793" s="17">
        <v>0</v>
      </c>
    </row>
    <row r="3794" spans="13:14" x14ac:dyDescent="0.2">
      <c r="M3794" s="15" t="s">
        <v>8221</v>
      </c>
      <c r="N3794" s="17">
        <v>2</v>
      </c>
    </row>
    <row r="3795" spans="13:14" x14ac:dyDescent="0.2">
      <c r="M3795" s="15" t="s">
        <v>8221</v>
      </c>
      <c r="N3795" s="17">
        <v>24</v>
      </c>
    </row>
    <row r="3796" spans="13:14" x14ac:dyDescent="0.2">
      <c r="M3796" s="15" t="s">
        <v>8221</v>
      </c>
      <c r="N3796" s="17">
        <v>1</v>
      </c>
    </row>
    <row r="3797" spans="13:14" x14ac:dyDescent="0.2">
      <c r="M3797" s="15" t="s">
        <v>8221</v>
      </c>
      <c r="N3797" s="17">
        <v>2</v>
      </c>
    </row>
    <row r="3798" spans="13:14" x14ac:dyDescent="0.2">
      <c r="M3798" s="15" t="s">
        <v>8221</v>
      </c>
      <c r="N3798" s="17">
        <v>1</v>
      </c>
    </row>
    <row r="3799" spans="13:14" x14ac:dyDescent="0.2">
      <c r="M3799" s="15" t="s">
        <v>8221</v>
      </c>
      <c r="N3799" s="17">
        <v>37</v>
      </c>
    </row>
    <row r="3800" spans="13:14" x14ac:dyDescent="0.2">
      <c r="M3800" s="15" t="s">
        <v>8221</v>
      </c>
      <c r="N3800" s="17">
        <v>5</v>
      </c>
    </row>
    <row r="3801" spans="13:14" x14ac:dyDescent="0.2">
      <c r="M3801" s="15" t="s">
        <v>8221</v>
      </c>
      <c r="N3801" s="17">
        <v>4</v>
      </c>
    </row>
    <row r="3802" spans="13:14" x14ac:dyDescent="0.2">
      <c r="M3802" s="15" t="s">
        <v>8221</v>
      </c>
      <c r="N3802" s="17">
        <v>16</v>
      </c>
    </row>
    <row r="3803" spans="13:14" x14ac:dyDescent="0.2">
      <c r="M3803" s="15" t="s">
        <v>8221</v>
      </c>
      <c r="N3803" s="17">
        <v>9</v>
      </c>
    </row>
    <row r="3804" spans="13:14" x14ac:dyDescent="0.2">
      <c r="M3804" s="15" t="s">
        <v>8221</v>
      </c>
      <c r="N3804" s="17">
        <v>0</v>
      </c>
    </row>
    <row r="3805" spans="13:14" x14ac:dyDescent="0.2">
      <c r="M3805" s="15" t="s">
        <v>8221</v>
      </c>
      <c r="N3805" s="17">
        <v>40</v>
      </c>
    </row>
    <row r="3806" spans="13:14" x14ac:dyDescent="0.2">
      <c r="M3806" s="15" t="s">
        <v>8221</v>
      </c>
      <c r="N3806" s="17">
        <v>0</v>
      </c>
    </row>
    <row r="3807" spans="13:14" x14ac:dyDescent="0.2">
      <c r="M3807" s="15" t="s">
        <v>8221</v>
      </c>
      <c r="N3807" s="17">
        <v>2</v>
      </c>
    </row>
    <row r="3808" spans="13:14" x14ac:dyDescent="0.2">
      <c r="M3808" s="15" t="s">
        <v>8221</v>
      </c>
      <c r="N3808" s="17">
        <v>1</v>
      </c>
    </row>
    <row r="3809" spans="13:14" x14ac:dyDescent="0.2">
      <c r="M3809" s="15" t="s">
        <v>8221</v>
      </c>
      <c r="N3809" s="17">
        <v>9</v>
      </c>
    </row>
    <row r="3810" spans="13:14" x14ac:dyDescent="0.2">
      <c r="M3810" s="15" t="s">
        <v>8219</v>
      </c>
      <c r="N3810" s="17">
        <v>24</v>
      </c>
    </row>
    <row r="3811" spans="13:14" x14ac:dyDescent="0.2">
      <c r="M3811" s="15" t="s">
        <v>8219</v>
      </c>
      <c r="N3811" s="17">
        <v>38</v>
      </c>
    </row>
    <row r="3812" spans="13:14" x14ac:dyDescent="0.2">
      <c r="M3812" s="15" t="s">
        <v>8219</v>
      </c>
      <c r="N3812" s="17">
        <v>26</v>
      </c>
    </row>
    <row r="3813" spans="13:14" x14ac:dyDescent="0.2">
      <c r="M3813" s="15" t="s">
        <v>8219</v>
      </c>
      <c r="N3813" s="17">
        <v>19</v>
      </c>
    </row>
    <row r="3814" spans="13:14" x14ac:dyDescent="0.2">
      <c r="M3814" s="15" t="s">
        <v>8219</v>
      </c>
      <c r="N3814" s="17">
        <v>11</v>
      </c>
    </row>
    <row r="3815" spans="13:14" x14ac:dyDescent="0.2">
      <c r="M3815" s="15" t="s">
        <v>8219</v>
      </c>
      <c r="N3815" s="17">
        <v>27</v>
      </c>
    </row>
    <row r="3816" spans="13:14" x14ac:dyDescent="0.2">
      <c r="M3816" s="15" t="s">
        <v>8219</v>
      </c>
      <c r="N3816" s="17">
        <v>34</v>
      </c>
    </row>
    <row r="3817" spans="13:14" x14ac:dyDescent="0.2">
      <c r="M3817" s="15" t="s">
        <v>8219</v>
      </c>
      <c r="N3817" s="17">
        <v>20</v>
      </c>
    </row>
    <row r="3818" spans="13:14" x14ac:dyDescent="0.2">
      <c r="M3818" s="15" t="s">
        <v>8219</v>
      </c>
      <c r="N3818" s="17">
        <v>37</v>
      </c>
    </row>
    <row r="3819" spans="13:14" x14ac:dyDescent="0.2">
      <c r="M3819" s="15" t="s">
        <v>8219</v>
      </c>
      <c r="N3819" s="17">
        <v>20</v>
      </c>
    </row>
    <row r="3820" spans="13:14" x14ac:dyDescent="0.2">
      <c r="M3820" s="15" t="s">
        <v>8219</v>
      </c>
      <c r="N3820" s="17">
        <v>10</v>
      </c>
    </row>
    <row r="3821" spans="13:14" x14ac:dyDescent="0.2">
      <c r="M3821" s="15" t="s">
        <v>8219</v>
      </c>
      <c r="N3821" s="17">
        <v>26</v>
      </c>
    </row>
    <row r="3822" spans="13:14" x14ac:dyDescent="0.2">
      <c r="M3822" s="15" t="s">
        <v>8219</v>
      </c>
      <c r="N3822" s="17">
        <v>20</v>
      </c>
    </row>
    <row r="3823" spans="13:14" x14ac:dyDescent="0.2">
      <c r="M3823" s="15" t="s">
        <v>8219</v>
      </c>
      <c r="N3823" s="17">
        <v>46</v>
      </c>
    </row>
    <row r="3824" spans="13:14" x14ac:dyDescent="0.2">
      <c r="M3824" s="15" t="s">
        <v>8219</v>
      </c>
      <c r="N3824" s="17">
        <v>76</v>
      </c>
    </row>
    <row r="3825" spans="13:14" x14ac:dyDescent="0.2">
      <c r="M3825" s="15" t="s">
        <v>8219</v>
      </c>
      <c r="N3825" s="17">
        <v>41</v>
      </c>
    </row>
    <row r="3826" spans="13:14" x14ac:dyDescent="0.2">
      <c r="M3826" s="15" t="s">
        <v>8219</v>
      </c>
      <c r="N3826" s="17">
        <v>7</v>
      </c>
    </row>
    <row r="3827" spans="13:14" x14ac:dyDescent="0.2">
      <c r="M3827" s="15" t="s">
        <v>8219</v>
      </c>
      <c r="N3827" s="17">
        <v>49</v>
      </c>
    </row>
    <row r="3828" spans="13:14" x14ac:dyDescent="0.2">
      <c r="M3828" s="15" t="s">
        <v>8219</v>
      </c>
      <c r="N3828" s="17">
        <v>26</v>
      </c>
    </row>
    <row r="3829" spans="13:14" x14ac:dyDescent="0.2">
      <c r="M3829" s="15" t="s">
        <v>8219</v>
      </c>
      <c r="N3829" s="17">
        <v>65</v>
      </c>
    </row>
    <row r="3830" spans="13:14" x14ac:dyDescent="0.2">
      <c r="M3830" s="15" t="s">
        <v>8219</v>
      </c>
      <c r="N3830" s="17">
        <v>28</v>
      </c>
    </row>
    <row r="3831" spans="13:14" x14ac:dyDescent="0.2">
      <c r="M3831" s="15" t="s">
        <v>8219</v>
      </c>
      <c r="N3831" s="17">
        <v>8</v>
      </c>
    </row>
    <row r="3832" spans="13:14" x14ac:dyDescent="0.2">
      <c r="M3832" s="15" t="s">
        <v>8219</v>
      </c>
      <c r="N3832" s="17">
        <v>3</v>
      </c>
    </row>
    <row r="3833" spans="13:14" x14ac:dyDescent="0.2">
      <c r="M3833" s="15" t="s">
        <v>8219</v>
      </c>
      <c r="N3833" s="17">
        <v>9</v>
      </c>
    </row>
    <row r="3834" spans="13:14" x14ac:dyDescent="0.2">
      <c r="M3834" s="15" t="s">
        <v>8219</v>
      </c>
      <c r="N3834" s="17">
        <v>9</v>
      </c>
    </row>
    <row r="3835" spans="13:14" x14ac:dyDescent="0.2">
      <c r="M3835" s="15" t="s">
        <v>8219</v>
      </c>
      <c r="N3835" s="17">
        <v>20</v>
      </c>
    </row>
    <row r="3836" spans="13:14" x14ac:dyDescent="0.2">
      <c r="M3836" s="15" t="s">
        <v>8219</v>
      </c>
      <c r="N3836" s="17">
        <v>57</v>
      </c>
    </row>
    <row r="3837" spans="13:14" x14ac:dyDescent="0.2">
      <c r="M3837" s="15" t="s">
        <v>8219</v>
      </c>
      <c r="N3837" s="17">
        <v>8</v>
      </c>
    </row>
    <row r="3838" spans="13:14" x14ac:dyDescent="0.2">
      <c r="M3838" s="15" t="s">
        <v>8219</v>
      </c>
      <c r="N3838" s="17">
        <v>14</v>
      </c>
    </row>
    <row r="3839" spans="13:14" x14ac:dyDescent="0.2">
      <c r="M3839" s="15" t="s">
        <v>8219</v>
      </c>
      <c r="N3839" s="17">
        <v>17</v>
      </c>
    </row>
    <row r="3840" spans="13:14" x14ac:dyDescent="0.2">
      <c r="M3840" s="15" t="s">
        <v>8219</v>
      </c>
      <c r="N3840" s="17">
        <v>100</v>
      </c>
    </row>
    <row r="3841" spans="13:14" x14ac:dyDescent="0.2">
      <c r="M3841" s="15" t="s">
        <v>8219</v>
      </c>
      <c r="N3841" s="17">
        <v>32</v>
      </c>
    </row>
    <row r="3842" spans="13:14" x14ac:dyDescent="0.2">
      <c r="M3842" s="15" t="s">
        <v>8219</v>
      </c>
      <c r="N3842" s="17">
        <v>3</v>
      </c>
    </row>
    <row r="3843" spans="13:14" x14ac:dyDescent="0.2">
      <c r="M3843" s="15" t="s">
        <v>8221</v>
      </c>
      <c r="N3843" s="17">
        <v>34</v>
      </c>
    </row>
    <row r="3844" spans="13:14" x14ac:dyDescent="0.2">
      <c r="M3844" s="15" t="s">
        <v>8221</v>
      </c>
      <c r="N3844" s="17">
        <v>23</v>
      </c>
    </row>
    <row r="3845" spans="13:14" x14ac:dyDescent="0.2">
      <c r="M3845" s="15" t="s">
        <v>8221</v>
      </c>
      <c r="N3845" s="17">
        <v>19</v>
      </c>
    </row>
    <row r="3846" spans="13:14" x14ac:dyDescent="0.2">
      <c r="M3846" s="15" t="s">
        <v>8221</v>
      </c>
      <c r="N3846" s="17">
        <v>50</v>
      </c>
    </row>
    <row r="3847" spans="13:14" x14ac:dyDescent="0.2">
      <c r="M3847" s="15" t="s">
        <v>8221</v>
      </c>
      <c r="N3847" s="17">
        <v>12</v>
      </c>
    </row>
    <row r="3848" spans="13:14" x14ac:dyDescent="0.2">
      <c r="M3848" s="15" t="s">
        <v>8221</v>
      </c>
      <c r="N3848" s="17">
        <v>8</v>
      </c>
    </row>
    <row r="3849" spans="13:14" x14ac:dyDescent="0.2">
      <c r="M3849" s="15" t="s">
        <v>8221</v>
      </c>
      <c r="N3849" s="17">
        <v>9</v>
      </c>
    </row>
    <row r="3850" spans="13:14" x14ac:dyDescent="0.2">
      <c r="M3850" s="15" t="s">
        <v>8221</v>
      </c>
      <c r="N3850" s="17">
        <v>43</v>
      </c>
    </row>
    <row r="3851" spans="13:14" x14ac:dyDescent="0.2">
      <c r="M3851" s="15" t="s">
        <v>8221</v>
      </c>
      <c r="N3851" s="17">
        <v>28</v>
      </c>
    </row>
    <row r="3852" spans="13:14" x14ac:dyDescent="0.2">
      <c r="M3852" s="15" t="s">
        <v>8221</v>
      </c>
      <c r="N3852" s="17">
        <v>4</v>
      </c>
    </row>
    <row r="3853" spans="13:14" x14ac:dyDescent="0.2">
      <c r="M3853" s="15" t="s">
        <v>8221</v>
      </c>
      <c r="N3853" s="17">
        <v>24</v>
      </c>
    </row>
    <row r="3854" spans="13:14" x14ac:dyDescent="0.2">
      <c r="M3854" s="15" t="s">
        <v>8221</v>
      </c>
      <c r="N3854" s="17">
        <v>2</v>
      </c>
    </row>
    <row r="3855" spans="13:14" x14ac:dyDescent="0.2">
      <c r="M3855" s="15" t="s">
        <v>8221</v>
      </c>
      <c r="N3855" s="17">
        <v>2</v>
      </c>
    </row>
    <row r="3856" spans="13:14" x14ac:dyDescent="0.2">
      <c r="M3856" s="15" t="s">
        <v>8221</v>
      </c>
      <c r="N3856" s="17">
        <v>20</v>
      </c>
    </row>
    <row r="3857" spans="13:14" x14ac:dyDescent="0.2">
      <c r="M3857" s="15" t="s">
        <v>8221</v>
      </c>
      <c r="N3857" s="17">
        <v>1</v>
      </c>
    </row>
    <row r="3858" spans="13:14" x14ac:dyDescent="0.2">
      <c r="M3858" s="15" t="s">
        <v>8221</v>
      </c>
      <c r="N3858" s="17">
        <v>1</v>
      </c>
    </row>
    <row r="3859" spans="13:14" x14ac:dyDescent="0.2">
      <c r="M3859" s="15" t="s">
        <v>8221</v>
      </c>
      <c r="N3859" s="17">
        <v>4</v>
      </c>
    </row>
    <row r="3860" spans="13:14" x14ac:dyDescent="0.2">
      <c r="M3860" s="15" t="s">
        <v>8221</v>
      </c>
      <c r="N3860" s="17">
        <v>1</v>
      </c>
    </row>
    <row r="3861" spans="13:14" x14ac:dyDescent="0.2">
      <c r="M3861" s="15" t="s">
        <v>8221</v>
      </c>
      <c r="N3861" s="17">
        <v>1</v>
      </c>
    </row>
    <row r="3862" spans="13:14" x14ac:dyDescent="0.2">
      <c r="M3862" s="15" t="s">
        <v>8221</v>
      </c>
      <c r="N3862" s="17">
        <v>13</v>
      </c>
    </row>
    <row r="3863" spans="13:14" x14ac:dyDescent="0.2">
      <c r="M3863" s="15" t="s">
        <v>8221</v>
      </c>
      <c r="N3863" s="17">
        <v>1</v>
      </c>
    </row>
    <row r="3864" spans="13:14" x14ac:dyDescent="0.2">
      <c r="M3864" s="15" t="s">
        <v>8221</v>
      </c>
      <c r="N3864" s="17">
        <v>1</v>
      </c>
    </row>
    <row r="3865" spans="13:14" x14ac:dyDescent="0.2">
      <c r="M3865" s="15" t="s">
        <v>8221</v>
      </c>
      <c r="N3865" s="17">
        <v>0</v>
      </c>
    </row>
    <row r="3866" spans="13:14" x14ac:dyDescent="0.2">
      <c r="M3866" s="15" t="s">
        <v>8221</v>
      </c>
      <c r="N3866" s="17">
        <v>3</v>
      </c>
    </row>
    <row r="3867" spans="13:14" x14ac:dyDescent="0.2">
      <c r="M3867" s="15" t="s">
        <v>8221</v>
      </c>
      <c r="N3867" s="17">
        <v>14</v>
      </c>
    </row>
    <row r="3868" spans="13:14" x14ac:dyDescent="0.2">
      <c r="M3868" s="15" t="s">
        <v>8221</v>
      </c>
      <c r="N3868" s="17">
        <v>2</v>
      </c>
    </row>
    <row r="3869" spans="13:14" x14ac:dyDescent="0.2">
      <c r="M3869" s="15" t="s">
        <v>8221</v>
      </c>
      <c r="N3869" s="17">
        <v>5</v>
      </c>
    </row>
    <row r="3870" spans="13:14" x14ac:dyDescent="0.2">
      <c r="M3870" s="15" t="s">
        <v>8220</v>
      </c>
      <c r="N3870" s="17">
        <v>1</v>
      </c>
    </row>
    <row r="3871" spans="13:14" x14ac:dyDescent="0.2">
      <c r="M3871" s="15" t="s">
        <v>8220</v>
      </c>
      <c r="N3871" s="17">
        <v>15</v>
      </c>
    </row>
    <row r="3872" spans="13:14" x14ac:dyDescent="0.2">
      <c r="M3872" s="15" t="s">
        <v>8220</v>
      </c>
      <c r="N3872" s="17">
        <v>10</v>
      </c>
    </row>
    <row r="3873" spans="13:14" x14ac:dyDescent="0.2">
      <c r="M3873" s="15" t="s">
        <v>8220</v>
      </c>
      <c r="N3873" s="17">
        <v>3</v>
      </c>
    </row>
    <row r="3874" spans="13:14" x14ac:dyDescent="0.2">
      <c r="M3874" s="15" t="s">
        <v>8220</v>
      </c>
      <c r="N3874" s="17">
        <v>0</v>
      </c>
    </row>
    <row r="3875" spans="13:14" x14ac:dyDescent="0.2">
      <c r="M3875" s="15" t="s">
        <v>8220</v>
      </c>
      <c r="N3875" s="17">
        <v>0</v>
      </c>
    </row>
    <row r="3876" spans="13:14" x14ac:dyDescent="0.2">
      <c r="M3876" s="15" t="s">
        <v>8220</v>
      </c>
      <c r="N3876" s="17">
        <v>0</v>
      </c>
    </row>
    <row r="3877" spans="13:14" x14ac:dyDescent="0.2">
      <c r="M3877" s="15" t="s">
        <v>8220</v>
      </c>
      <c r="N3877" s="17">
        <v>0</v>
      </c>
    </row>
    <row r="3878" spans="13:14" x14ac:dyDescent="0.2">
      <c r="M3878" s="15" t="s">
        <v>8220</v>
      </c>
      <c r="N3878" s="17">
        <v>46</v>
      </c>
    </row>
    <row r="3879" spans="13:14" x14ac:dyDescent="0.2">
      <c r="M3879" s="15" t="s">
        <v>8220</v>
      </c>
      <c r="N3879" s="17">
        <v>14</v>
      </c>
    </row>
    <row r="3880" spans="13:14" x14ac:dyDescent="0.2">
      <c r="M3880" s="15" t="s">
        <v>8220</v>
      </c>
      <c r="N3880" s="17">
        <v>1</v>
      </c>
    </row>
    <row r="3881" spans="13:14" x14ac:dyDescent="0.2">
      <c r="M3881" s="15" t="s">
        <v>8220</v>
      </c>
      <c r="N3881" s="17">
        <v>0</v>
      </c>
    </row>
    <row r="3882" spans="13:14" x14ac:dyDescent="0.2">
      <c r="M3882" s="15" t="s">
        <v>8220</v>
      </c>
      <c r="N3882" s="17">
        <v>17</v>
      </c>
    </row>
    <row r="3883" spans="13:14" x14ac:dyDescent="0.2">
      <c r="M3883" s="15" t="s">
        <v>8220</v>
      </c>
      <c r="N3883" s="17">
        <v>1</v>
      </c>
    </row>
    <row r="3884" spans="13:14" x14ac:dyDescent="0.2">
      <c r="M3884" s="15" t="s">
        <v>8220</v>
      </c>
      <c r="N3884" s="17">
        <v>0</v>
      </c>
    </row>
    <row r="3885" spans="13:14" x14ac:dyDescent="0.2">
      <c r="M3885" s="15" t="s">
        <v>8220</v>
      </c>
      <c r="N3885" s="17">
        <v>0</v>
      </c>
    </row>
    <row r="3886" spans="13:14" x14ac:dyDescent="0.2">
      <c r="M3886" s="15" t="s">
        <v>8220</v>
      </c>
      <c r="N3886" s="17">
        <v>0</v>
      </c>
    </row>
    <row r="3887" spans="13:14" x14ac:dyDescent="0.2">
      <c r="M3887" s="15" t="s">
        <v>8220</v>
      </c>
      <c r="N3887" s="17">
        <v>0</v>
      </c>
    </row>
    <row r="3888" spans="13:14" x14ac:dyDescent="0.2">
      <c r="M3888" s="15" t="s">
        <v>8220</v>
      </c>
      <c r="N3888" s="17">
        <v>0</v>
      </c>
    </row>
    <row r="3889" spans="13:14" x14ac:dyDescent="0.2">
      <c r="M3889" s="15" t="s">
        <v>8220</v>
      </c>
      <c r="N3889" s="17">
        <v>2</v>
      </c>
    </row>
    <row r="3890" spans="13:14" x14ac:dyDescent="0.2">
      <c r="M3890" s="15" t="s">
        <v>8221</v>
      </c>
      <c r="N3890" s="17">
        <v>14</v>
      </c>
    </row>
    <row r="3891" spans="13:14" x14ac:dyDescent="0.2">
      <c r="M3891" s="15" t="s">
        <v>8221</v>
      </c>
      <c r="N3891" s="17">
        <v>9</v>
      </c>
    </row>
    <row r="3892" spans="13:14" x14ac:dyDescent="0.2">
      <c r="M3892" s="15" t="s">
        <v>8221</v>
      </c>
      <c r="N3892" s="17">
        <v>8</v>
      </c>
    </row>
    <row r="3893" spans="13:14" x14ac:dyDescent="0.2">
      <c r="M3893" s="15" t="s">
        <v>8221</v>
      </c>
      <c r="N3893" s="17">
        <v>7</v>
      </c>
    </row>
    <row r="3894" spans="13:14" x14ac:dyDescent="0.2">
      <c r="M3894" s="15" t="s">
        <v>8221</v>
      </c>
      <c r="N3894" s="17">
        <v>0</v>
      </c>
    </row>
    <row r="3895" spans="13:14" x14ac:dyDescent="0.2">
      <c r="M3895" s="15" t="s">
        <v>8221</v>
      </c>
      <c r="N3895" s="17">
        <v>84</v>
      </c>
    </row>
    <row r="3896" spans="13:14" x14ac:dyDescent="0.2">
      <c r="M3896" s="15" t="s">
        <v>8221</v>
      </c>
      <c r="N3896" s="17">
        <v>11</v>
      </c>
    </row>
    <row r="3897" spans="13:14" x14ac:dyDescent="0.2">
      <c r="M3897" s="15" t="s">
        <v>8221</v>
      </c>
      <c r="N3897" s="17">
        <v>1</v>
      </c>
    </row>
    <row r="3898" spans="13:14" x14ac:dyDescent="0.2">
      <c r="M3898" s="15" t="s">
        <v>8221</v>
      </c>
      <c r="N3898" s="17">
        <v>4</v>
      </c>
    </row>
    <row r="3899" spans="13:14" x14ac:dyDescent="0.2">
      <c r="M3899" s="15" t="s">
        <v>8221</v>
      </c>
      <c r="N3899" s="17">
        <v>10</v>
      </c>
    </row>
    <row r="3900" spans="13:14" x14ac:dyDescent="0.2">
      <c r="M3900" s="15" t="s">
        <v>8221</v>
      </c>
      <c r="N3900" s="17">
        <v>16</v>
      </c>
    </row>
    <row r="3901" spans="13:14" x14ac:dyDescent="0.2">
      <c r="M3901" s="15" t="s">
        <v>8221</v>
      </c>
      <c r="N3901" s="17">
        <v>2</v>
      </c>
    </row>
    <row r="3902" spans="13:14" x14ac:dyDescent="0.2">
      <c r="M3902" s="15" t="s">
        <v>8221</v>
      </c>
      <c r="N3902" s="17">
        <v>5</v>
      </c>
    </row>
    <row r="3903" spans="13:14" x14ac:dyDescent="0.2">
      <c r="M3903" s="15" t="s">
        <v>8221</v>
      </c>
      <c r="N3903" s="17">
        <v>1</v>
      </c>
    </row>
    <row r="3904" spans="13:14" x14ac:dyDescent="0.2">
      <c r="M3904" s="15" t="s">
        <v>8221</v>
      </c>
      <c r="N3904" s="17">
        <v>31</v>
      </c>
    </row>
    <row r="3905" spans="13:14" x14ac:dyDescent="0.2">
      <c r="M3905" s="15" t="s">
        <v>8221</v>
      </c>
      <c r="N3905" s="17">
        <v>0</v>
      </c>
    </row>
    <row r="3906" spans="13:14" x14ac:dyDescent="0.2">
      <c r="M3906" s="15" t="s">
        <v>8221</v>
      </c>
      <c r="N3906" s="17">
        <v>2</v>
      </c>
    </row>
    <row r="3907" spans="13:14" x14ac:dyDescent="0.2">
      <c r="M3907" s="15" t="s">
        <v>8221</v>
      </c>
      <c r="N3907" s="17">
        <v>7</v>
      </c>
    </row>
    <row r="3908" spans="13:14" x14ac:dyDescent="0.2">
      <c r="M3908" s="15" t="s">
        <v>8221</v>
      </c>
      <c r="N3908" s="17">
        <v>16</v>
      </c>
    </row>
    <row r="3909" spans="13:14" x14ac:dyDescent="0.2">
      <c r="M3909" s="15" t="s">
        <v>8221</v>
      </c>
      <c r="N3909" s="17">
        <v>4</v>
      </c>
    </row>
    <row r="3910" spans="13:14" x14ac:dyDescent="0.2">
      <c r="M3910" s="15" t="s">
        <v>8221</v>
      </c>
      <c r="N3910" s="17">
        <v>4</v>
      </c>
    </row>
    <row r="3911" spans="13:14" x14ac:dyDescent="0.2">
      <c r="M3911" s="15" t="s">
        <v>8221</v>
      </c>
      <c r="N3911" s="17">
        <v>4</v>
      </c>
    </row>
    <row r="3912" spans="13:14" x14ac:dyDescent="0.2">
      <c r="M3912" s="15" t="s">
        <v>8221</v>
      </c>
      <c r="N3912" s="17">
        <v>3</v>
      </c>
    </row>
    <row r="3913" spans="13:14" x14ac:dyDescent="0.2">
      <c r="M3913" s="15" t="s">
        <v>8221</v>
      </c>
      <c r="N3913" s="17">
        <v>36</v>
      </c>
    </row>
    <row r="3914" spans="13:14" x14ac:dyDescent="0.2">
      <c r="M3914" s="15" t="s">
        <v>8221</v>
      </c>
      <c r="N3914" s="17">
        <v>1</v>
      </c>
    </row>
    <row r="3915" spans="13:14" x14ac:dyDescent="0.2">
      <c r="M3915" s="15" t="s">
        <v>8221</v>
      </c>
      <c r="N3915" s="17">
        <v>7</v>
      </c>
    </row>
    <row r="3916" spans="13:14" x14ac:dyDescent="0.2">
      <c r="M3916" s="15" t="s">
        <v>8221</v>
      </c>
      <c r="N3916" s="17">
        <v>27</v>
      </c>
    </row>
    <row r="3917" spans="13:14" x14ac:dyDescent="0.2">
      <c r="M3917" s="15" t="s">
        <v>8221</v>
      </c>
      <c r="N3917" s="17">
        <v>1</v>
      </c>
    </row>
    <row r="3918" spans="13:14" x14ac:dyDescent="0.2">
      <c r="M3918" s="15" t="s">
        <v>8221</v>
      </c>
      <c r="N3918" s="17">
        <v>0</v>
      </c>
    </row>
    <row r="3919" spans="13:14" x14ac:dyDescent="0.2">
      <c r="M3919" s="15" t="s">
        <v>8221</v>
      </c>
      <c r="N3919" s="17">
        <v>1</v>
      </c>
    </row>
    <row r="3920" spans="13:14" x14ac:dyDescent="0.2">
      <c r="M3920" s="15" t="s">
        <v>8221</v>
      </c>
      <c r="N3920" s="17">
        <v>3</v>
      </c>
    </row>
    <row r="3921" spans="13:14" x14ac:dyDescent="0.2">
      <c r="M3921" s="15" t="s">
        <v>8221</v>
      </c>
      <c r="N3921" s="17">
        <v>3</v>
      </c>
    </row>
    <row r="3922" spans="13:14" x14ac:dyDescent="0.2">
      <c r="M3922" s="15" t="s">
        <v>8221</v>
      </c>
      <c r="N3922" s="17">
        <v>3</v>
      </c>
    </row>
    <row r="3923" spans="13:14" x14ac:dyDescent="0.2">
      <c r="M3923" s="15" t="s">
        <v>8221</v>
      </c>
      <c r="N3923" s="17">
        <v>0</v>
      </c>
    </row>
    <row r="3924" spans="13:14" x14ac:dyDescent="0.2">
      <c r="M3924" s="15" t="s">
        <v>8221</v>
      </c>
      <c r="N3924" s="17">
        <v>6</v>
      </c>
    </row>
    <row r="3925" spans="13:14" x14ac:dyDescent="0.2">
      <c r="M3925" s="15" t="s">
        <v>8221</v>
      </c>
      <c r="N3925" s="17">
        <v>17</v>
      </c>
    </row>
    <row r="3926" spans="13:14" x14ac:dyDescent="0.2">
      <c r="M3926" s="15" t="s">
        <v>8221</v>
      </c>
      <c r="N3926" s="17">
        <v>40</v>
      </c>
    </row>
    <row r="3927" spans="13:14" x14ac:dyDescent="0.2">
      <c r="M3927" s="15" t="s">
        <v>8221</v>
      </c>
      <c r="N3927" s="17">
        <v>3</v>
      </c>
    </row>
    <row r="3928" spans="13:14" x14ac:dyDescent="0.2">
      <c r="M3928" s="15" t="s">
        <v>8221</v>
      </c>
      <c r="N3928" s="17">
        <v>1</v>
      </c>
    </row>
    <row r="3929" spans="13:14" x14ac:dyDescent="0.2">
      <c r="M3929" s="15" t="s">
        <v>8221</v>
      </c>
      <c r="N3929" s="17">
        <v>2</v>
      </c>
    </row>
    <row r="3930" spans="13:14" x14ac:dyDescent="0.2">
      <c r="M3930" s="15" t="s">
        <v>8221</v>
      </c>
      <c r="N3930" s="17">
        <v>7</v>
      </c>
    </row>
    <row r="3931" spans="13:14" x14ac:dyDescent="0.2">
      <c r="M3931" s="15" t="s">
        <v>8221</v>
      </c>
      <c r="N3931" s="17">
        <v>14</v>
      </c>
    </row>
    <row r="3932" spans="13:14" x14ac:dyDescent="0.2">
      <c r="M3932" s="15" t="s">
        <v>8221</v>
      </c>
      <c r="N3932" s="17">
        <v>0</v>
      </c>
    </row>
    <row r="3933" spans="13:14" x14ac:dyDescent="0.2">
      <c r="M3933" s="15" t="s">
        <v>8221</v>
      </c>
      <c r="N3933" s="17">
        <v>0</v>
      </c>
    </row>
    <row r="3934" spans="13:14" x14ac:dyDescent="0.2">
      <c r="M3934" s="15" t="s">
        <v>8221</v>
      </c>
      <c r="N3934" s="17">
        <v>1</v>
      </c>
    </row>
    <row r="3935" spans="13:14" x14ac:dyDescent="0.2">
      <c r="M3935" s="15" t="s">
        <v>8221</v>
      </c>
      <c r="N3935" s="17">
        <v>12</v>
      </c>
    </row>
    <row r="3936" spans="13:14" x14ac:dyDescent="0.2">
      <c r="M3936" s="15" t="s">
        <v>8221</v>
      </c>
      <c r="N3936" s="17">
        <v>12</v>
      </c>
    </row>
    <row r="3937" spans="13:14" x14ac:dyDescent="0.2">
      <c r="M3937" s="15" t="s">
        <v>8221</v>
      </c>
      <c r="N3937" s="17">
        <v>23</v>
      </c>
    </row>
    <row r="3938" spans="13:14" x14ac:dyDescent="0.2">
      <c r="M3938" s="15" t="s">
        <v>8221</v>
      </c>
      <c r="N3938" s="17">
        <v>0</v>
      </c>
    </row>
    <row r="3939" spans="13:14" x14ac:dyDescent="0.2">
      <c r="M3939" s="15" t="s">
        <v>8221</v>
      </c>
      <c r="N3939" s="17">
        <v>10</v>
      </c>
    </row>
    <row r="3940" spans="13:14" x14ac:dyDescent="0.2">
      <c r="M3940" s="15" t="s">
        <v>8221</v>
      </c>
      <c r="N3940" s="17">
        <v>5</v>
      </c>
    </row>
    <row r="3941" spans="13:14" x14ac:dyDescent="0.2">
      <c r="M3941" s="15" t="s">
        <v>8221</v>
      </c>
      <c r="N3941" s="17">
        <v>1</v>
      </c>
    </row>
    <row r="3942" spans="13:14" x14ac:dyDescent="0.2">
      <c r="M3942" s="15" t="s">
        <v>8221</v>
      </c>
      <c r="N3942" s="17">
        <v>2</v>
      </c>
    </row>
    <row r="3943" spans="13:14" x14ac:dyDescent="0.2">
      <c r="M3943" s="15" t="s">
        <v>8221</v>
      </c>
      <c r="N3943" s="17">
        <v>2</v>
      </c>
    </row>
    <row r="3944" spans="13:14" x14ac:dyDescent="0.2">
      <c r="M3944" s="15" t="s">
        <v>8221</v>
      </c>
      <c r="N3944" s="17">
        <v>0</v>
      </c>
    </row>
    <row r="3945" spans="13:14" x14ac:dyDescent="0.2">
      <c r="M3945" s="15" t="s">
        <v>8221</v>
      </c>
      <c r="N3945" s="17">
        <v>13</v>
      </c>
    </row>
    <row r="3946" spans="13:14" x14ac:dyDescent="0.2">
      <c r="M3946" s="15" t="s">
        <v>8221</v>
      </c>
      <c r="N3946" s="17">
        <v>0</v>
      </c>
    </row>
    <row r="3947" spans="13:14" x14ac:dyDescent="0.2">
      <c r="M3947" s="15" t="s">
        <v>8221</v>
      </c>
      <c r="N3947" s="17">
        <v>1</v>
      </c>
    </row>
    <row r="3948" spans="13:14" x14ac:dyDescent="0.2">
      <c r="M3948" s="15" t="s">
        <v>8221</v>
      </c>
      <c r="N3948" s="17">
        <v>5</v>
      </c>
    </row>
    <row r="3949" spans="13:14" x14ac:dyDescent="0.2">
      <c r="M3949" s="15" t="s">
        <v>8221</v>
      </c>
      <c r="N3949" s="17">
        <v>2</v>
      </c>
    </row>
    <row r="3950" spans="13:14" x14ac:dyDescent="0.2">
      <c r="M3950" s="15" t="s">
        <v>8221</v>
      </c>
      <c r="N3950" s="17">
        <v>0</v>
      </c>
    </row>
    <row r="3951" spans="13:14" x14ac:dyDescent="0.2">
      <c r="M3951" s="15" t="s">
        <v>8221</v>
      </c>
      <c r="N3951" s="17">
        <v>32</v>
      </c>
    </row>
    <row r="3952" spans="13:14" x14ac:dyDescent="0.2">
      <c r="M3952" s="15" t="s">
        <v>8221</v>
      </c>
      <c r="N3952" s="17">
        <v>1</v>
      </c>
    </row>
    <row r="3953" spans="13:14" x14ac:dyDescent="0.2">
      <c r="M3953" s="15" t="s">
        <v>8221</v>
      </c>
      <c r="N3953" s="17">
        <v>1</v>
      </c>
    </row>
    <row r="3954" spans="13:14" x14ac:dyDescent="0.2">
      <c r="M3954" s="15" t="s">
        <v>8221</v>
      </c>
      <c r="N3954" s="17">
        <v>1</v>
      </c>
    </row>
    <row r="3955" spans="13:14" x14ac:dyDescent="0.2">
      <c r="M3955" s="15" t="s">
        <v>8221</v>
      </c>
      <c r="N3955" s="17">
        <v>0</v>
      </c>
    </row>
    <row r="3956" spans="13:14" x14ac:dyDescent="0.2">
      <c r="M3956" s="15" t="s">
        <v>8221</v>
      </c>
      <c r="N3956" s="17">
        <v>0</v>
      </c>
    </row>
    <row r="3957" spans="13:14" x14ac:dyDescent="0.2">
      <c r="M3957" s="15" t="s">
        <v>8221</v>
      </c>
      <c r="N3957" s="17">
        <v>8</v>
      </c>
    </row>
    <row r="3958" spans="13:14" x14ac:dyDescent="0.2">
      <c r="M3958" s="15" t="s">
        <v>8221</v>
      </c>
      <c r="N3958" s="17">
        <v>0</v>
      </c>
    </row>
    <row r="3959" spans="13:14" x14ac:dyDescent="0.2">
      <c r="M3959" s="15" t="s">
        <v>8221</v>
      </c>
      <c r="N3959" s="17">
        <v>1</v>
      </c>
    </row>
    <row r="3960" spans="13:14" x14ac:dyDescent="0.2">
      <c r="M3960" s="15" t="s">
        <v>8221</v>
      </c>
      <c r="N3960" s="17">
        <v>16</v>
      </c>
    </row>
    <row r="3961" spans="13:14" x14ac:dyDescent="0.2">
      <c r="M3961" s="15" t="s">
        <v>8221</v>
      </c>
      <c r="N3961" s="17">
        <v>12</v>
      </c>
    </row>
    <row r="3962" spans="13:14" x14ac:dyDescent="0.2">
      <c r="M3962" s="15" t="s">
        <v>8221</v>
      </c>
      <c r="N3962" s="17">
        <v>4</v>
      </c>
    </row>
    <row r="3963" spans="13:14" x14ac:dyDescent="0.2">
      <c r="M3963" s="15" t="s">
        <v>8221</v>
      </c>
      <c r="N3963" s="17">
        <v>2</v>
      </c>
    </row>
    <row r="3964" spans="13:14" x14ac:dyDescent="0.2">
      <c r="M3964" s="15" t="s">
        <v>8221</v>
      </c>
      <c r="N3964" s="17">
        <v>3</v>
      </c>
    </row>
    <row r="3965" spans="13:14" x14ac:dyDescent="0.2">
      <c r="M3965" s="15" t="s">
        <v>8221</v>
      </c>
      <c r="N3965" s="17">
        <v>0</v>
      </c>
    </row>
    <row r="3966" spans="13:14" x14ac:dyDescent="0.2">
      <c r="M3966" s="15" t="s">
        <v>8221</v>
      </c>
      <c r="N3966" s="17">
        <v>3</v>
      </c>
    </row>
    <row r="3967" spans="13:14" x14ac:dyDescent="0.2">
      <c r="M3967" s="15" t="s">
        <v>8221</v>
      </c>
      <c r="N3967" s="17">
        <v>4</v>
      </c>
    </row>
    <row r="3968" spans="13:14" x14ac:dyDescent="0.2">
      <c r="M3968" s="15" t="s">
        <v>8221</v>
      </c>
      <c r="N3968" s="17">
        <v>2</v>
      </c>
    </row>
    <row r="3969" spans="13:14" x14ac:dyDescent="0.2">
      <c r="M3969" s="15" t="s">
        <v>8221</v>
      </c>
      <c r="N3969" s="17">
        <v>10</v>
      </c>
    </row>
    <row r="3970" spans="13:14" x14ac:dyDescent="0.2">
      <c r="M3970" s="15" t="s">
        <v>8221</v>
      </c>
      <c r="N3970" s="17">
        <v>11</v>
      </c>
    </row>
    <row r="3971" spans="13:14" x14ac:dyDescent="0.2">
      <c r="M3971" s="15" t="s">
        <v>8221</v>
      </c>
      <c r="N3971" s="17">
        <v>6</v>
      </c>
    </row>
    <row r="3972" spans="13:14" x14ac:dyDescent="0.2">
      <c r="M3972" s="15" t="s">
        <v>8221</v>
      </c>
      <c r="N3972" s="17">
        <v>2</v>
      </c>
    </row>
    <row r="3973" spans="13:14" x14ac:dyDescent="0.2">
      <c r="M3973" s="15" t="s">
        <v>8221</v>
      </c>
      <c r="N3973" s="17">
        <v>6</v>
      </c>
    </row>
    <row r="3974" spans="13:14" x14ac:dyDescent="0.2">
      <c r="M3974" s="15" t="s">
        <v>8221</v>
      </c>
      <c r="N3974" s="17">
        <v>8</v>
      </c>
    </row>
    <row r="3975" spans="13:14" x14ac:dyDescent="0.2">
      <c r="M3975" s="15" t="s">
        <v>8221</v>
      </c>
      <c r="N3975" s="17">
        <v>37</v>
      </c>
    </row>
    <row r="3976" spans="13:14" x14ac:dyDescent="0.2">
      <c r="M3976" s="15" t="s">
        <v>8221</v>
      </c>
      <c r="N3976" s="17">
        <v>11</v>
      </c>
    </row>
    <row r="3977" spans="13:14" x14ac:dyDescent="0.2">
      <c r="M3977" s="15" t="s">
        <v>8221</v>
      </c>
      <c r="N3977" s="17">
        <v>0</v>
      </c>
    </row>
    <row r="3978" spans="13:14" x14ac:dyDescent="0.2">
      <c r="M3978" s="15" t="s">
        <v>8221</v>
      </c>
      <c r="N3978" s="17">
        <v>10</v>
      </c>
    </row>
    <row r="3979" spans="13:14" x14ac:dyDescent="0.2">
      <c r="M3979" s="15" t="s">
        <v>8221</v>
      </c>
      <c r="N3979" s="17">
        <v>6</v>
      </c>
    </row>
    <row r="3980" spans="13:14" x14ac:dyDescent="0.2">
      <c r="M3980" s="15" t="s">
        <v>8221</v>
      </c>
      <c r="N3980" s="17">
        <v>8</v>
      </c>
    </row>
    <row r="3981" spans="13:14" x14ac:dyDescent="0.2">
      <c r="M3981" s="15" t="s">
        <v>8221</v>
      </c>
      <c r="N3981" s="17">
        <v>6</v>
      </c>
    </row>
    <row r="3982" spans="13:14" x14ac:dyDescent="0.2">
      <c r="M3982" s="15" t="s">
        <v>8221</v>
      </c>
      <c r="N3982" s="17">
        <v>7</v>
      </c>
    </row>
    <row r="3983" spans="13:14" x14ac:dyDescent="0.2">
      <c r="M3983" s="15" t="s">
        <v>8221</v>
      </c>
      <c r="N3983" s="17">
        <v>7</v>
      </c>
    </row>
    <row r="3984" spans="13:14" x14ac:dyDescent="0.2">
      <c r="M3984" s="15" t="s">
        <v>8221</v>
      </c>
      <c r="N3984" s="17">
        <v>5</v>
      </c>
    </row>
    <row r="3985" spans="13:14" x14ac:dyDescent="0.2">
      <c r="M3985" s="15" t="s">
        <v>8221</v>
      </c>
      <c r="N3985" s="17">
        <v>46</v>
      </c>
    </row>
    <row r="3986" spans="13:14" x14ac:dyDescent="0.2">
      <c r="M3986" s="15" t="s">
        <v>8221</v>
      </c>
      <c r="N3986" s="17">
        <v>10</v>
      </c>
    </row>
    <row r="3987" spans="13:14" x14ac:dyDescent="0.2">
      <c r="M3987" s="15" t="s">
        <v>8221</v>
      </c>
      <c r="N3987" s="17">
        <v>19</v>
      </c>
    </row>
    <row r="3988" spans="13:14" x14ac:dyDescent="0.2">
      <c r="M3988" s="15" t="s">
        <v>8221</v>
      </c>
      <c r="N3988" s="17">
        <v>13</v>
      </c>
    </row>
    <row r="3989" spans="13:14" x14ac:dyDescent="0.2">
      <c r="M3989" s="15" t="s">
        <v>8221</v>
      </c>
      <c r="N3989" s="17">
        <v>13</v>
      </c>
    </row>
    <row r="3990" spans="13:14" x14ac:dyDescent="0.2">
      <c r="M3990" s="15" t="s">
        <v>8221</v>
      </c>
      <c r="N3990" s="17">
        <v>4</v>
      </c>
    </row>
    <row r="3991" spans="13:14" x14ac:dyDescent="0.2">
      <c r="M3991" s="15" t="s">
        <v>8221</v>
      </c>
      <c r="N3991" s="17">
        <v>0</v>
      </c>
    </row>
    <row r="3992" spans="13:14" x14ac:dyDescent="0.2">
      <c r="M3992" s="15" t="s">
        <v>8221</v>
      </c>
      <c r="N3992" s="17">
        <v>3</v>
      </c>
    </row>
    <row r="3993" spans="13:14" x14ac:dyDescent="0.2">
      <c r="M3993" s="15" t="s">
        <v>8221</v>
      </c>
      <c r="N3993" s="17">
        <v>1</v>
      </c>
    </row>
    <row r="3994" spans="13:14" x14ac:dyDescent="0.2">
      <c r="M3994" s="15" t="s">
        <v>8221</v>
      </c>
      <c r="N3994" s="17">
        <v>9</v>
      </c>
    </row>
    <row r="3995" spans="13:14" x14ac:dyDescent="0.2">
      <c r="M3995" s="15" t="s">
        <v>8221</v>
      </c>
      <c r="N3995" s="17">
        <v>1</v>
      </c>
    </row>
    <row r="3996" spans="13:14" x14ac:dyDescent="0.2">
      <c r="M3996" s="15" t="s">
        <v>8221</v>
      </c>
      <c r="N3996" s="17">
        <v>1</v>
      </c>
    </row>
    <row r="3997" spans="13:14" x14ac:dyDescent="0.2">
      <c r="M3997" s="15" t="s">
        <v>8221</v>
      </c>
      <c r="N3997" s="17">
        <v>4</v>
      </c>
    </row>
    <row r="3998" spans="13:14" x14ac:dyDescent="0.2">
      <c r="M3998" s="15" t="s">
        <v>8221</v>
      </c>
      <c r="N3998" s="17">
        <v>17</v>
      </c>
    </row>
    <row r="3999" spans="13:14" x14ac:dyDescent="0.2">
      <c r="M3999" s="15" t="s">
        <v>8221</v>
      </c>
      <c r="N3999" s="17">
        <v>0</v>
      </c>
    </row>
    <row r="4000" spans="13:14" x14ac:dyDescent="0.2">
      <c r="M4000" s="15" t="s">
        <v>8221</v>
      </c>
      <c r="N4000" s="17">
        <v>12</v>
      </c>
    </row>
    <row r="4001" spans="13:14" x14ac:dyDescent="0.2">
      <c r="M4001" s="15" t="s">
        <v>8221</v>
      </c>
      <c r="N4001" s="17">
        <v>14</v>
      </c>
    </row>
    <row r="4002" spans="13:14" x14ac:dyDescent="0.2">
      <c r="M4002" s="15" t="s">
        <v>8221</v>
      </c>
      <c r="N4002" s="17">
        <v>1</v>
      </c>
    </row>
    <row r="4003" spans="13:14" x14ac:dyDescent="0.2">
      <c r="M4003" s="15" t="s">
        <v>8221</v>
      </c>
      <c r="N4003" s="17">
        <v>14</v>
      </c>
    </row>
    <row r="4004" spans="13:14" x14ac:dyDescent="0.2">
      <c r="M4004" s="15" t="s">
        <v>8221</v>
      </c>
      <c r="N4004" s="17">
        <v>4</v>
      </c>
    </row>
    <row r="4005" spans="13:14" x14ac:dyDescent="0.2">
      <c r="M4005" s="15" t="s">
        <v>8221</v>
      </c>
      <c r="N4005" s="17">
        <v>2</v>
      </c>
    </row>
    <row r="4006" spans="13:14" x14ac:dyDescent="0.2">
      <c r="M4006" s="15" t="s">
        <v>8221</v>
      </c>
      <c r="N4006" s="17">
        <v>1</v>
      </c>
    </row>
    <row r="4007" spans="13:14" x14ac:dyDescent="0.2">
      <c r="M4007" s="15" t="s">
        <v>8221</v>
      </c>
      <c r="N4007" s="17">
        <v>2</v>
      </c>
    </row>
    <row r="4008" spans="13:14" x14ac:dyDescent="0.2">
      <c r="M4008" s="15" t="s">
        <v>8221</v>
      </c>
      <c r="N4008" s="17">
        <v>1</v>
      </c>
    </row>
    <row r="4009" spans="13:14" x14ac:dyDescent="0.2">
      <c r="M4009" s="15" t="s">
        <v>8221</v>
      </c>
      <c r="N4009" s="17">
        <v>1</v>
      </c>
    </row>
    <row r="4010" spans="13:14" x14ac:dyDescent="0.2">
      <c r="M4010" s="15" t="s">
        <v>8221</v>
      </c>
      <c r="N4010" s="17">
        <v>4</v>
      </c>
    </row>
    <row r="4011" spans="13:14" x14ac:dyDescent="0.2">
      <c r="M4011" s="15" t="s">
        <v>8221</v>
      </c>
      <c r="N4011" s="17">
        <v>3</v>
      </c>
    </row>
    <row r="4012" spans="13:14" x14ac:dyDescent="0.2">
      <c r="M4012" s="15" t="s">
        <v>8221</v>
      </c>
      <c r="N4012" s="17">
        <v>38</v>
      </c>
    </row>
    <row r="4013" spans="13:14" x14ac:dyDescent="0.2">
      <c r="M4013" s="15" t="s">
        <v>8221</v>
      </c>
      <c r="N4013" s="17">
        <v>4</v>
      </c>
    </row>
    <row r="4014" spans="13:14" x14ac:dyDescent="0.2">
      <c r="M4014" s="15" t="s">
        <v>8221</v>
      </c>
      <c r="N4014" s="17">
        <v>0</v>
      </c>
    </row>
    <row r="4015" spans="13:14" x14ac:dyDescent="0.2">
      <c r="M4015" s="15" t="s">
        <v>8221</v>
      </c>
      <c r="N4015" s="17">
        <v>2</v>
      </c>
    </row>
    <row r="4016" spans="13:14" x14ac:dyDescent="0.2">
      <c r="M4016" s="15" t="s">
        <v>8221</v>
      </c>
      <c r="N4016" s="17">
        <v>0</v>
      </c>
    </row>
    <row r="4017" spans="13:14" x14ac:dyDescent="0.2">
      <c r="M4017" s="15" t="s">
        <v>8221</v>
      </c>
      <c r="N4017" s="17">
        <v>1</v>
      </c>
    </row>
    <row r="4018" spans="13:14" x14ac:dyDescent="0.2">
      <c r="M4018" s="15" t="s">
        <v>8221</v>
      </c>
      <c r="N4018" s="17">
        <v>7</v>
      </c>
    </row>
    <row r="4019" spans="13:14" x14ac:dyDescent="0.2">
      <c r="M4019" s="15" t="s">
        <v>8221</v>
      </c>
      <c r="N4019" s="17">
        <v>2</v>
      </c>
    </row>
    <row r="4020" spans="13:14" x14ac:dyDescent="0.2">
      <c r="M4020" s="15" t="s">
        <v>8221</v>
      </c>
      <c r="N4020" s="17">
        <v>4</v>
      </c>
    </row>
    <row r="4021" spans="13:14" x14ac:dyDescent="0.2">
      <c r="M4021" s="15" t="s">
        <v>8221</v>
      </c>
      <c r="N4021" s="17">
        <v>4</v>
      </c>
    </row>
    <row r="4022" spans="13:14" x14ac:dyDescent="0.2">
      <c r="M4022" s="15" t="s">
        <v>8221</v>
      </c>
      <c r="N4022" s="17">
        <v>3</v>
      </c>
    </row>
    <row r="4023" spans="13:14" x14ac:dyDescent="0.2">
      <c r="M4023" s="15" t="s">
        <v>8221</v>
      </c>
      <c r="N4023" s="17">
        <v>2</v>
      </c>
    </row>
    <row r="4024" spans="13:14" x14ac:dyDescent="0.2">
      <c r="M4024" s="15" t="s">
        <v>8221</v>
      </c>
      <c r="N4024" s="17">
        <v>197</v>
      </c>
    </row>
    <row r="4025" spans="13:14" x14ac:dyDescent="0.2">
      <c r="M4025" s="15" t="s">
        <v>8221</v>
      </c>
      <c r="N4025" s="17">
        <v>0</v>
      </c>
    </row>
    <row r="4026" spans="13:14" x14ac:dyDescent="0.2">
      <c r="M4026" s="15" t="s">
        <v>8221</v>
      </c>
      <c r="N4026" s="17">
        <v>1</v>
      </c>
    </row>
    <row r="4027" spans="13:14" x14ac:dyDescent="0.2">
      <c r="M4027" s="15" t="s">
        <v>8221</v>
      </c>
      <c r="N4027" s="17">
        <v>4</v>
      </c>
    </row>
    <row r="4028" spans="13:14" x14ac:dyDescent="0.2">
      <c r="M4028" s="15" t="s">
        <v>8221</v>
      </c>
      <c r="N4028" s="17">
        <v>0</v>
      </c>
    </row>
    <row r="4029" spans="13:14" x14ac:dyDescent="0.2">
      <c r="M4029" s="15" t="s">
        <v>8221</v>
      </c>
      <c r="N4029" s="17">
        <v>7</v>
      </c>
    </row>
    <row r="4030" spans="13:14" x14ac:dyDescent="0.2">
      <c r="M4030" s="15" t="s">
        <v>8221</v>
      </c>
      <c r="N4030" s="17">
        <v>11</v>
      </c>
    </row>
    <row r="4031" spans="13:14" x14ac:dyDescent="0.2">
      <c r="M4031" s="15" t="s">
        <v>8221</v>
      </c>
      <c r="N4031" s="17">
        <v>0</v>
      </c>
    </row>
    <row r="4032" spans="13:14" x14ac:dyDescent="0.2">
      <c r="M4032" s="15" t="s">
        <v>8221</v>
      </c>
      <c r="N4032" s="17">
        <v>6</v>
      </c>
    </row>
    <row r="4033" spans="13:14" x14ac:dyDescent="0.2">
      <c r="M4033" s="15" t="s">
        <v>8221</v>
      </c>
      <c r="N4033" s="17">
        <v>0</v>
      </c>
    </row>
    <row r="4034" spans="13:14" x14ac:dyDescent="0.2">
      <c r="M4034" s="15" t="s">
        <v>8221</v>
      </c>
      <c r="N4034" s="17">
        <v>7</v>
      </c>
    </row>
    <row r="4035" spans="13:14" x14ac:dyDescent="0.2">
      <c r="M4035" s="15" t="s">
        <v>8221</v>
      </c>
      <c r="N4035" s="17">
        <v>94</v>
      </c>
    </row>
    <row r="4036" spans="13:14" x14ac:dyDescent="0.2">
      <c r="M4036" s="15" t="s">
        <v>8221</v>
      </c>
      <c r="N4036" s="17">
        <v>2</v>
      </c>
    </row>
    <row r="4037" spans="13:14" x14ac:dyDescent="0.2">
      <c r="M4037" s="15" t="s">
        <v>8221</v>
      </c>
      <c r="N4037" s="17">
        <v>25</v>
      </c>
    </row>
    <row r="4038" spans="13:14" x14ac:dyDescent="0.2">
      <c r="M4038" s="15" t="s">
        <v>8221</v>
      </c>
      <c r="N4038" s="17">
        <v>17</v>
      </c>
    </row>
    <row r="4039" spans="13:14" x14ac:dyDescent="0.2">
      <c r="M4039" s="15" t="s">
        <v>8221</v>
      </c>
      <c r="N4039" s="17">
        <v>2</v>
      </c>
    </row>
    <row r="4040" spans="13:14" x14ac:dyDescent="0.2">
      <c r="M4040" s="15" t="s">
        <v>8221</v>
      </c>
      <c r="N4040" s="17">
        <v>4</v>
      </c>
    </row>
    <row r="4041" spans="13:14" x14ac:dyDescent="0.2">
      <c r="M4041" s="15" t="s">
        <v>8221</v>
      </c>
      <c r="N4041" s="17">
        <v>5</v>
      </c>
    </row>
    <row r="4042" spans="13:14" x14ac:dyDescent="0.2">
      <c r="M4042" s="15" t="s">
        <v>8221</v>
      </c>
      <c r="N4042" s="17">
        <v>2</v>
      </c>
    </row>
    <row r="4043" spans="13:14" x14ac:dyDescent="0.2">
      <c r="M4043" s="15" t="s">
        <v>8221</v>
      </c>
      <c r="N4043" s="17">
        <v>2</v>
      </c>
    </row>
    <row r="4044" spans="13:14" x14ac:dyDescent="0.2">
      <c r="M4044" s="15" t="s">
        <v>8221</v>
      </c>
      <c r="N4044" s="17">
        <v>3</v>
      </c>
    </row>
    <row r="4045" spans="13:14" x14ac:dyDescent="0.2">
      <c r="M4045" s="15" t="s">
        <v>8221</v>
      </c>
      <c r="N4045" s="17">
        <v>0</v>
      </c>
    </row>
    <row r="4046" spans="13:14" x14ac:dyDescent="0.2">
      <c r="M4046" s="15" t="s">
        <v>8221</v>
      </c>
      <c r="N4046" s="17">
        <v>4</v>
      </c>
    </row>
    <row r="4047" spans="13:14" x14ac:dyDescent="0.2">
      <c r="M4047" s="15" t="s">
        <v>8221</v>
      </c>
      <c r="N4047" s="17">
        <v>1</v>
      </c>
    </row>
    <row r="4048" spans="13:14" x14ac:dyDescent="0.2">
      <c r="M4048" s="15" t="s">
        <v>8221</v>
      </c>
      <c r="N4048" s="17">
        <v>12</v>
      </c>
    </row>
    <row r="4049" spans="13:14" x14ac:dyDescent="0.2">
      <c r="M4049" s="15" t="s">
        <v>8221</v>
      </c>
      <c r="N4049" s="17">
        <v>4</v>
      </c>
    </row>
    <row r="4050" spans="13:14" x14ac:dyDescent="0.2">
      <c r="M4050" s="15" t="s">
        <v>8221</v>
      </c>
      <c r="N4050" s="17">
        <v>91</v>
      </c>
    </row>
    <row r="4051" spans="13:14" x14ac:dyDescent="0.2">
      <c r="M4051" s="15" t="s">
        <v>8221</v>
      </c>
      <c r="N4051" s="17">
        <v>1</v>
      </c>
    </row>
    <row r="4052" spans="13:14" x14ac:dyDescent="0.2">
      <c r="M4052" s="15" t="s">
        <v>8221</v>
      </c>
      <c r="N4052" s="17">
        <v>1</v>
      </c>
    </row>
    <row r="4053" spans="13:14" x14ac:dyDescent="0.2">
      <c r="M4053" s="15" t="s">
        <v>8221</v>
      </c>
      <c r="N4053" s="17">
        <v>0</v>
      </c>
    </row>
    <row r="4054" spans="13:14" x14ac:dyDescent="0.2">
      <c r="M4054" s="15" t="s">
        <v>8221</v>
      </c>
      <c r="N4054" s="17">
        <v>13</v>
      </c>
    </row>
    <row r="4055" spans="13:14" x14ac:dyDescent="0.2">
      <c r="M4055" s="15" t="s">
        <v>8221</v>
      </c>
      <c r="N4055" s="17">
        <v>2</v>
      </c>
    </row>
    <row r="4056" spans="13:14" x14ac:dyDescent="0.2">
      <c r="M4056" s="15" t="s">
        <v>8221</v>
      </c>
      <c r="N4056" s="17">
        <v>0</v>
      </c>
    </row>
    <row r="4057" spans="13:14" x14ac:dyDescent="0.2">
      <c r="M4057" s="15" t="s">
        <v>8221</v>
      </c>
      <c r="N4057" s="17">
        <v>21</v>
      </c>
    </row>
    <row r="4058" spans="13:14" x14ac:dyDescent="0.2">
      <c r="M4058" s="15" t="s">
        <v>8221</v>
      </c>
      <c r="N4058" s="17">
        <v>9</v>
      </c>
    </row>
    <row r="4059" spans="13:14" x14ac:dyDescent="0.2">
      <c r="M4059" s="15" t="s">
        <v>8221</v>
      </c>
      <c r="N4059" s="17">
        <v>6</v>
      </c>
    </row>
    <row r="4060" spans="13:14" x14ac:dyDescent="0.2">
      <c r="M4060" s="15" t="s">
        <v>8221</v>
      </c>
      <c r="N4060" s="17">
        <v>4</v>
      </c>
    </row>
    <row r="4061" spans="13:14" x14ac:dyDescent="0.2">
      <c r="M4061" s="15" t="s">
        <v>8221</v>
      </c>
      <c r="N4061" s="17">
        <v>7</v>
      </c>
    </row>
    <row r="4062" spans="13:14" x14ac:dyDescent="0.2">
      <c r="M4062" s="15" t="s">
        <v>8221</v>
      </c>
      <c r="N4062" s="17">
        <v>5</v>
      </c>
    </row>
    <row r="4063" spans="13:14" x14ac:dyDescent="0.2">
      <c r="M4063" s="15" t="s">
        <v>8221</v>
      </c>
      <c r="N4063" s="17">
        <v>0</v>
      </c>
    </row>
    <row r="4064" spans="13:14" x14ac:dyDescent="0.2">
      <c r="M4064" s="15" t="s">
        <v>8221</v>
      </c>
      <c r="N4064" s="17">
        <v>3</v>
      </c>
    </row>
    <row r="4065" spans="13:14" x14ac:dyDescent="0.2">
      <c r="M4065" s="15" t="s">
        <v>8221</v>
      </c>
      <c r="N4065" s="17">
        <v>9</v>
      </c>
    </row>
    <row r="4066" spans="13:14" x14ac:dyDescent="0.2">
      <c r="M4066" s="15" t="s">
        <v>8221</v>
      </c>
      <c r="N4066" s="17">
        <v>6</v>
      </c>
    </row>
    <row r="4067" spans="13:14" x14ac:dyDescent="0.2">
      <c r="M4067" s="15" t="s">
        <v>8221</v>
      </c>
      <c r="N4067" s="17">
        <v>4</v>
      </c>
    </row>
    <row r="4068" spans="13:14" x14ac:dyDescent="0.2">
      <c r="M4068" s="15" t="s">
        <v>8221</v>
      </c>
      <c r="N4068" s="17">
        <v>1</v>
      </c>
    </row>
    <row r="4069" spans="13:14" x14ac:dyDescent="0.2">
      <c r="M4069" s="15" t="s">
        <v>8221</v>
      </c>
      <c r="N4069" s="17">
        <v>17</v>
      </c>
    </row>
    <row r="4070" spans="13:14" x14ac:dyDescent="0.2">
      <c r="M4070" s="15" t="s">
        <v>8221</v>
      </c>
      <c r="N4070" s="17">
        <v>1</v>
      </c>
    </row>
    <row r="4071" spans="13:14" x14ac:dyDescent="0.2">
      <c r="M4071" s="15" t="s">
        <v>8221</v>
      </c>
      <c r="N4071" s="17">
        <v>13</v>
      </c>
    </row>
    <row r="4072" spans="13:14" x14ac:dyDescent="0.2">
      <c r="M4072" s="15" t="s">
        <v>8221</v>
      </c>
      <c r="N4072" s="17">
        <v>6</v>
      </c>
    </row>
    <row r="4073" spans="13:14" x14ac:dyDescent="0.2">
      <c r="M4073" s="15" t="s">
        <v>8221</v>
      </c>
      <c r="N4073" s="17">
        <v>0</v>
      </c>
    </row>
    <row r="4074" spans="13:14" x14ac:dyDescent="0.2">
      <c r="M4074" s="15" t="s">
        <v>8221</v>
      </c>
      <c r="N4074" s="17">
        <v>2</v>
      </c>
    </row>
    <row r="4075" spans="13:14" x14ac:dyDescent="0.2">
      <c r="M4075" s="15" t="s">
        <v>8221</v>
      </c>
      <c r="N4075" s="17">
        <v>2</v>
      </c>
    </row>
    <row r="4076" spans="13:14" x14ac:dyDescent="0.2">
      <c r="M4076" s="15" t="s">
        <v>8221</v>
      </c>
      <c r="N4076" s="17">
        <v>21</v>
      </c>
    </row>
    <row r="4077" spans="13:14" x14ac:dyDescent="0.2">
      <c r="M4077" s="15" t="s">
        <v>8221</v>
      </c>
      <c r="N4077" s="17">
        <v>13</v>
      </c>
    </row>
    <row r="4078" spans="13:14" x14ac:dyDescent="0.2">
      <c r="M4078" s="15" t="s">
        <v>8221</v>
      </c>
      <c r="N4078" s="17">
        <v>0</v>
      </c>
    </row>
    <row r="4079" spans="13:14" x14ac:dyDescent="0.2">
      <c r="M4079" s="15" t="s">
        <v>8221</v>
      </c>
      <c r="N4079" s="17">
        <v>6</v>
      </c>
    </row>
    <row r="4080" spans="13:14" x14ac:dyDescent="0.2">
      <c r="M4080" s="15" t="s">
        <v>8221</v>
      </c>
      <c r="N4080" s="17">
        <v>0</v>
      </c>
    </row>
    <row r="4081" spans="13:14" x14ac:dyDescent="0.2">
      <c r="M4081" s="15" t="s">
        <v>8221</v>
      </c>
      <c r="N4081" s="17">
        <v>1</v>
      </c>
    </row>
    <row r="4082" spans="13:14" x14ac:dyDescent="0.2">
      <c r="M4082" s="15" t="s">
        <v>8221</v>
      </c>
      <c r="N4082" s="17">
        <v>0</v>
      </c>
    </row>
    <row r="4083" spans="13:14" x14ac:dyDescent="0.2">
      <c r="M4083" s="15" t="s">
        <v>8221</v>
      </c>
      <c r="N4083" s="17">
        <v>12</v>
      </c>
    </row>
    <row r="4084" spans="13:14" x14ac:dyDescent="0.2">
      <c r="M4084" s="15" t="s">
        <v>8221</v>
      </c>
      <c r="N4084" s="17">
        <v>2</v>
      </c>
    </row>
    <row r="4085" spans="13:14" x14ac:dyDescent="0.2">
      <c r="M4085" s="15" t="s">
        <v>8221</v>
      </c>
      <c r="N4085" s="17">
        <v>6</v>
      </c>
    </row>
    <row r="4086" spans="13:14" x14ac:dyDescent="0.2">
      <c r="M4086" s="15" t="s">
        <v>8221</v>
      </c>
      <c r="N4086" s="17">
        <v>1</v>
      </c>
    </row>
    <row r="4087" spans="13:14" x14ac:dyDescent="0.2">
      <c r="M4087" s="15" t="s">
        <v>8221</v>
      </c>
      <c r="N4087" s="17">
        <v>1</v>
      </c>
    </row>
    <row r="4088" spans="13:14" x14ac:dyDescent="0.2">
      <c r="M4088" s="15" t="s">
        <v>8221</v>
      </c>
      <c r="N4088" s="17">
        <v>5</v>
      </c>
    </row>
    <row r="4089" spans="13:14" x14ac:dyDescent="0.2">
      <c r="M4089" s="15" t="s">
        <v>8221</v>
      </c>
      <c r="N4089" s="17">
        <v>0</v>
      </c>
    </row>
    <row r="4090" spans="13:14" x14ac:dyDescent="0.2">
      <c r="M4090" s="15" t="s">
        <v>8221</v>
      </c>
      <c r="N4090" s="17">
        <v>3</v>
      </c>
    </row>
    <row r="4091" spans="13:14" x14ac:dyDescent="0.2">
      <c r="M4091" s="15" t="s">
        <v>8221</v>
      </c>
      <c r="N4091" s="17">
        <v>8</v>
      </c>
    </row>
    <row r="4092" spans="13:14" x14ac:dyDescent="0.2">
      <c r="M4092" s="15" t="s">
        <v>8221</v>
      </c>
      <c r="N4092" s="17">
        <v>3</v>
      </c>
    </row>
    <row r="4093" spans="13:14" x14ac:dyDescent="0.2">
      <c r="M4093" s="15" t="s">
        <v>8221</v>
      </c>
      <c r="N4093" s="17">
        <v>8</v>
      </c>
    </row>
    <row r="4094" spans="13:14" x14ac:dyDescent="0.2">
      <c r="M4094" s="15" t="s">
        <v>8221</v>
      </c>
      <c r="N4094" s="17">
        <v>1</v>
      </c>
    </row>
    <row r="4095" spans="13:14" x14ac:dyDescent="0.2">
      <c r="M4095" s="15" t="s">
        <v>8221</v>
      </c>
      <c r="N4095" s="17">
        <v>4</v>
      </c>
    </row>
    <row r="4096" spans="13:14" x14ac:dyDescent="0.2">
      <c r="M4096" s="15" t="s">
        <v>8221</v>
      </c>
      <c r="N4096" s="17">
        <v>8</v>
      </c>
    </row>
    <row r="4097" spans="13:14" x14ac:dyDescent="0.2">
      <c r="M4097" s="15" t="s">
        <v>8221</v>
      </c>
      <c r="N4097" s="17">
        <v>1</v>
      </c>
    </row>
    <row r="4098" spans="13:14" x14ac:dyDescent="0.2">
      <c r="M4098" s="15" t="s">
        <v>8221</v>
      </c>
      <c r="N4098" s="17">
        <v>5</v>
      </c>
    </row>
    <row r="4099" spans="13:14" x14ac:dyDescent="0.2">
      <c r="M4099" s="15" t="s">
        <v>8221</v>
      </c>
      <c r="N4099" s="17">
        <v>0</v>
      </c>
    </row>
    <row r="4100" spans="13:14" x14ac:dyDescent="0.2">
      <c r="M4100" s="15" t="s">
        <v>8221</v>
      </c>
      <c r="N4100" s="17">
        <v>0</v>
      </c>
    </row>
    <row r="4101" spans="13:14" x14ac:dyDescent="0.2">
      <c r="M4101" s="15" t="s">
        <v>8221</v>
      </c>
      <c r="N4101" s="17">
        <v>1</v>
      </c>
    </row>
    <row r="4102" spans="13:14" x14ac:dyDescent="0.2">
      <c r="M4102" s="15" t="s">
        <v>8221</v>
      </c>
      <c r="N4102" s="17">
        <v>0</v>
      </c>
    </row>
    <row r="4103" spans="13:14" x14ac:dyDescent="0.2">
      <c r="M4103" s="15" t="s">
        <v>8221</v>
      </c>
      <c r="N4103" s="17">
        <v>0</v>
      </c>
    </row>
    <row r="4104" spans="13:14" x14ac:dyDescent="0.2">
      <c r="M4104" s="15" t="s">
        <v>8221</v>
      </c>
      <c r="N4104" s="17">
        <v>6</v>
      </c>
    </row>
    <row r="4105" spans="13:14" x14ac:dyDescent="0.2">
      <c r="M4105" s="15" t="s">
        <v>8221</v>
      </c>
      <c r="N4105" s="17">
        <v>6</v>
      </c>
    </row>
    <row r="4106" spans="13:14" x14ac:dyDescent="0.2">
      <c r="M4106" s="15" t="s">
        <v>8221</v>
      </c>
      <c r="N4106" s="17">
        <v>14</v>
      </c>
    </row>
    <row r="4107" spans="13:14" x14ac:dyDescent="0.2">
      <c r="M4107" s="15" t="s">
        <v>8221</v>
      </c>
      <c r="N4107" s="17">
        <v>6</v>
      </c>
    </row>
    <row r="4108" spans="13:14" x14ac:dyDescent="0.2">
      <c r="M4108" s="15" t="s">
        <v>8221</v>
      </c>
      <c r="N4108" s="17">
        <v>33</v>
      </c>
    </row>
    <row r="4109" spans="13:14" x14ac:dyDescent="0.2">
      <c r="M4109" s="15" t="s">
        <v>8221</v>
      </c>
      <c r="N4109" s="17">
        <v>4</v>
      </c>
    </row>
    <row r="4110" spans="13:14" x14ac:dyDescent="0.2">
      <c r="M4110" s="15" t="s">
        <v>8221</v>
      </c>
      <c r="N4110" s="17">
        <v>1</v>
      </c>
    </row>
    <row r="4111" spans="13:14" x14ac:dyDescent="0.2">
      <c r="M4111" s="15" t="s">
        <v>8221</v>
      </c>
      <c r="N4111" s="17">
        <v>0</v>
      </c>
    </row>
    <row r="4112" spans="13:14" x14ac:dyDescent="0.2">
      <c r="M4112" s="15" t="s">
        <v>8221</v>
      </c>
      <c r="N4112" s="17">
        <v>6</v>
      </c>
    </row>
    <row r="4113" spans="13:14" x14ac:dyDescent="0.2">
      <c r="M4113" s="15" t="s">
        <v>8221</v>
      </c>
      <c r="N4113" s="17">
        <v>6</v>
      </c>
    </row>
    <row r="4114" spans="13:14" x14ac:dyDescent="0.2">
      <c r="M4114" s="15" t="s">
        <v>8221</v>
      </c>
      <c r="N4114" s="17">
        <v>1</v>
      </c>
    </row>
    <row r="4115" spans="13:14" x14ac:dyDescent="0.2">
      <c r="M4115" s="15" t="s">
        <v>8221</v>
      </c>
      <c r="N4115" s="17">
        <v>3</v>
      </c>
    </row>
  </sheetData>
  <conditionalFormatting sqref="M1:M1048576">
    <cfRule type="containsText" dxfId="10" priority="3" operator="containsText" text="live">
      <formula>NOT(ISERROR(SEARCH("live",M1)))</formula>
    </cfRule>
    <cfRule type="containsText" dxfId="9" priority="4" operator="containsText" text="canceled">
      <formula>NOT(ISERROR(SEARCH("canceled",M1)))</formula>
    </cfRule>
    <cfRule type="containsText" dxfId="8" priority="5" operator="containsText" text="failed">
      <formula>NOT(ISERROR(SEARCH("failed",M1)))</formula>
    </cfRule>
    <cfRule type="containsText" dxfId="7" priority="6" operator="containsText" text="successful">
      <formula>NOT(ISERROR(SEARCH("successful",M1)))</formula>
    </cfRule>
  </conditionalFormatting>
  <conditionalFormatting sqref="A1:A1048576">
    <cfRule type="containsText" dxfId="6" priority="2" operator="containsText" text="successful">
      <formula>NOT(ISERROR(SEARCH("successful",A1)))</formula>
    </cfRule>
  </conditionalFormatting>
  <conditionalFormatting sqref="D1:D1048576">
    <cfRule type="containsText" dxfId="5" priority="1" operator="containsText" text="failed">
      <formula>NOT(ISERROR(SEARCH("failed",D1)))</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5"/>
  <sheetViews>
    <sheetView zoomScale="74" zoomScaleNormal="74" workbookViewId="0">
      <selection activeCell="L1" sqref="L1:L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7" max="17" width="12.6640625" customWidth="1"/>
    <col min="19" max="21" width="8.83203125" style="9"/>
  </cols>
  <sheetData>
    <row r="1" spans="1:21"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5" t="s">
        <v>8308</v>
      </c>
      <c r="R1" s="1" t="s">
        <v>8309</v>
      </c>
      <c r="S1" s="10" t="s">
        <v>8365</v>
      </c>
      <c r="T1" s="11" t="s">
        <v>8366</v>
      </c>
      <c r="U1" s="10"/>
    </row>
    <row r="2" spans="1:21" ht="48" x14ac:dyDescent="0.2">
      <c r="A2">
        <v>0</v>
      </c>
      <c r="B2" s="3" t="s">
        <v>2</v>
      </c>
      <c r="C2" s="3" t="s">
        <v>4111</v>
      </c>
      <c r="D2">
        <v>8500</v>
      </c>
      <c r="E2">
        <v>11633</v>
      </c>
      <c r="F2" t="s">
        <v>8219</v>
      </c>
      <c r="G2" t="s">
        <v>8224</v>
      </c>
      <c r="H2" t="s">
        <v>8246</v>
      </c>
      <c r="I2">
        <v>1437620400</v>
      </c>
      <c r="J2">
        <v>1434931811</v>
      </c>
      <c r="K2" t="b">
        <v>0</v>
      </c>
      <c r="L2">
        <v>182</v>
      </c>
      <c r="M2" t="b">
        <v>1</v>
      </c>
      <c r="N2" t="s">
        <v>8265</v>
      </c>
      <c r="O2">
        <f>(E2/D2)*100</f>
        <v>136.85882352941178</v>
      </c>
      <c r="P2">
        <f>IFERROR(E2/L2, 0)</f>
        <v>63.917582417582416</v>
      </c>
      <c r="Q2" t="str">
        <f>LEFT(N2, SEARCH("/",N2,1)-1)</f>
        <v>film &amp; video</v>
      </c>
      <c r="R2" t="str">
        <f>RIGHT(N2,LEN(N2)-SEARCH("/",N2,1))</f>
        <v>television</v>
      </c>
      <c r="S2" s="9">
        <f>(((J2/60)/60)/24)+DATE(1970,1,1)</f>
        <v>42177.007071759261</v>
      </c>
      <c r="T2" s="9">
        <f>(((I2/60)/60)/24)+DATE(1970,1,1)</f>
        <v>42208.125</v>
      </c>
    </row>
    <row r="3" spans="1:21" ht="32" x14ac:dyDescent="0.2">
      <c r="A3">
        <v>1</v>
      </c>
      <c r="B3" s="3" t="s">
        <v>3</v>
      </c>
      <c r="C3" s="3" t="s">
        <v>4112</v>
      </c>
      <c r="D3">
        <v>10275</v>
      </c>
      <c r="E3">
        <v>14653</v>
      </c>
      <c r="F3" t="s">
        <v>8219</v>
      </c>
      <c r="G3" t="s">
        <v>8224</v>
      </c>
      <c r="H3" t="s">
        <v>8246</v>
      </c>
      <c r="I3">
        <v>1488464683</v>
      </c>
      <c r="J3">
        <v>1485872683</v>
      </c>
      <c r="K3" t="b">
        <v>0</v>
      </c>
      <c r="L3">
        <v>79</v>
      </c>
      <c r="M3" t="b">
        <v>1</v>
      </c>
      <c r="N3" t="s">
        <v>8265</v>
      </c>
      <c r="O3">
        <f t="shared" ref="O3:O66" si="0">(E3/D3)*100</f>
        <v>142.60827250608273</v>
      </c>
      <c r="P3">
        <f t="shared" ref="P3:P66" si="1">IFERROR(E3/L3, 0)</f>
        <v>185.48101265822785</v>
      </c>
      <c r="Q3" t="str">
        <f t="shared" ref="Q3:Q66" si="2">LEFT(N3, SEARCH("/",N3,1)-1)</f>
        <v>film &amp; video</v>
      </c>
      <c r="R3" t="str">
        <f t="shared" ref="R3:R66" si="3">RIGHT(N3,LEN(N3)-SEARCH("/",N3,1))</f>
        <v>television</v>
      </c>
      <c r="S3" s="9">
        <f t="shared" ref="S3:S66" si="4">(((J3/60)/60)/24)+DATE(1970,1,1)</f>
        <v>42766.600497685184</v>
      </c>
      <c r="T3" s="9">
        <f t="shared" ref="T3:T66" si="5">(((I3/60)/60)/24)+DATE(1970,1,1)</f>
        <v>42796.600497685184</v>
      </c>
    </row>
    <row r="4" spans="1:21" ht="48" x14ac:dyDescent="0.2">
      <c r="A4">
        <v>2</v>
      </c>
      <c r="B4" s="3" t="s">
        <v>4</v>
      </c>
      <c r="C4" s="3" t="s">
        <v>4113</v>
      </c>
      <c r="D4">
        <v>500</v>
      </c>
      <c r="E4">
        <v>525</v>
      </c>
      <c r="F4" t="s">
        <v>8219</v>
      </c>
      <c r="G4" t="s">
        <v>8225</v>
      </c>
      <c r="H4" t="s">
        <v>8247</v>
      </c>
      <c r="I4">
        <v>1455555083</v>
      </c>
      <c r="J4">
        <v>1454691083</v>
      </c>
      <c r="K4" t="b">
        <v>0</v>
      </c>
      <c r="L4">
        <v>35</v>
      </c>
      <c r="M4" t="b">
        <v>1</v>
      </c>
      <c r="N4" t="s">
        <v>8265</v>
      </c>
      <c r="O4">
        <f t="shared" si="0"/>
        <v>105</v>
      </c>
      <c r="P4">
        <f t="shared" si="1"/>
        <v>15</v>
      </c>
      <c r="Q4" t="str">
        <f t="shared" si="2"/>
        <v>film &amp; video</v>
      </c>
      <c r="R4" t="str">
        <f t="shared" si="3"/>
        <v>television</v>
      </c>
      <c r="S4" s="9">
        <f t="shared" si="4"/>
        <v>42405.702349537038</v>
      </c>
      <c r="T4" s="9">
        <f t="shared" si="5"/>
        <v>42415.702349537038</v>
      </c>
    </row>
    <row r="5" spans="1:21" ht="32" x14ac:dyDescent="0.2">
      <c r="A5">
        <v>3</v>
      </c>
      <c r="B5" s="3" t="s">
        <v>5</v>
      </c>
      <c r="C5" s="3" t="s">
        <v>4114</v>
      </c>
      <c r="D5">
        <v>10000</v>
      </c>
      <c r="E5">
        <v>10390</v>
      </c>
      <c r="F5" t="s">
        <v>8219</v>
      </c>
      <c r="G5" t="s">
        <v>8224</v>
      </c>
      <c r="H5" t="s">
        <v>8246</v>
      </c>
      <c r="I5">
        <v>1407414107</v>
      </c>
      <c r="J5">
        <v>1404822107</v>
      </c>
      <c r="K5" t="b">
        <v>0</v>
      </c>
      <c r="L5">
        <v>150</v>
      </c>
      <c r="M5" t="b">
        <v>1</v>
      </c>
      <c r="N5" t="s">
        <v>8265</v>
      </c>
      <c r="O5">
        <f t="shared" si="0"/>
        <v>103.89999999999999</v>
      </c>
      <c r="P5">
        <f t="shared" si="1"/>
        <v>69.266666666666666</v>
      </c>
      <c r="Q5" t="str">
        <f t="shared" si="2"/>
        <v>film &amp; video</v>
      </c>
      <c r="R5" t="str">
        <f t="shared" si="3"/>
        <v>television</v>
      </c>
      <c r="S5" s="9">
        <f t="shared" si="4"/>
        <v>41828.515127314815</v>
      </c>
      <c r="T5" s="9">
        <f t="shared" si="5"/>
        <v>41858.515127314815</v>
      </c>
    </row>
    <row r="6" spans="1:21" ht="64" x14ac:dyDescent="0.2">
      <c r="A6">
        <v>4</v>
      </c>
      <c r="B6" s="3" t="s">
        <v>6</v>
      </c>
      <c r="C6" s="3" t="s">
        <v>4115</v>
      </c>
      <c r="D6">
        <v>44000</v>
      </c>
      <c r="E6">
        <v>54116.28</v>
      </c>
      <c r="F6" t="s">
        <v>8219</v>
      </c>
      <c r="G6" t="s">
        <v>8224</v>
      </c>
      <c r="H6" t="s">
        <v>8246</v>
      </c>
      <c r="I6">
        <v>1450555279</v>
      </c>
      <c r="J6">
        <v>1447963279</v>
      </c>
      <c r="K6" t="b">
        <v>0</v>
      </c>
      <c r="L6">
        <v>284</v>
      </c>
      <c r="M6" t="b">
        <v>1</v>
      </c>
      <c r="N6" t="s">
        <v>8265</v>
      </c>
      <c r="O6">
        <f t="shared" si="0"/>
        <v>122.99154545454545</v>
      </c>
      <c r="P6">
        <f t="shared" si="1"/>
        <v>190.55028169014085</v>
      </c>
      <c r="Q6" t="str">
        <f t="shared" si="2"/>
        <v>film &amp; video</v>
      </c>
      <c r="R6" t="str">
        <f t="shared" si="3"/>
        <v>television</v>
      </c>
      <c r="S6" s="9">
        <f t="shared" si="4"/>
        <v>42327.834247685183</v>
      </c>
      <c r="T6" s="9">
        <f t="shared" si="5"/>
        <v>42357.834247685183</v>
      </c>
    </row>
    <row r="7" spans="1:21" ht="48" x14ac:dyDescent="0.2">
      <c r="A7">
        <v>5</v>
      </c>
      <c r="B7" s="3" t="s">
        <v>7</v>
      </c>
      <c r="C7" s="3" t="s">
        <v>4116</v>
      </c>
      <c r="D7">
        <v>3999</v>
      </c>
      <c r="E7">
        <v>4390</v>
      </c>
      <c r="F7" t="s">
        <v>8219</v>
      </c>
      <c r="G7" t="s">
        <v>8224</v>
      </c>
      <c r="H7" t="s">
        <v>8246</v>
      </c>
      <c r="I7">
        <v>1469770500</v>
      </c>
      <c r="J7">
        <v>1468362207</v>
      </c>
      <c r="K7" t="b">
        <v>0</v>
      </c>
      <c r="L7">
        <v>47</v>
      </c>
      <c r="M7" t="b">
        <v>1</v>
      </c>
      <c r="N7" t="s">
        <v>8265</v>
      </c>
      <c r="O7">
        <f t="shared" si="0"/>
        <v>109.77744436109028</v>
      </c>
      <c r="P7">
        <f t="shared" si="1"/>
        <v>93.40425531914893</v>
      </c>
      <c r="Q7" t="str">
        <f t="shared" si="2"/>
        <v>film &amp; video</v>
      </c>
      <c r="R7" t="str">
        <f t="shared" si="3"/>
        <v>television</v>
      </c>
      <c r="S7" s="9">
        <f t="shared" si="4"/>
        <v>42563.932951388888</v>
      </c>
      <c r="T7" s="9">
        <f t="shared" si="5"/>
        <v>42580.232638888891</v>
      </c>
    </row>
    <row r="8" spans="1:21" ht="48" x14ac:dyDescent="0.2">
      <c r="A8">
        <v>6</v>
      </c>
      <c r="B8" s="3" t="s">
        <v>8</v>
      </c>
      <c r="C8" s="3" t="s">
        <v>4117</v>
      </c>
      <c r="D8">
        <v>8000</v>
      </c>
      <c r="E8">
        <v>8519</v>
      </c>
      <c r="F8" t="s">
        <v>8219</v>
      </c>
      <c r="G8" t="s">
        <v>8224</v>
      </c>
      <c r="H8" t="s">
        <v>8246</v>
      </c>
      <c r="I8">
        <v>1402710250</v>
      </c>
      <c r="J8">
        <v>1401846250</v>
      </c>
      <c r="K8" t="b">
        <v>0</v>
      </c>
      <c r="L8">
        <v>58</v>
      </c>
      <c r="M8" t="b">
        <v>1</v>
      </c>
      <c r="N8" t="s">
        <v>8265</v>
      </c>
      <c r="O8">
        <f t="shared" si="0"/>
        <v>106.4875</v>
      </c>
      <c r="P8">
        <f t="shared" si="1"/>
        <v>146.87931034482759</v>
      </c>
      <c r="Q8" t="str">
        <f t="shared" si="2"/>
        <v>film &amp; video</v>
      </c>
      <c r="R8" t="str">
        <f t="shared" si="3"/>
        <v>television</v>
      </c>
      <c r="S8" s="9">
        <f t="shared" si="4"/>
        <v>41794.072337962964</v>
      </c>
      <c r="T8" s="9">
        <f t="shared" si="5"/>
        <v>41804.072337962964</v>
      </c>
    </row>
    <row r="9" spans="1:21" ht="48" x14ac:dyDescent="0.2">
      <c r="A9">
        <v>7</v>
      </c>
      <c r="B9" s="3" t="s">
        <v>9</v>
      </c>
      <c r="C9" s="3" t="s">
        <v>4118</v>
      </c>
      <c r="D9">
        <v>9000</v>
      </c>
      <c r="E9">
        <v>9110</v>
      </c>
      <c r="F9" t="s">
        <v>8219</v>
      </c>
      <c r="G9" t="s">
        <v>8224</v>
      </c>
      <c r="H9" t="s">
        <v>8246</v>
      </c>
      <c r="I9">
        <v>1467680867</v>
      </c>
      <c r="J9">
        <v>1464224867</v>
      </c>
      <c r="K9" t="b">
        <v>0</v>
      </c>
      <c r="L9">
        <v>57</v>
      </c>
      <c r="M9" t="b">
        <v>1</v>
      </c>
      <c r="N9" t="s">
        <v>8265</v>
      </c>
      <c r="O9">
        <f t="shared" si="0"/>
        <v>101.22222222222221</v>
      </c>
      <c r="P9">
        <f t="shared" si="1"/>
        <v>159.82456140350877</v>
      </c>
      <c r="Q9" t="str">
        <f t="shared" si="2"/>
        <v>film &amp; video</v>
      </c>
      <c r="R9" t="str">
        <f t="shared" si="3"/>
        <v>television</v>
      </c>
      <c r="S9" s="9">
        <f t="shared" si="4"/>
        <v>42516.047071759262</v>
      </c>
      <c r="T9" s="9">
        <f t="shared" si="5"/>
        <v>42556.047071759262</v>
      </c>
    </row>
    <row r="10" spans="1:21"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100.04342857142856</v>
      </c>
      <c r="P10">
        <f t="shared" si="1"/>
        <v>291.79333333333335</v>
      </c>
      <c r="Q10" t="str">
        <f t="shared" si="2"/>
        <v>film &amp; video</v>
      </c>
      <c r="R10" t="str">
        <f t="shared" si="3"/>
        <v>television</v>
      </c>
      <c r="S10" s="9">
        <f t="shared" si="4"/>
        <v>42468.94458333333</v>
      </c>
      <c r="T10" s="9">
        <f t="shared" si="5"/>
        <v>42475.875</v>
      </c>
    </row>
    <row r="11" spans="1:21"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0"/>
        <v>125.998</v>
      </c>
      <c r="P11">
        <f t="shared" si="1"/>
        <v>31.499500000000001</v>
      </c>
      <c r="Q11" t="str">
        <f t="shared" si="2"/>
        <v>film &amp; video</v>
      </c>
      <c r="R11" t="str">
        <f t="shared" si="3"/>
        <v>television</v>
      </c>
      <c r="S11" s="9">
        <f t="shared" si="4"/>
        <v>42447.103518518517</v>
      </c>
      <c r="T11" s="9">
        <f t="shared" si="5"/>
        <v>42477.103518518517</v>
      </c>
    </row>
    <row r="12" spans="1:21"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0"/>
        <v>100.49999999999999</v>
      </c>
      <c r="P12">
        <f t="shared" si="1"/>
        <v>158.68421052631578</v>
      </c>
      <c r="Q12" t="str">
        <f t="shared" si="2"/>
        <v>film &amp; video</v>
      </c>
      <c r="R12" t="str">
        <f t="shared" si="3"/>
        <v>television</v>
      </c>
      <c r="S12" s="9">
        <f t="shared" si="4"/>
        <v>41780.068043981482</v>
      </c>
      <c r="T12" s="9">
        <f t="shared" si="5"/>
        <v>41815.068043981482</v>
      </c>
    </row>
    <row r="13" spans="1:21"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 t="shared" si="0"/>
        <v>120.5</v>
      </c>
      <c r="P13">
        <f t="shared" si="1"/>
        <v>80.333333333333329</v>
      </c>
      <c r="Q13" t="str">
        <f t="shared" si="2"/>
        <v>film &amp; video</v>
      </c>
      <c r="R13" t="str">
        <f t="shared" si="3"/>
        <v>television</v>
      </c>
      <c r="S13" s="9">
        <f t="shared" si="4"/>
        <v>42572.778495370367</v>
      </c>
      <c r="T13" s="9">
        <f t="shared" si="5"/>
        <v>42604.125</v>
      </c>
    </row>
    <row r="14" spans="1:21"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165.29333333333335</v>
      </c>
      <c r="P14">
        <f t="shared" si="1"/>
        <v>59.961305925030231</v>
      </c>
      <c r="Q14" t="str">
        <f t="shared" si="2"/>
        <v>film &amp; video</v>
      </c>
      <c r="R14" t="str">
        <f t="shared" si="3"/>
        <v>television</v>
      </c>
      <c r="S14" s="9">
        <f t="shared" si="4"/>
        <v>41791.713252314818</v>
      </c>
      <c r="T14" s="9">
        <f t="shared" si="5"/>
        <v>41836.125</v>
      </c>
    </row>
    <row r="15" spans="1:21"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0"/>
        <v>159.97142857142856</v>
      </c>
      <c r="P15">
        <f t="shared" si="1"/>
        <v>109.78431372549019</v>
      </c>
      <c r="Q15" t="str">
        <f t="shared" si="2"/>
        <v>film &amp; video</v>
      </c>
      <c r="R15" t="str">
        <f t="shared" si="3"/>
        <v>television</v>
      </c>
      <c r="S15" s="9">
        <f t="shared" si="4"/>
        <v>42508.677187499998</v>
      </c>
      <c r="T15" s="9">
        <f t="shared" si="5"/>
        <v>42544.852083333331</v>
      </c>
    </row>
    <row r="16" spans="1:21"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100.93333333333334</v>
      </c>
      <c r="P16">
        <f t="shared" si="1"/>
        <v>147.70731707317074</v>
      </c>
      <c r="Q16" t="str">
        <f t="shared" si="2"/>
        <v>film &amp; video</v>
      </c>
      <c r="R16" t="str">
        <f t="shared" si="3"/>
        <v>television</v>
      </c>
      <c r="S16" s="9">
        <f t="shared" si="4"/>
        <v>41808.02648148148</v>
      </c>
      <c r="T16" s="9">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0"/>
        <v>106.60000000000001</v>
      </c>
      <c r="P17">
        <f t="shared" si="1"/>
        <v>21.755102040816325</v>
      </c>
      <c r="Q17" t="str">
        <f t="shared" si="2"/>
        <v>film &amp; video</v>
      </c>
      <c r="R17" t="str">
        <f t="shared" si="3"/>
        <v>television</v>
      </c>
      <c r="S17" s="9">
        <f t="shared" si="4"/>
        <v>42256.391875000001</v>
      </c>
      <c r="T17" s="9">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100.24166666666667</v>
      </c>
      <c r="P18">
        <f t="shared" si="1"/>
        <v>171.84285714285716</v>
      </c>
      <c r="Q18" t="str">
        <f t="shared" si="2"/>
        <v>film &amp; video</v>
      </c>
      <c r="R18" t="str">
        <f t="shared" si="3"/>
        <v>television</v>
      </c>
      <c r="S18" s="9">
        <f t="shared" si="4"/>
        <v>41760.796423611115</v>
      </c>
      <c r="T18" s="9">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0"/>
        <v>100.66666666666666</v>
      </c>
      <c r="P19">
        <f t="shared" si="1"/>
        <v>41.944444444444443</v>
      </c>
      <c r="Q19" t="str">
        <f t="shared" si="2"/>
        <v>film &amp; video</v>
      </c>
      <c r="R19" t="str">
        <f t="shared" si="3"/>
        <v>television</v>
      </c>
      <c r="S19" s="9">
        <f t="shared" si="4"/>
        <v>41917.731736111113</v>
      </c>
      <c r="T19" s="9">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106.32110000000002</v>
      </c>
      <c r="P20">
        <f t="shared" si="1"/>
        <v>93.264122807017543</v>
      </c>
      <c r="Q20" t="str">
        <f t="shared" si="2"/>
        <v>film &amp; video</v>
      </c>
      <c r="R20" t="str">
        <f t="shared" si="3"/>
        <v>television</v>
      </c>
      <c r="S20" s="9">
        <f t="shared" si="4"/>
        <v>41869.542314814818</v>
      </c>
      <c r="T20" s="9">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0"/>
        <v>145.29411764705881</v>
      </c>
      <c r="P21">
        <f t="shared" si="1"/>
        <v>56.136363636363633</v>
      </c>
      <c r="Q21" t="str">
        <f t="shared" si="2"/>
        <v>film &amp; video</v>
      </c>
      <c r="R21" t="str">
        <f t="shared" si="3"/>
        <v>television</v>
      </c>
      <c r="S21" s="9">
        <f t="shared" si="4"/>
        <v>42175.816365740742</v>
      </c>
      <c r="T21" s="9">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100.2</v>
      </c>
      <c r="P22">
        <f t="shared" si="1"/>
        <v>80.16</v>
      </c>
      <c r="Q22" t="str">
        <f t="shared" si="2"/>
        <v>film &amp; video</v>
      </c>
      <c r="R22" t="str">
        <f t="shared" si="3"/>
        <v>television</v>
      </c>
      <c r="S22" s="9">
        <f t="shared" si="4"/>
        <v>42200.758240740746</v>
      </c>
      <c r="T22" s="9">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109.13513513513513</v>
      </c>
      <c r="P23">
        <f t="shared" si="1"/>
        <v>199.9009900990099</v>
      </c>
      <c r="Q23" t="str">
        <f t="shared" si="2"/>
        <v>film &amp; video</v>
      </c>
      <c r="R23" t="str">
        <f t="shared" si="3"/>
        <v>television</v>
      </c>
      <c r="S23" s="9">
        <f t="shared" si="4"/>
        <v>41878.627187500002</v>
      </c>
      <c r="T23" s="9">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0"/>
        <v>117.14285714285715</v>
      </c>
      <c r="P24">
        <f t="shared" si="1"/>
        <v>51.25</v>
      </c>
      <c r="Q24" t="str">
        <f t="shared" si="2"/>
        <v>film &amp; video</v>
      </c>
      <c r="R24" t="str">
        <f t="shared" si="3"/>
        <v>television</v>
      </c>
      <c r="S24" s="9">
        <f t="shared" si="4"/>
        <v>41989.91134259259</v>
      </c>
      <c r="T24" s="9">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0"/>
        <v>118.5</v>
      </c>
      <c r="P25">
        <f t="shared" si="1"/>
        <v>103.04347826086956</v>
      </c>
      <c r="Q25" t="str">
        <f t="shared" si="2"/>
        <v>film &amp; video</v>
      </c>
      <c r="R25" t="str">
        <f t="shared" si="3"/>
        <v>television</v>
      </c>
      <c r="S25" s="9">
        <f t="shared" si="4"/>
        <v>42097.778946759259</v>
      </c>
      <c r="T25" s="9">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108.80768571428572</v>
      </c>
      <c r="P26">
        <f t="shared" si="1"/>
        <v>66.346149825783982</v>
      </c>
      <c r="Q26" t="str">
        <f t="shared" si="2"/>
        <v>film &amp; video</v>
      </c>
      <c r="R26" t="str">
        <f t="shared" si="3"/>
        <v>television</v>
      </c>
      <c r="S26" s="9">
        <f t="shared" si="4"/>
        <v>42229.820173611108</v>
      </c>
      <c r="T26" s="9">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0"/>
        <v>133.33333333333331</v>
      </c>
      <c r="P27">
        <f t="shared" si="1"/>
        <v>57.142857142857146</v>
      </c>
      <c r="Q27" t="str">
        <f t="shared" si="2"/>
        <v>film &amp; video</v>
      </c>
      <c r="R27" t="str">
        <f t="shared" si="3"/>
        <v>television</v>
      </c>
      <c r="S27" s="9">
        <f t="shared" si="4"/>
        <v>42318.025011574078</v>
      </c>
      <c r="T27" s="9">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155.20000000000002</v>
      </c>
      <c r="P28">
        <f t="shared" si="1"/>
        <v>102.10526315789474</v>
      </c>
      <c r="Q28" t="str">
        <f t="shared" si="2"/>
        <v>film &amp; video</v>
      </c>
      <c r="R28" t="str">
        <f t="shared" si="3"/>
        <v>television</v>
      </c>
      <c r="S28" s="9">
        <f t="shared" si="4"/>
        <v>41828.515555555554</v>
      </c>
      <c r="T28" s="9">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111.72500000000001</v>
      </c>
      <c r="P29">
        <f t="shared" si="1"/>
        <v>148.96666666666667</v>
      </c>
      <c r="Q29" t="str">
        <f t="shared" si="2"/>
        <v>film &amp; video</v>
      </c>
      <c r="R29" t="str">
        <f t="shared" si="3"/>
        <v>television</v>
      </c>
      <c r="S29" s="9">
        <f t="shared" si="4"/>
        <v>41929.164733796293</v>
      </c>
      <c r="T29" s="9">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100.35000000000001</v>
      </c>
      <c r="P30">
        <f t="shared" si="1"/>
        <v>169.6056338028169</v>
      </c>
      <c r="Q30" t="str">
        <f t="shared" si="2"/>
        <v>film &amp; video</v>
      </c>
      <c r="R30" t="str">
        <f t="shared" si="3"/>
        <v>television</v>
      </c>
      <c r="S30" s="9">
        <f t="shared" si="4"/>
        <v>42324.96393518518</v>
      </c>
      <c r="T30" s="9">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123.33333333333334</v>
      </c>
      <c r="P31">
        <f t="shared" si="1"/>
        <v>31.623931623931625</v>
      </c>
      <c r="Q31" t="str">
        <f t="shared" si="2"/>
        <v>film &amp; video</v>
      </c>
      <c r="R31" t="str">
        <f t="shared" si="3"/>
        <v>television</v>
      </c>
      <c r="S31" s="9">
        <f t="shared" si="4"/>
        <v>41812.67324074074</v>
      </c>
      <c r="T31" s="9">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101.29975</v>
      </c>
      <c r="P32">
        <f t="shared" si="1"/>
        <v>76.45264150943396</v>
      </c>
      <c r="Q32" t="str">
        <f t="shared" si="2"/>
        <v>film &amp; video</v>
      </c>
      <c r="R32" t="str">
        <f t="shared" si="3"/>
        <v>television</v>
      </c>
      <c r="S32" s="9">
        <f t="shared" si="4"/>
        <v>41842.292997685188</v>
      </c>
      <c r="T32" s="9">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f t="shared" si="1"/>
        <v>13</v>
      </c>
      <c r="Q33" t="str">
        <f t="shared" si="2"/>
        <v>film &amp; video</v>
      </c>
      <c r="R33" t="str">
        <f t="shared" si="3"/>
        <v>television</v>
      </c>
      <c r="S33" s="9">
        <f t="shared" si="4"/>
        <v>42376.79206018518</v>
      </c>
      <c r="T33" s="9">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100.24604569420035</v>
      </c>
      <c r="P34">
        <f t="shared" si="1"/>
        <v>320.44943820224717</v>
      </c>
      <c r="Q34" t="str">
        <f t="shared" si="2"/>
        <v>film &amp; video</v>
      </c>
      <c r="R34" t="str">
        <f t="shared" si="3"/>
        <v>television</v>
      </c>
      <c r="S34" s="9">
        <f t="shared" si="4"/>
        <v>42461.627511574072</v>
      </c>
      <c r="T34" s="9">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102.0952380952381</v>
      </c>
      <c r="P35">
        <f t="shared" si="1"/>
        <v>83.75</v>
      </c>
      <c r="Q35" t="str">
        <f t="shared" si="2"/>
        <v>film &amp; video</v>
      </c>
      <c r="R35" t="str">
        <f t="shared" si="3"/>
        <v>television</v>
      </c>
      <c r="S35" s="9">
        <f t="shared" si="4"/>
        <v>42286.660891203705</v>
      </c>
      <c r="T35" s="9">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130.46153846153845</v>
      </c>
      <c r="P36">
        <f t="shared" si="1"/>
        <v>49.882352941176471</v>
      </c>
      <c r="Q36" t="str">
        <f t="shared" si="2"/>
        <v>film &amp; video</v>
      </c>
      <c r="R36" t="str">
        <f t="shared" si="3"/>
        <v>television</v>
      </c>
      <c r="S36" s="9">
        <f t="shared" si="4"/>
        <v>41841.321770833332</v>
      </c>
      <c r="T36" s="9">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0"/>
        <v>166.5</v>
      </c>
      <c r="P37">
        <f t="shared" si="1"/>
        <v>59.464285714285715</v>
      </c>
      <c r="Q37" t="str">
        <f t="shared" si="2"/>
        <v>film &amp; video</v>
      </c>
      <c r="R37" t="str">
        <f t="shared" si="3"/>
        <v>television</v>
      </c>
      <c r="S37" s="9">
        <f t="shared" si="4"/>
        <v>42098.291828703703</v>
      </c>
      <c r="T37" s="9">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142.15</v>
      </c>
      <c r="P38">
        <f t="shared" si="1"/>
        <v>193.84090909090909</v>
      </c>
      <c r="Q38" t="str">
        <f t="shared" si="2"/>
        <v>film &amp; video</v>
      </c>
      <c r="R38" t="str">
        <f t="shared" si="3"/>
        <v>television</v>
      </c>
      <c r="S38" s="9">
        <f t="shared" si="4"/>
        <v>42068.307002314818</v>
      </c>
      <c r="T38" s="9">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183.44090909090909</v>
      </c>
      <c r="P39">
        <f t="shared" si="1"/>
        <v>159.51383399209487</v>
      </c>
      <c r="Q39" t="str">
        <f t="shared" si="2"/>
        <v>film &amp; video</v>
      </c>
      <c r="R39" t="str">
        <f t="shared" si="3"/>
        <v>television</v>
      </c>
      <c r="S39" s="9">
        <f t="shared" si="4"/>
        <v>42032.693043981482</v>
      </c>
      <c r="T39" s="9">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110.04</v>
      </c>
      <c r="P40">
        <f t="shared" si="1"/>
        <v>41.68181818181818</v>
      </c>
      <c r="Q40" t="str">
        <f t="shared" si="2"/>
        <v>film &amp; video</v>
      </c>
      <c r="R40" t="str">
        <f t="shared" si="3"/>
        <v>television</v>
      </c>
      <c r="S40" s="9">
        <f t="shared" si="4"/>
        <v>41375.057222222218</v>
      </c>
      <c r="T40" s="9">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130.98000000000002</v>
      </c>
      <c r="P41">
        <f t="shared" si="1"/>
        <v>150.89861751152074</v>
      </c>
      <c r="Q41" t="str">
        <f t="shared" si="2"/>
        <v>film &amp; video</v>
      </c>
      <c r="R41" t="str">
        <f t="shared" si="3"/>
        <v>television</v>
      </c>
      <c r="S41" s="9">
        <f t="shared" si="4"/>
        <v>41754.047083333331</v>
      </c>
      <c r="T41" s="9">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101.35000000000001</v>
      </c>
      <c r="P42">
        <f t="shared" si="1"/>
        <v>126.6875</v>
      </c>
      <c r="Q42" t="str">
        <f t="shared" si="2"/>
        <v>film &amp; video</v>
      </c>
      <c r="R42" t="str">
        <f t="shared" si="3"/>
        <v>television</v>
      </c>
      <c r="S42" s="9">
        <f t="shared" si="4"/>
        <v>41789.21398148148</v>
      </c>
      <c r="T42" s="9">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f t="shared" si="1"/>
        <v>105.26315789473684</v>
      </c>
      <c r="Q43" t="str">
        <f t="shared" si="2"/>
        <v>film &amp; video</v>
      </c>
      <c r="R43" t="str">
        <f t="shared" si="3"/>
        <v>television</v>
      </c>
      <c r="S43" s="9">
        <f t="shared" si="4"/>
        <v>41887.568912037037</v>
      </c>
      <c r="T43" s="9">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141.85714285714286</v>
      </c>
      <c r="P44">
        <f t="shared" si="1"/>
        <v>117.51479289940828</v>
      </c>
      <c r="Q44" t="str">
        <f t="shared" si="2"/>
        <v>film &amp; video</v>
      </c>
      <c r="R44" t="str">
        <f t="shared" si="3"/>
        <v>television</v>
      </c>
      <c r="S44" s="9">
        <f t="shared" si="4"/>
        <v>41971.639189814814</v>
      </c>
      <c r="T44" s="9">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308.65999999999997</v>
      </c>
      <c r="P45">
        <f t="shared" si="1"/>
        <v>117.36121673003802</v>
      </c>
      <c r="Q45" t="str">
        <f t="shared" si="2"/>
        <v>film &amp; video</v>
      </c>
      <c r="R45" t="str">
        <f t="shared" si="3"/>
        <v>television</v>
      </c>
      <c r="S45" s="9">
        <f t="shared" si="4"/>
        <v>41802.790347222224</v>
      </c>
      <c r="T45" s="9">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f t="shared" si="1"/>
        <v>133.33333333333334</v>
      </c>
      <c r="Q46" t="str">
        <f t="shared" si="2"/>
        <v>film &amp; video</v>
      </c>
      <c r="R46" t="str">
        <f t="shared" si="3"/>
        <v>television</v>
      </c>
      <c r="S46" s="9">
        <f t="shared" si="4"/>
        <v>41874.098807870374</v>
      </c>
      <c r="T46" s="9">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f t="shared" si="1"/>
        <v>98.360655737704917</v>
      </c>
      <c r="Q47" t="str">
        <f t="shared" si="2"/>
        <v>film &amp; video</v>
      </c>
      <c r="R47" t="str">
        <f t="shared" si="3"/>
        <v>television</v>
      </c>
      <c r="S47" s="9">
        <f t="shared" si="4"/>
        <v>42457.623923611114</v>
      </c>
      <c r="T47" s="9">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104.16666666666667</v>
      </c>
      <c r="P48">
        <f t="shared" si="1"/>
        <v>194.44444444444446</v>
      </c>
      <c r="Q48" t="str">
        <f t="shared" si="2"/>
        <v>film &amp; video</v>
      </c>
      <c r="R48" t="str">
        <f t="shared" si="3"/>
        <v>television</v>
      </c>
      <c r="S48" s="9">
        <f t="shared" si="4"/>
        <v>42323.964976851858</v>
      </c>
      <c r="T48" s="9">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107.61100000000002</v>
      </c>
      <c r="P49">
        <f t="shared" si="1"/>
        <v>76.865000000000009</v>
      </c>
      <c r="Q49" t="str">
        <f t="shared" si="2"/>
        <v>film &amp; video</v>
      </c>
      <c r="R49" t="str">
        <f t="shared" si="3"/>
        <v>television</v>
      </c>
      <c r="S49" s="9">
        <f t="shared" si="4"/>
        <v>41932.819525462961</v>
      </c>
      <c r="T49" s="9">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0"/>
        <v>107.94999999999999</v>
      </c>
      <c r="P50">
        <f t="shared" si="1"/>
        <v>56.815789473684212</v>
      </c>
      <c r="Q50" t="str">
        <f t="shared" si="2"/>
        <v>film &amp; video</v>
      </c>
      <c r="R50" t="str">
        <f t="shared" si="3"/>
        <v>television</v>
      </c>
      <c r="S50" s="9">
        <f t="shared" si="4"/>
        <v>42033.516898148147</v>
      </c>
      <c r="T50" s="9">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1"/>
        <v>137.93103448275863</v>
      </c>
      <c r="Q51" t="str">
        <f t="shared" si="2"/>
        <v>film &amp; video</v>
      </c>
      <c r="R51" t="str">
        <f t="shared" si="3"/>
        <v>television</v>
      </c>
      <c r="S51" s="9">
        <f t="shared" si="4"/>
        <v>42271.176446759258</v>
      </c>
      <c r="T51" s="9">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f t="shared" si="1"/>
        <v>27.272727272727273</v>
      </c>
      <c r="Q52" t="str">
        <f t="shared" si="2"/>
        <v>film &amp; video</v>
      </c>
      <c r="R52" t="str">
        <f t="shared" si="3"/>
        <v>television</v>
      </c>
      <c r="S52" s="9">
        <f t="shared" si="4"/>
        <v>41995.752986111111</v>
      </c>
      <c r="T52" s="9">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128.0181818181818</v>
      </c>
      <c r="P53">
        <f t="shared" si="1"/>
        <v>118.33613445378151</v>
      </c>
      <c r="Q53" t="str">
        <f t="shared" si="2"/>
        <v>film &amp; video</v>
      </c>
      <c r="R53" t="str">
        <f t="shared" si="3"/>
        <v>television</v>
      </c>
      <c r="S53" s="9">
        <f t="shared" si="4"/>
        <v>42196.928668981483</v>
      </c>
      <c r="T53" s="9">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116.21</v>
      </c>
      <c r="P54">
        <f t="shared" si="1"/>
        <v>223.48076923076923</v>
      </c>
      <c r="Q54" t="str">
        <f t="shared" si="2"/>
        <v>film &amp; video</v>
      </c>
      <c r="R54" t="str">
        <f t="shared" si="3"/>
        <v>television</v>
      </c>
      <c r="S54" s="9">
        <f t="shared" si="4"/>
        <v>41807.701921296299</v>
      </c>
      <c r="T54" s="9">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109.63333333333334</v>
      </c>
      <c r="P55">
        <f t="shared" si="1"/>
        <v>28.111111111111111</v>
      </c>
      <c r="Q55" t="str">
        <f t="shared" si="2"/>
        <v>film &amp; video</v>
      </c>
      <c r="R55" t="str">
        <f t="shared" si="3"/>
        <v>television</v>
      </c>
      <c r="S55" s="9">
        <f t="shared" si="4"/>
        <v>41719.549131944441</v>
      </c>
      <c r="T55" s="9">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f t="shared" si="1"/>
        <v>194.23076923076923</v>
      </c>
      <c r="Q56" t="str">
        <f t="shared" si="2"/>
        <v>film &amp; video</v>
      </c>
      <c r="R56" t="str">
        <f t="shared" si="3"/>
        <v>television</v>
      </c>
      <c r="S56" s="9">
        <f t="shared" si="4"/>
        <v>42333.713206018518</v>
      </c>
      <c r="T56" s="9">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128.95348837209301</v>
      </c>
      <c r="P57">
        <f t="shared" si="1"/>
        <v>128.95348837209303</v>
      </c>
      <c r="Q57" t="str">
        <f t="shared" si="2"/>
        <v>film &amp; video</v>
      </c>
      <c r="R57" t="str">
        <f t="shared" si="3"/>
        <v>television</v>
      </c>
      <c r="S57" s="9">
        <f t="shared" si="4"/>
        <v>42496.968935185185</v>
      </c>
      <c r="T57" s="9">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107.26249999999999</v>
      </c>
      <c r="P58">
        <f t="shared" si="1"/>
        <v>49.316091954022987</v>
      </c>
      <c r="Q58" t="str">
        <f t="shared" si="2"/>
        <v>film &amp; video</v>
      </c>
      <c r="R58" t="str">
        <f t="shared" si="3"/>
        <v>television</v>
      </c>
      <c r="S58" s="9">
        <f t="shared" si="4"/>
        <v>42149.548888888887</v>
      </c>
      <c r="T58" s="9">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101.89999999999999</v>
      </c>
      <c r="P59">
        <f t="shared" si="1"/>
        <v>221.52173913043478</v>
      </c>
      <c r="Q59" t="str">
        <f t="shared" si="2"/>
        <v>film &amp; video</v>
      </c>
      <c r="R59" t="str">
        <f t="shared" si="3"/>
        <v>television</v>
      </c>
      <c r="S59" s="9">
        <f t="shared" si="4"/>
        <v>42089.83289351852</v>
      </c>
      <c r="T59" s="9">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102.91</v>
      </c>
      <c r="P60">
        <f t="shared" si="1"/>
        <v>137.21333333333334</v>
      </c>
      <c r="Q60" t="str">
        <f t="shared" si="2"/>
        <v>film &amp; video</v>
      </c>
      <c r="R60" t="str">
        <f t="shared" si="3"/>
        <v>television</v>
      </c>
      <c r="S60" s="9">
        <f t="shared" si="4"/>
        <v>41932.745046296295</v>
      </c>
      <c r="T60" s="9">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100.12570000000001</v>
      </c>
      <c r="P61">
        <f t="shared" si="1"/>
        <v>606.82242424242418</v>
      </c>
      <c r="Q61" t="str">
        <f t="shared" si="2"/>
        <v>film &amp; video</v>
      </c>
      <c r="R61" t="str">
        <f t="shared" si="3"/>
        <v>television</v>
      </c>
      <c r="S61" s="9">
        <f t="shared" si="4"/>
        <v>42230.23583333334</v>
      </c>
      <c r="T61" s="9">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103.29622222222221</v>
      </c>
      <c r="P62">
        <f t="shared" si="1"/>
        <v>43.040092592592593</v>
      </c>
      <c r="Q62" t="str">
        <f t="shared" si="2"/>
        <v>film &amp; video</v>
      </c>
      <c r="R62" t="str">
        <f t="shared" si="3"/>
        <v>shorts</v>
      </c>
      <c r="S62" s="9">
        <f t="shared" si="4"/>
        <v>41701.901817129627</v>
      </c>
      <c r="T62" s="9">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148.30000000000001</v>
      </c>
      <c r="P63">
        <f t="shared" si="1"/>
        <v>322.39130434782606</v>
      </c>
      <c r="Q63" t="str">
        <f t="shared" si="2"/>
        <v>film &amp; video</v>
      </c>
      <c r="R63" t="str">
        <f t="shared" si="3"/>
        <v>shorts</v>
      </c>
      <c r="S63" s="9">
        <f t="shared" si="4"/>
        <v>41409.814317129632</v>
      </c>
      <c r="T63" s="9">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0"/>
        <v>154.73333333333332</v>
      </c>
      <c r="P64">
        <f t="shared" si="1"/>
        <v>96.708333333333329</v>
      </c>
      <c r="Q64" t="str">
        <f t="shared" si="2"/>
        <v>film &amp; video</v>
      </c>
      <c r="R64" t="str">
        <f t="shared" si="3"/>
        <v>shorts</v>
      </c>
      <c r="S64" s="9">
        <f t="shared" si="4"/>
        <v>41311.799513888887</v>
      </c>
      <c r="T64" s="9">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113.51849999999999</v>
      </c>
      <c r="P65">
        <f t="shared" si="1"/>
        <v>35.474531249999998</v>
      </c>
      <c r="Q65" t="str">
        <f t="shared" si="2"/>
        <v>film &amp; video</v>
      </c>
      <c r="R65" t="str">
        <f t="shared" si="3"/>
        <v>shorts</v>
      </c>
      <c r="S65" s="9">
        <f t="shared" si="4"/>
        <v>41612.912187499998</v>
      </c>
      <c r="T65" s="9">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si="0"/>
        <v>173.33333333333334</v>
      </c>
      <c r="P66">
        <f t="shared" si="1"/>
        <v>86.666666666666671</v>
      </c>
      <c r="Q66" t="str">
        <f t="shared" si="2"/>
        <v>film &amp; video</v>
      </c>
      <c r="R66" t="str">
        <f t="shared" si="3"/>
        <v>shorts</v>
      </c>
      <c r="S66" s="9">
        <f t="shared" si="4"/>
        <v>41433.01829861111</v>
      </c>
      <c r="T66" s="9">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6">(E67/D67)*100</f>
        <v>107.52857142857141</v>
      </c>
      <c r="P67">
        <f t="shared" ref="P67:P130" si="7">IFERROR(E67/L67, 0)</f>
        <v>132.05263157894737</v>
      </c>
      <c r="Q67" t="str">
        <f t="shared" ref="Q67:Q130" si="8">LEFT(N67, SEARCH("/",N67,1)-1)</f>
        <v>film &amp; video</v>
      </c>
      <c r="R67" t="str">
        <f t="shared" ref="R67:R130" si="9">RIGHT(N67,LEN(N67)-SEARCH("/",N67,1))</f>
        <v>shorts</v>
      </c>
      <c r="S67" s="9">
        <f t="shared" ref="S67:S130" si="10">(((J67/60)/60)/24)+DATE(1970,1,1)</f>
        <v>41835.821226851855</v>
      </c>
      <c r="T67" s="9">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6"/>
        <v>118.6</v>
      </c>
      <c r="P68">
        <f t="shared" si="7"/>
        <v>91.230769230769226</v>
      </c>
      <c r="Q68" t="str">
        <f t="shared" si="8"/>
        <v>film &amp; video</v>
      </c>
      <c r="R68" t="str">
        <f t="shared" si="9"/>
        <v>shorts</v>
      </c>
      <c r="S68" s="9">
        <f t="shared" si="10"/>
        <v>42539.849768518514</v>
      </c>
      <c r="T68" s="9">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6"/>
        <v>116.25000000000001</v>
      </c>
      <c r="P69">
        <f t="shared" si="7"/>
        <v>116.25</v>
      </c>
      <c r="Q69" t="str">
        <f t="shared" si="8"/>
        <v>film &amp; video</v>
      </c>
      <c r="R69" t="str">
        <f t="shared" si="9"/>
        <v>shorts</v>
      </c>
      <c r="S69" s="9">
        <f t="shared" si="10"/>
        <v>41075.583379629628</v>
      </c>
      <c r="T69" s="9">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6"/>
        <v>127.16666666666667</v>
      </c>
      <c r="P70">
        <f t="shared" si="7"/>
        <v>21.194444444444443</v>
      </c>
      <c r="Q70" t="str">
        <f t="shared" si="8"/>
        <v>film &amp; video</v>
      </c>
      <c r="R70" t="str">
        <f t="shared" si="9"/>
        <v>shorts</v>
      </c>
      <c r="S70" s="9">
        <f t="shared" si="10"/>
        <v>41663.569340277776</v>
      </c>
      <c r="T70" s="9">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110.9423</v>
      </c>
      <c r="P71">
        <f t="shared" si="7"/>
        <v>62.327134831460668</v>
      </c>
      <c r="Q71" t="str">
        <f t="shared" si="8"/>
        <v>film &amp; video</v>
      </c>
      <c r="R71" t="str">
        <f t="shared" si="9"/>
        <v>shorts</v>
      </c>
      <c r="S71" s="9">
        <f t="shared" si="10"/>
        <v>40786.187789351854</v>
      </c>
      <c r="T71" s="9">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6"/>
        <v>127.2</v>
      </c>
      <c r="P72">
        <f t="shared" si="7"/>
        <v>37.411764705882355</v>
      </c>
      <c r="Q72" t="str">
        <f t="shared" si="8"/>
        <v>film &amp; video</v>
      </c>
      <c r="R72" t="str">
        <f t="shared" si="9"/>
        <v>shorts</v>
      </c>
      <c r="S72" s="9">
        <f t="shared" si="10"/>
        <v>40730.896354166667</v>
      </c>
      <c r="T72" s="9">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6"/>
        <v>123.94444444444443</v>
      </c>
      <c r="P73">
        <f t="shared" si="7"/>
        <v>69.71875</v>
      </c>
      <c r="Q73" t="str">
        <f t="shared" si="8"/>
        <v>film &amp; video</v>
      </c>
      <c r="R73" t="str">
        <f t="shared" si="9"/>
        <v>shorts</v>
      </c>
      <c r="S73" s="9">
        <f t="shared" si="10"/>
        <v>40997.271493055552</v>
      </c>
      <c r="T73" s="9">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6"/>
        <v>108.40909090909091</v>
      </c>
      <c r="P74">
        <f t="shared" si="7"/>
        <v>58.170731707317074</v>
      </c>
      <c r="Q74" t="str">
        <f t="shared" si="8"/>
        <v>film &amp; video</v>
      </c>
      <c r="R74" t="str">
        <f t="shared" si="9"/>
        <v>shorts</v>
      </c>
      <c r="S74" s="9">
        <f t="shared" si="10"/>
        <v>41208.010196759256</v>
      </c>
      <c r="T74" s="9">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6"/>
        <v>100</v>
      </c>
      <c r="P75">
        <f t="shared" si="7"/>
        <v>50</v>
      </c>
      <c r="Q75" t="str">
        <f t="shared" si="8"/>
        <v>film &amp; video</v>
      </c>
      <c r="R75" t="str">
        <f t="shared" si="9"/>
        <v>shorts</v>
      </c>
      <c r="S75" s="9">
        <f t="shared" si="10"/>
        <v>40587.75675925926</v>
      </c>
      <c r="T75" s="9">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6"/>
        <v>112.93199999999999</v>
      </c>
      <c r="P76">
        <f t="shared" si="7"/>
        <v>19.471034482758618</v>
      </c>
      <c r="Q76" t="str">
        <f t="shared" si="8"/>
        <v>film &amp; video</v>
      </c>
      <c r="R76" t="str">
        <f t="shared" si="9"/>
        <v>shorts</v>
      </c>
      <c r="S76" s="9">
        <f t="shared" si="10"/>
        <v>42360.487210648149</v>
      </c>
      <c r="T76" s="9">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6"/>
        <v>115.42857142857143</v>
      </c>
      <c r="P77">
        <f t="shared" si="7"/>
        <v>85.957446808510639</v>
      </c>
      <c r="Q77" t="str">
        <f t="shared" si="8"/>
        <v>film &amp; video</v>
      </c>
      <c r="R77" t="str">
        <f t="shared" si="9"/>
        <v>shorts</v>
      </c>
      <c r="S77" s="9">
        <f t="shared" si="10"/>
        <v>41357.209166666667</v>
      </c>
      <c r="T77" s="9">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6"/>
        <v>153.33333333333334</v>
      </c>
      <c r="P78">
        <f t="shared" si="7"/>
        <v>30.666666666666668</v>
      </c>
      <c r="Q78" t="str">
        <f t="shared" si="8"/>
        <v>film &amp; video</v>
      </c>
      <c r="R78" t="str">
        <f t="shared" si="9"/>
        <v>shorts</v>
      </c>
      <c r="S78" s="9">
        <f t="shared" si="10"/>
        <v>40844.691643518519</v>
      </c>
      <c r="T78" s="9">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6"/>
        <v>392.5</v>
      </c>
      <c r="P79">
        <f t="shared" si="7"/>
        <v>60.384615384615387</v>
      </c>
      <c r="Q79" t="str">
        <f t="shared" si="8"/>
        <v>film &amp; video</v>
      </c>
      <c r="R79" t="str">
        <f t="shared" si="9"/>
        <v>shorts</v>
      </c>
      <c r="S79" s="9">
        <f t="shared" si="10"/>
        <v>40997.144872685189</v>
      </c>
      <c r="T79" s="9">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6"/>
        <v>2702</v>
      </c>
      <c r="P80">
        <f t="shared" si="7"/>
        <v>38.6</v>
      </c>
      <c r="Q80" t="str">
        <f t="shared" si="8"/>
        <v>film &amp; video</v>
      </c>
      <c r="R80" t="str">
        <f t="shared" si="9"/>
        <v>shorts</v>
      </c>
      <c r="S80" s="9">
        <f t="shared" si="10"/>
        <v>42604.730567129634</v>
      </c>
      <c r="T80" s="9">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6"/>
        <v>127</v>
      </c>
      <c r="P81">
        <f t="shared" si="7"/>
        <v>40.268292682926827</v>
      </c>
      <c r="Q81" t="str">
        <f t="shared" si="8"/>
        <v>film &amp; video</v>
      </c>
      <c r="R81" t="str">
        <f t="shared" si="9"/>
        <v>shorts</v>
      </c>
      <c r="S81" s="9">
        <f t="shared" si="10"/>
        <v>41724.776539351849</v>
      </c>
      <c r="T81" s="9">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6"/>
        <v>107.25</v>
      </c>
      <c r="P82">
        <f t="shared" si="7"/>
        <v>273.82978723404256</v>
      </c>
      <c r="Q82" t="str">
        <f t="shared" si="8"/>
        <v>film &amp; video</v>
      </c>
      <c r="R82" t="str">
        <f t="shared" si="9"/>
        <v>shorts</v>
      </c>
      <c r="S82" s="9">
        <f t="shared" si="10"/>
        <v>41583.083981481483</v>
      </c>
      <c r="T82" s="9">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6"/>
        <v>198</v>
      </c>
      <c r="P83">
        <f t="shared" si="7"/>
        <v>53.035714285714285</v>
      </c>
      <c r="Q83" t="str">
        <f t="shared" si="8"/>
        <v>film &amp; video</v>
      </c>
      <c r="R83" t="str">
        <f t="shared" si="9"/>
        <v>shorts</v>
      </c>
      <c r="S83" s="9">
        <f t="shared" si="10"/>
        <v>41100.158877314818</v>
      </c>
      <c r="T83" s="9">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6"/>
        <v>100.01249999999999</v>
      </c>
      <c r="P84">
        <f t="shared" si="7"/>
        <v>40.005000000000003</v>
      </c>
      <c r="Q84" t="str">
        <f t="shared" si="8"/>
        <v>film &amp; video</v>
      </c>
      <c r="R84" t="str">
        <f t="shared" si="9"/>
        <v>shorts</v>
      </c>
      <c r="S84" s="9">
        <f t="shared" si="10"/>
        <v>40795.820150462961</v>
      </c>
      <c r="T84" s="9">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6"/>
        <v>102.49999999999999</v>
      </c>
      <c r="P85">
        <f t="shared" si="7"/>
        <v>15.76923076923077</v>
      </c>
      <c r="Q85" t="str">
        <f t="shared" si="8"/>
        <v>film &amp; video</v>
      </c>
      <c r="R85" t="str">
        <f t="shared" si="9"/>
        <v>shorts</v>
      </c>
      <c r="S85" s="9">
        <f t="shared" si="10"/>
        <v>42042.615613425922</v>
      </c>
      <c r="T85" s="9">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6"/>
        <v>100</v>
      </c>
      <c r="P86">
        <f t="shared" si="7"/>
        <v>71.428571428571431</v>
      </c>
      <c r="Q86" t="str">
        <f t="shared" si="8"/>
        <v>film &amp; video</v>
      </c>
      <c r="R86" t="str">
        <f t="shared" si="9"/>
        <v>shorts</v>
      </c>
      <c r="S86" s="9">
        <f t="shared" si="10"/>
        <v>40648.757939814815</v>
      </c>
      <c r="T86" s="9">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6"/>
        <v>125.49999999999999</v>
      </c>
      <c r="P87">
        <f t="shared" si="7"/>
        <v>71.714285714285708</v>
      </c>
      <c r="Q87" t="str">
        <f t="shared" si="8"/>
        <v>film &amp; video</v>
      </c>
      <c r="R87" t="str">
        <f t="shared" si="9"/>
        <v>shorts</v>
      </c>
      <c r="S87" s="9">
        <f t="shared" si="10"/>
        <v>40779.125428240739</v>
      </c>
      <c r="T87" s="9">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6"/>
        <v>106.46666666666667</v>
      </c>
      <c r="P88">
        <f t="shared" si="7"/>
        <v>375.76470588235293</v>
      </c>
      <c r="Q88" t="str">
        <f t="shared" si="8"/>
        <v>film &amp; video</v>
      </c>
      <c r="R88" t="str">
        <f t="shared" si="9"/>
        <v>shorts</v>
      </c>
      <c r="S88" s="9">
        <f t="shared" si="10"/>
        <v>42291.556076388893</v>
      </c>
      <c r="T88" s="9">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6"/>
        <v>104.60000000000001</v>
      </c>
      <c r="P89">
        <f t="shared" si="7"/>
        <v>104.6</v>
      </c>
      <c r="Q89" t="str">
        <f t="shared" si="8"/>
        <v>film &amp; video</v>
      </c>
      <c r="R89" t="str">
        <f t="shared" si="9"/>
        <v>shorts</v>
      </c>
      <c r="S89" s="9">
        <f t="shared" si="10"/>
        <v>40322.53938657407</v>
      </c>
      <c r="T89" s="9">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6"/>
        <v>102.85714285714285</v>
      </c>
      <c r="P90">
        <f t="shared" si="7"/>
        <v>60</v>
      </c>
      <c r="Q90" t="str">
        <f t="shared" si="8"/>
        <v>film &amp; video</v>
      </c>
      <c r="R90" t="str">
        <f t="shared" si="9"/>
        <v>shorts</v>
      </c>
      <c r="S90" s="9">
        <f t="shared" si="10"/>
        <v>41786.65892361111</v>
      </c>
      <c r="T90" s="9">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6"/>
        <v>115.06666666666668</v>
      </c>
      <c r="P91">
        <f t="shared" si="7"/>
        <v>123.28571428571429</v>
      </c>
      <c r="Q91" t="str">
        <f t="shared" si="8"/>
        <v>film &amp; video</v>
      </c>
      <c r="R91" t="str">
        <f t="shared" si="9"/>
        <v>shorts</v>
      </c>
      <c r="S91" s="9">
        <f t="shared" si="10"/>
        <v>41402.752222222225</v>
      </c>
      <c r="T91" s="9">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6"/>
        <v>100.4</v>
      </c>
      <c r="P92">
        <f t="shared" si="7"/>
        <v>31.375</v>
      </c>
      <c r="Q92" t="str">
        <f t="shared" si="8"/>
        <v>film &amp; video</v>
      </c>
      <c r="R92" t="str">
        <f t="shared" si="9"/>
        <v>shorts</v>
      </c>
      <c r="S92" s="9">
        <f t="shared" si="10"/>
        <v>40706.297442129631</v>
      </c>
      <c r="T92" s="9">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6"/>
        <v>120</v>
      </c>
      <c r="P93">
        <f t="shared" si="7"/>
        <v>78.260869565217391</v>
      </c>
      <c r="Q93" t="str">
        <f t="shared" si="8"/>
        <v>film &amp; video</v>
      </c>
      <c r="R93" t="str">
        <f t="shared" si="9"/>
        <v>shorts</v>
      </c>
      <c r="S93" s="9">
        <f t="shared" si="10"/>
        <v>40619.402361111112</v>
      </c>
      <c r="T93" s="9">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6"/>
        <v>105.2</v>
      </c>
      <c r="P94">
        <f t="shared" si="7"/>
        <v>122.32558139534883</v>
      </c>
      <c r="Q94" t="str">
        <f t="shared" si="8"/>
        <v>film &amp; video</v>
      </c>
      <c r="R94" t="str">
        <f t="shared" si="9"/>
        <v>shorts</v>
      </c>
      <c r="S94" s="9">
        <f t="shared" si="10"/>
        <v>42721.198877314819</v>
      </c>
      <c r="T94" s="9">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6"/>
        <v>110.60000000000001</v>
      </c>
      <c r="P95">
        <f t="shared" si="7"/>
        <v>73.733333333333334</v>
      </c>
      <c r="Q95" t="str">
        <f t="shared" si="8"/>
        <v>film &amp; video</v>
      </c>
      <c r="R95" t="str">
        <f t="shared" si="9"/>
        <v>shorts</v>
      </c>
      <c r="S95" s="9">
        <f t="shared" si="10"/>
        <v>41065.858067129629</v>
      </c>
      <c r="T95" s="9">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6"/>
        <v>104</v>
      </c>
      <c r="P96">
        <f t="shared" si="7"/>
        <v>21.666666666666668</v>
      </c>
      <c r="Q96" t="str">
        <f t="shared" si="8"/>
        <v>film &amp; video</v>
      </c>
      <c r="R96" t="str">
        <f t="shared" si="9"/>
        <v>shorts</v>
      </c>
      <c r="S96" s="9">
        <f t="shared" si="10"/>
        <v>41716.717847222222</v>
      </c>
      <c r="T96" s="9">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6"/>
        <v>131.42857142857142</v>
      </c>
      <c r="P97">
        <f t="shared" si="7"/>
        <v>21.904761904761905</v>
      </c>
      <c r="Q97" t="str">
        <f t="shared" si="8"/>
        <v>film &amp; video</v>
      </c>
      <c r="R97" t="str">
        <f t="shared" si="9"/>
        <v>shorts</v>
      </c>
      <c r="S97" s="9">
        <f t="shared" si="10"/>
        <v>40935.005104166667</v>
      </c>
      <c r="T97" s="9">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6"/>
        <v>114.66666666666667</v>
      </c>
      <c r="P98">
        <f t="shared" si="7"/>
        <v>50.588235294117645</v>
      </c>
      <c r="Q98" t="str">
        <f t="shared" si="8"/>
        <v>film &amp; video</v>
      </c>
      <c r="R98" t="str">
        <f t="shared" si="9"/>
        <v>shorts</v>
      </c>
      <c r="S98" s="9">
        <f t="shared" si="10"/>
        <v>40324.662511574075</v>
      </c>
      <c r="T98" s="9">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6"/>
        <v>106.25</v>
      </c>
      <c r="P99">
        <f t="shared" si="7"/>
        <v>53.125</v>
      </c>
      <c r="Q99" t="str">
        <f t="shared" si="8"/>
        <v>film &amp; video</v>
      </c>
      <c r="R99" t="str">
        <f t="shared" si="9"/>
        <v>shorts</v>
      </c>
      <c r="S99" s="9">
        <f t="shared" si="10"/>
        <v>40706.135208333333</v>
      </c>
      <c r="T99" s="9">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106.25</v>
      </c>
      <c r="P100">
        <f t="shared" si="7"/>
        <v>56.666666666666664</v>
      </c>
      <c r="Q100" t="str">
        <f t="shared" si="8"/>
        <v>film &amp; video</v>
      </c>
      <c r="R100" t="str">
        <f t="shared" si="9"/>
        <v>shorts</v>
      </c>
      <c r="S100" s="9">
        <f t="shared" si="10"/>
        <v>41214.79483796296</v>
      </c>
      <c r="T100" s="9">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106.01933333333334</v>
      </c>
      <c r="P101">
        <f t="shared" si="7"/>
        <v>40.776666666666664</v>
      </c>
      <c r="Q101" t="str">
        <f t="shared" si="8"/>
        <v>film &amp; video</v>
      </c>
      <c r="R101" t="str">
        <f t="shared" si="9"/>
        <v>shorts</v>
      </c>
      <c r="S101" s="9">
        <f t="shared" si="10"/>
        <v>41631.902766203704</v>
      </c>
      <c r="T101" s="9">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6"/>
        <v>100</v>
      </c>
      <c r="P102">
        <f t="shared" si="7"/>
        <v>192.30769230769232</v>
      </c>
      <c r="Q102" t="str">
        <f t="shared" si="8"/>
        <v>film &amp; video</v>
      </c>
      <c r="R102" t="str">
        <f t="shared" si="9"/>
        <v>shorts</v>
      </c>
      <c r="S102" s="9">
        <f t="shared" si="10"/>
        <v>41197.753310185188</v>
      </c>
      <c r="T102" s="9">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100</v>
      </c>
      <c r="P103">
        <f t="shared" si="7"/>
        <v>100</v>
      </c>
      <c r="Q103" t="str">
        <f t="shared" si="8"/>
        <v>film &amp; video</v>
      </c>
      <c r="R103" t="str">
        <f t="shared" si="9"/>
        <v>shorts</v>
      </c>
      <c r="S103" s="9">
        <f t="shared" si="10"/>
        <v>41274.776736111111</v>
      </c>
      <c r="T103" s="9">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6"/>
        <v>127.75000000000001</v>
      </c>
      <c r="P104">
        <f t="shared" si="7"/>
        <v>117.92307692307692</v>
      </c>
      <c r="Q104" t="str">
        <f t="shared" si="8"/>
        <v>film &amp; video</v>
      </c>
      <c r="R104" t="str">
        <f t="shared" si="9"/>
        <v>shorts</v>
      </c>
      <c r="S104" s="9">
        <f t="shared" si="10"/>
        <v>40505.131168981483</v>
      </c>
      <c r="T104" s="9">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105.15384615384616</v>
      </c>
      <c r="P105">
        <f t="shared" si="7"/>
        <v>27.897959183673468</v>
      </c>
      <c r="Q105" t="str">
        <f t="shared" si="8"/>
        <v>film &amp; video</v>
      </c>
      <c r="R105" t="str">
        <f t="shared" si="9"/>
        <v>shorts</v>
      </c>
      <c r="S105" s="9">
        <f t="shared" si="10"/>
        <v>41682.805902777778</v>
      </c>
      <c r="T105" s="9">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120</v>
      </c>
      <c r="P106">
        <f t="shared" si="7"/>
        <v>60</v>
      </c>
      <c r="Q106" t="str">
        <f t="shared" si="8"/>
        <v>film &amp; video</v>
      </c>
      <c r="R106" t="str">
        <f t="shared" si="9"/>
        <v>shorts</v>
      </c>
      <c r="S106" s="9">
        <f t="shared" si="10"/>
        <v>40612.695208333331</v>
      </c>
      <c r="T106" s="9">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107.40909090909089</v>
      </c>
      <c r="P107">
        <f t="shared" si="7"/>
        <v>39.383333333333333</v>
      </c>
      <c r="Q107" t="str">
        <f t="shared" si="8"/>
        <v>film &amp; video</v>
      </c>
      <c r="R107" t="str">
        <f t="shared" si="9"/>
        <v>shorts</v>
      </c>
      <c r="S107" s="9">
        <f t="shared" si="10"/>
        <v>42485.724768518514</v>
      </c>
      <c r="T107" s="9">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6"/>
        <v>100.49999999999999</v>
      </c>
      <c r="P108">
        <f t="shared" si="7"/>
        <v>186.11111111111111</v>
      </c>
      <c r="Q108" t="str">
        <f t="shared" si="8"/>
        <v>film &amp; video</v>
      </c>
      <c r="R108" t="str">
        <f t="shared" si="9"/>
        <v>shorts</v>
      </c>
      <c r="S108" s="9">
        <f t="shared" si="10"/>
        <v>40987.776631944449</v>
      </c>
      <c r="T108" s="9">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6"/>
        <v>102.46666666666667</v>
      </c>
      <c r="P109">
        <f t="shared" si="7"/>
        <v>111.37681159420291</v>
      </c>
      <c r="Q109" t="str">
        <f t="shared" si="8"/>
        <v>film &amp; video</v>
      </c>
      <c r="R109" t="str">
        <f t="shared" si="9"/>
        <v>shorts</v>
      </c>
      <c r="S109" s="9">
        <f t="shared" si="10"/>
        <v>40635.982488425929</v>
      </c>
      <c r="T109" s="9">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246.66666666666669</v>
      </c>
      <c r="P110">
        <f t="shared" si="7"/>
        <v>78.723404255319153</v>
      </c>
      <c r="Q110" t="str">
        <f t="shared" si="8"/>
        <v>film &amp; video</v>
      </c>
      <c r="R110" t="str">
        <f t="shared" si="9"/>
        <v>shorts</v>
      </c>
      <c r="S110" s="9">
        <f t="shared" si="10"/>
        <v>41365.613078703704</v>
      </c>
      <c r="T110" s="9">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219.49999999999997</v>
      </c>
      <c r="P111">
        <f t="shared" si="7"/>
        <v>46.702127659574465</v>
      </c>
      <c r="Q111" t="str">
        <f t="shared" si="8"/>
        <v>film &amp; video</v>
      </c>
      <c r="R111" t="str">
        <f t="shared" si="9"/>
        <v>shorts</v>
      </c>
      <c r="S111" s="9">
        <f t="shared" si="10"/>
        <v>40570.025810185187</v>
      </c>
      <c r="T111" s="9">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130.76923076923077</v>
      </c>
      <c r="P112">
        <f t="shared" si="7"/>
        <v>65.384615384615387</v>
      </c>
      <c r="Q112" t="str">
        <f t="shared" si="8"/>
        <v>film &amp; video</v>
      </c>
      <c r="R112" t="str">
        <f t="shared" si="9"/>
        <v>shorts</v>
      </c>
      <c r="S112" s="9">
        <f t="shared" si="10"/>
        <v>41557.949687500004</v>
      </c>
      <c r="T112" s="9">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154.57142857142858</v>
      </c>
      <c r="P113">
        <f t="shared" si="7"/>
        <v>102.0754716981132</v>
      </c>
      <c r="Q113" t="str">
        <f t="shared" si="8"/>
        <v>film &amp; video</v>
      </c>
      <c r="R113" t="str">
        <f t="shared" si="9"/>
        <v>shorts</v>
      </c>
      <c r="S113" s="9">
        <f t="shared" si="10"/>
        <v>42125.333182870367</v>
      </c>
      <c r="T113" s="9">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6"/>
        <v>104</v>
      </c>
      <c r="P114">
        <f t="shared" si="7"/>
        <v>64.197530864197532</v>
      </c>
      <c r="Q114" t="str">
        <f t="shared" si="8"/>
        <v>film &amp; video</v>
      </c>
      <c r="R114" t="str">
        <f t="shared" si="9"/>
        <v>shorts</v>
      </c>
      <c r="S114" s="9">
        <f t="shared" si="10"/>
        <v>41718.043032407404</v>
      </c>
      <c r="T114" s="9">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6"/>
        <v>141</v>
      </c>
      <c r="P115">
        <f t="shared" si="7"/>
        <v>90.384615384615387</v>
      </c>
      <c r="Q115" t="str">
        <f t="shared" si="8"/>
        <v>film &amp; video</v>
      </c>
      <c r="R115" t="str">
        <f t="shared" si="9"/>
        <v>shorts</v>
      </c>
      <c r="S115" s="9">
        <f t="shared" si="10"/>
        <v>40753.758425925924</v>
      </c>
      <c r="T115" s="9">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103.33333333333334</v>
      </c>
      <c r="P116">
        <f t="shared" si="7"/>
        <v>88.571428571428569</v>
      </c>
      <c r="Q116" t="str">
        <f t="shared" si="8"/>
        <v>film &amp; video</v>
      </c>
      <c r="R116" t="str">
        <f t="shared" si="9"/>
        <v>shorts</v>
      </c>
      <c r="S116" s="9">
        <f t="shared" si="10"/>
        <v>40861.27416666667</v>
      </c>
      <c r="T116" s="9">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140.44444444444443</v>
      </c>
      <c r="P117">
        <f t="shared" si="7"/>
        <v>28.727272727272727</v>
      </c>
      <c r="Q117" t="str">
        <f t="shared" si="8"/>
        <v>film &amp; video</v>
      </c>
      <c r="R117" t="str">
        <f t="shared" si="9"/>
        <v>shorts</v>
      </c>
      <c r="S117" s="9">
        <f t="shared" si="10"/>
        <v>40918.738935185182</v>
      </c>
      <c r="T117" s="9">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113.65714285714286</v>
      </c>
      <c r="P118">
        <f t="shared" si="7"/>
        <v>69.78947368421052</v>
      </c>
      <c r="Q118" t="str">
        <f t="shared" si="8"/>
        <v>film &amp; video</v>
      </c>
      <c r="R118" t="str">
        <f t="shared" si="9"/>
        <v>shorts</v>
      </c>
      <c r="S118" s="9">
        <f t="shared" si="10"/>
        <v>40595.497164351851</v>
      </c>
      <c r="T118" s="9">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100.49377777777779</v>
      </c>
      <c r="P119">
        <f t="shared" si="7"/>
        <v>167.48962962962963</v>
      </c>
      <c r="Q119" t="str">
        <f t="shared" si="8"/>
        <v>film &amp; video</v>
      </c>
      <c r="R119" t="str">
        <f t="shared" si="9"/>
        <v>shorts</v>
      </c>
      <c r="S119" s="9">
        <f t="shared" si="10"/>
        <v>40248.834999999999</v>
      </c>
      <c r="T119" s="9">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6"/>
        <v>113.03159999999998</v>
      </c>
      <c r="P120">
        <f t="shared" si="7"/>
        <v>144.91230769230768</v>
      </c>
      <c r="Q120" t="str">
        <f t="shared" si="8"/>
        <v>film &amp; video</v>
      </c>
      <c r="R120" t="str">
        <f t="shared" si="9"/>
        <v>shorts</v>
      </c>
      <c r="S120" s="9">
        <f t="shared" si="10"/>
        <v>40723.053657407407</v>
      </c>
      <c r="T120" s="9">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104.55692307692308</v>
      </c>
      <c r="P121">
        <f t="shared" si="7"/>
        <v>91.840540540540545</v>
      </c>
      <c r="Q121" t="str">
        <f t="shared" si="8"/>
        <v>film &amp; video</v>
      </c>
      <c r="R121" t="str">
        <f t="shared" si="9"/>
        <v>shorts</v>
      </c>
      <c r="S121" s="9">
        <f t="shared" si="10"/>
        <v>40739.069282407407</v>
      </c>
      <c r="T121" s="9">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1.4285714285714287E-2</v>
      </c>
      <c r="P122">
        <f t="shared" si="7"/>
        <v>10</v>
      </c>
      <c r="Q122" t="str">
        <f t="shared" si="8"/>
        <v>film &amp; video</v>
      </c>
      <c r="R122" t="str">
        <f t="shared" si="9"/>
        <v>science fiction</v>
      </c>
      <c r="S122" s="9">
        <f t="shared" si="10"/>
        <v>42616.049849537041</v>
      </c>
      <c r="T122" s="9">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3.3333333333333333E-2</v>
      </c>
      <c r="P123">
        <f t="shared" si="7"/>
        <v>1</v>
      </c>
      <c r="Q123" t="str">
        <f t="shared" si="8"/>
        <v>film &amp; video</v>
      </c>
      <c r="R123" t="str">
        <f t="shared" si="9"/>
        <v>science fiction</v>
      </c>
      <c r="S123" s="9">
        <f t="shared" si="10"/>
        <v>42096.704976851848</v>
      </c>
      <c r="T123" s="9">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0</v>
      </c>
      <c r="P124">
        <f t="shared" si="7"/>
        <v>0</v>
      </c>
      <c r="Q124" t="str">
        <f t="shared" si="8"/>
        <v>film &amp; video</v>
      </c>
      <c r="R124" t="str">
        <f t="shared" si="9"/>
        <v>science fiction</v>
      </c>
      <c r="S124" s="9">
        <f t="shared" si="10"/>
        <v>42593.431793981479</v>
      </c>
      <c r="T124" s="9">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0.27454545454545454</v>
      </c>
      <c r="P125">
        <f t="shared" si="7"/>
        <v>25.166666666666668</v>
      </c>
      <c r="Q125" t="str">
        <f t="shared" si="8"/>
        <v>film &amp; video</v>
      </c>
      <c r="R125" t="str">
        <f t="shared" si="9"/>
        <v>science fiction</v>
      </c>
      <c r="S125" s="9">
        <f t="shared" si="10"/>
        <v>41904.781990740739</v>
      </c>
      <c r="T125" s="9">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0</v>
      </c>
      <c r="P126">
        <f t="shared" si="7"/>
        <v>0</v>
      </c>
      <c r="Q126" t="str">
        <f t="shared" si="8"/>
        <v>film &amp; video</v>
      </c>
      <c r="R126" t="str">
        <f t="shared" si="9"/>
        <v>science fiction</v>
      </c>
      <c r="S126" s="9">
        <f t="shared" si="10"/>
        <v>42114.928726851853</v>
      </c>
      <c r="T126" s="9">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14.000000000000002</v>
      </c>
      <c r="P127">
        <f t="shared" si="7"/>
        <v>11.666666666666666</v>
      </c>
      <c r="Q127" t="str">
        <f t="shared" si="8"/>
        <v>film &amp; video</v>
      </c>
      <c r="R127" t="str">
        <f t="shared" si="9"/>
        <v>science fiction</v>
      </c>
      <c r="S127" s="9">
        <f t="shared" si="10"/>
        <v>42709.993981481486</v>
      </c>
      <c r="T127" s="9">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5.548</v>
      </c>
      <c r="P128">
        <f t="shared" si="7"/>
        <v>106.69230769230769</v>
      </c>
      <c r="Q128" t="str">
        <f t="shared" si="8"/>
        <v>film &amp; video</v>
      </c>
      <c r="R128" t="str">
        <f t="shared" si="9"/>
        <v>science fiction</v>
      </c>
      <c r="S128" s="9">
        <f t="shared" si="10"/>
        <v>42135.589548611111</v>
      </c>
      <c r="T128" s="9">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2.375</v>
      </c>
      <c r="P129">
        <f t="shared" si="7"/>
        <v>47.5</v>
      </c>
      <c r="Q129" t="str">
        <f t="shared" si="8"/>
        <v>film &amp; video</v>
      </c>
      <c r="R129" t="str">
        <f t="shared" si="9"/>
        <v>science fiction</v>
      </c>
      <c r="S129" s="9">
        <f t="shared" si="10"/>
        <v>42067.62431712963</v>
      </c>
      <c r="T129" s="9">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6"/>
        <v>1.867</v>
      </c>
      <c r="P130">
        <f t="shared" si="7"/>
        <v>311.16666666666669</v>
      </c>
      <c r="Q130" t="str">
        <f t="shared" si="8"/>
        <v>film &amp; video</v>
      </c>
      <c r="R130" t="str">
        <f t="shared" si="9"/>
        <v>science fiction</v>
      </c>
      <c r="S130" s="9">
        <f t="shared" si="10"/>
        <v>42628.22792824074</v>
      </c>
      <c r="T130" s="9">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2">(E131/D131)*100</f>
        <v>0</v>
      </c>
      <c r="P131">
        <f t="shared" ref="P131:P194" si="13">IFERROR(E131/L131, 0)</f>
        <v>0</v>
      </c>
      <c r="Q131" t="str">
        <f t="shared" ref="Q131:Q194" si="14">LEFT(N131, SEARCH("/",N131,1)-1)</f>
        <v>film &amp; video</v>
      </c>
      <c r="R131" t="str">
        <f t="shared" ref="R131:R194" si="15">RIGHT(N131,LEN(N131)-SEARCH("/",N131,1))</f>
        <v>science fiction</v>
      </c>
      <c r="S131" s="9">
        <f t="shared" ref="S131:S194" si="16">(((J131/60)/60)/24)+DATE(1970,1,1)</f>
        <v>41882.937303240738</v>
      </c>
      <c r="T131" s="9">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2"/>
        <v>0</v>
      </c>
      <c r="P132">
        <f t="shared" si="13"/>
        <v>0</v>
      </c>
      <c r="Q132" t="str">
        <f t="shared" si="14"/>
        <v>film &amp; video</v>
      </c>
      <c r="R132" t="str">
        <f t="shared" si="15"/>
        <v>science fiction</v>
      </c>
      <c r="S132" s="9">
        <f t="shared" si="16"/>
        <v>41778.915416666663</v>
      </c>
      <c r="T132" s="9">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2"/>
        <v>0</v>
      </c>
      <c r="P133">
        <f t="shared" si="13"/>
        <v>0</v>
      </c>
      <c r="Q133" t="str">
        <f t="shared" si="14"/>
        <v>film &amp; video</v>
      </c>
      <c r="R133" t="str">
        <f t="shared" si="15"/>
        <v>science fiction</v>
      </c>
      <c r="S133" s="9">
        <f t="shared" si="16"/>
        <v>42541.837511574078</v>
      </c>
      <c r="T133" s="9">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2"/>
        <v>9.5687499999999996</v>
      </c>
      <c r="P134">
        <f t="shared" si="13"/>
        <v>94.506172839506178</v>
      </c>
      <c r="Q134" t="str">
        <f t="shared" si="14"/>
        <v>film &amp; video</v>
      </c>
      <c r="R134" t="str">
        <f t="shared" si="15"/>
        <v>science fiction</v>
      </c>
      <c r="S134" s="9">
        <f t="shared" si="16"/>
        <v>41905.812581018516</v>
      </c>
      <c r="T134" s="9">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2"/>
        <v>0</v>
      </c>
      <c r="P135">
        <f t="shared" si="13"/>
        <v>0</v>
      </c>
      <c r="Q135" t="str">
        <f t="shared" si="14"/>
        <v>film &amp; video</v>
      </c>
      <c r="R135" t="str">
        <f t="shared" si="15"/>
        <v>science fiction</v>
      </c>
      <c r="S135" s="9">
        <f t="shared" si="16"/>
        <v>42491.80768518518</v>
      </c>
      <c r="T135" s="9">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2"/>
        <v>0</v>
      </c>
      <c r="P136">
        <f t="shared" si="13"/>
        <v>0</v>
      </c>
      <c r="Q136" t="str">
        <f t="shared" si="14"/>
        <v>film &amp; video</v>
      </c>
      <c r="R136" t="str">
        <f t="shared" si="15"/>
        <v>science fiction</v>
      </c>
      <c r="S136" s="9">
        <f t="shared" si="16"/>
        <v>42221.909930555557</v>
      </c>
      <c r="T136" s="9">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2"/>
        <v>13.433333333333334</v>
      </c>
      <c r="P137">
        <f t="shared" si="13"/>
        <v>80.599999999999994</v>
      </c>
      <c r="Q137" t="str">
        <f t="shared" si="14"/>
        <v>film &amp; video</v>
      </c>
      <c r="R137" t="str">
        <f t="shared" si="15"/>
        <v>science fiction</v>
      </c>
      <c r="S137" s="9">
        <f t="shared" si="16"/>
        <v>41788.381909722222</v>
      </c>
      <c r="T137" s="9">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2"/>
        <v>0</v>
      </c>
      <c r="P138">
        <f t="shared" si="13"/>
        <v>0</v>
      </c>
      <c r="Q138" t="str">
        <f t="shared" si="14"/>
        <v>film &amp; video</v>
      </c>
      <c r="R138" t="str">
        <f t="shared" si="15"/>
        <v>science fiction</v>
      </c>
      <c r="S138" s="9">
        <f t="shared" si="16"/>
        <v>42096.410115740742</v>
      </c>
      <c r="T138" s="9">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2"/>
        <v>0</v>
      </c>
      <c r="P139">
        <f t="shared" si="13"/>
        <v>0</v>
      </c>
      <c r="Q139" t="str">
        <f t="shared" si="14"/>
        <v>film &amp; video</v>
      </c>
      <c r="R139" t="str">
        <f t="shared" si="15"/>
        <v>science fiction</v>
      </c>
      <c r="S139" s="9">
        <f t="shared" si="16"/>
        <v>42239.573993055557</v>
      </c>
      <c r="T139" s="9">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2"/>
        <v>3.1413333333333333</v>
      </c>
      <c r="P140">
        <f t="shared" si="13"/>
        <v>81.241379310344826</v>
      </c>
      <c r="Q140" t="str">
        <f t="shared" si="14"/>
        <v>film &amp; video</v>
      </c>
      <c r="R140" t="str">
        <f t="shared" si="15"/>
        <v>science fiction</v>
      </c>
      <c r="S140" s="9">
        <f t="shared" si="16"/>
        <v>42186.257418981477</v>
      </c>
      <c r="T140" s="9">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2"/>
        <v>100</v>
      </c>
      <c r="P141">
        <f t="shared" si="13"/>
        <v>500</v>
      </c>
      <c r="Q141" t="str">
        <f t="shared" si="14"/>
        <v>film &amp; video</v>
      </c>
      <c r="R141" t="str">
        <f t="shared" si="15"/>
        <v>science fiction</v>
      </c>
      <c r="S141" s="9">
        <f t="shared" si="16"/>
        <v>42187.920972222222</v>
      </c>
      <c r="T141" s="9">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2"/>
        <v>0</v>
      </c>
      <c r="P142">
        <f t="shared" si="13"/>
        <v>0</v>
      </c>
      <c r="Q142" t="str">
        <f t="shared" si="14"/>
        <v>film &amp; video</v>
      </c>
      <c r="R142" t="str">
        <f t="shared" si="15"/>
        <v>science fiction</v>
      </c>
      <c r="S142" s="9">
        <f t="shared" si="16"/>
        <v>42053.198287037041</v>
      </c>
      <c r="T142" s="9">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2"/>
        <v>10.775</v>
      </c>
      <c r="P143">
        <f t="shared" si="13"/>
        <v>46.178571428571431</v>
      </c>
      <c r="Q143" t="str">
        <f t="shared" si="14"/>
        <v>film &amp; video</v>
      </c>
      <c r="R143" t="str">
        <f t="shared" si="15"/>
        <v>science fiction</v>
      </c>
      <c r="S143" s="9">
        <f t="shared" si="16"/>
        <v>42110.153043981481</v>
      </c>
      <c r="T143" s="9">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2"/>
        <v>0.33333333333333337</v>
      </c>
      <c r="P144">
        <f t="shared" si="13"/>
        <v>10</v>
      </c>
      <c r="Q144" t="str">
        <f t="shared" si="14"/>
        <v>film &amp; video</v>
      </c>
      <c r="R144" t="str">
        <f t="shared" si="15"/>
        <v>science fiction</v>
      </c>
      <c r="S144" s="9">
        <f t="shared" si="16"/>
        <v>41938.893263888887</v>
      </c>
      <c r="T144" s="9">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2"/>
        <v>0</v>
      </c>
      <c r="P145">
        <f t="shared" si="13"/>
        <v>0</v>
      </c>
      <c r="Q145" t="str">
        <f t="shared" si="14"/>
        <v>film &amp; video</v>
      </c>
      <c r="R145" t="str">
        <f t="shared" si="15"/>
        <v>science fiction</v>
      </c>
      <c r="S145" s="9">
        <f t="shared" si="16"/>
        <v>42559.064143518524</v>
      </c>
      <c r="T145" s="9">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2"/>
        <v>27.6</v>
      </c>
      <c r="P146">
        <f t="shared" si="13"/>
        <v>55.945945945945944</v>
      </c>
      <c r="Q146" t="str">
        <f t="shared" si="14"/>
        <v>film &amp; video</v>
      </c>
      <c r="R146" t="str">
        <f t="shared" si="15"/>
        <v>science fiction</v>
      </c>
      <c r="S146" s="9">
        <f t="shared" si="16"/>
        <v>42047.762407407412</v>
      </c>
      <c r="T146" s="9">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2"/>
        <v>7.5111111111111111</v>
      </c>
      <c r="P147">
        <f t="shared" si="13"/>
        <v>37.555555555555557</v>
      </c>
      <c r="Q147" t="str">
        <f t="shared" si="14"/>
        <v>film &amp; video</v>
      </c>
      <c r="R147" t="str">
        <f t="shared" si="15"/>
        <v>science fiction</v>
      </c>
      <c r="S147" s="9">
        <f t="shared" si="16"/>
        <v>42200.542268518519</v>
      </c>
      <c r="T147" s="9">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0.57499999999999996</v>
      </c>
      <c r="P148">
        <f t="shared" si="13"/>
        <v>38.333333333333336</v>
      </c>
      <c r="Q148" t="str">
        <f t="shared" si="14"/>
        <v>film &amp; video</v>
      </c>
      <c r="R148" t="str">
        <f t="shared" si="15"/>
        <v>science fiction</v>
      </c>
      <c r="S148" s="9">
        <f t="shared" si="16"/>
        <v>42693.016180555554</v>
      </c>
      <c r="T148" s="9">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0</v>
      </c>
      <c r="P149">
        <f t="shared" si="13"/>
        <v>0</v>
      </c>
      <c r="Q149" t="str">
        <f t="shared" si="14"/>
        <v>film &amp; video</v>
      </c>
      <c r="R149" t="str">
        <f t="shared" si="15"/>
        <v>science fiction</v>
      </c>
      <c r="S149" s="9">
        <f t="shared" si="16"/>
        <v>41969.767824074079</v>
      </c>
      <c r="T149" s="9">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0.08</v>
      </c>
      <c r="P150">
        <f t="shared" si="13"/>
        <v>20</v>
      </c>
      <c r="Q150" t="str">
        <f t="shared" si="14"/>
        <v>film &amp; video</v>
      </c>
      <c r="R150" t="str">
        <f t="shared" si="15"/>
        <v>science fiction</v>
      </c>
      <c r="S150" s="9">
        <f t="shared" si="16"/>
        <v>42397.281666666662</v>
      </c>
      <c r="T150" s="9">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0.91999999999999993</v>
      </c>
      <c r="P151">
        <f t="shared" si="13"/>
        <v>15.333333333333334</v>
      </c>
      <c r="Q151" t="str">
        <f t="shared" si="14"/>
        <v>film &amp; video</v>
      </c>
      <c r="R151" t="str">
        <f t="shared" si="15"/>
        <v>science fiction</v>
      </c>
      <c r="S151" s="9">
        <f t="shared" si="16"/>
        <v>41968.172106481477</v>
      </c>
      <c r="T151" s="9">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23.163076923076922</v>
      </c>
      <c r="P152">
        <f t="shared" si="13"/>
        <v>449.43283582089555</v>
      </c>
      <c r="Q152" t="str">
        <f t="shared" si="14"/>
        <v>film &amp; video</v>
      </c>
      <c r="R152" t="str">
        <f t="shared" si="15"/>
        <v>science fiction</v>
      </c>
      <c r="S152" s="9">
        <f t="shared" si="16"/>
        <v>42090.161828703705</v>
      </c>
      <c r="T152" s="9">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5.5999999999999994E-2</v>
      </c>
      <c r="P153">
        <f t="shared" si="13"/>
        <v>28</v>
      </c>
      <c r="Q153" t="str">
        <f t="shared" si="14"/>
        <v>film &amp; video</v>
      </c>
      <c r="R153" t="str">
        <f t="shared" si="15"/>
        <v>science fiction</v>
      </c>
      <c r="S153" s="9">
        <f t="shared" si="16"/>
        <v>42113.550821759258</v>
      </c>
      <c r="T153" s="9">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7.8947368421052634E-3</v>
      </c>
      <c r="P154">
        <f t="shared" si="13"/>
        <v>15</v>
      </c>
      <c r="Q154" t="str">
        <f t="shared" si="14"/>
        <v>film &amp; video</v>
      </c>
      <c r="R154" t="str">
        <f t="shared" si="15"/>
        <v>science fiction</v>
      </c>
      <c r="S154" s="9">
        <f t="shared" si="16"/>
        <v>41875.077546296299</v>
      </c>
      <c r="T154" s="9">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0.71799999999999997</v>
      </c>
      <c r="P155">
        <f t="shared" si="13"/>
        <v>35.9</v>
      </c>
      <c r="Q155" t="str">
        <f t="shared" si="14"/>
        <v>film &amp; video</v>
      </c>
      <c r="R155" t="str">
        <f t="shared" si="15"/>
        <v>science fiction</v>
      </c>
      <c r="S155" s="9">
        <f t="shared" si="16"/>
        <v>41933.586157407408</v>
      </c>
      <c r="T155" s="9">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2.666666666666667</v>
      </c>
      <c r="P156">
        <f t="shared" si="13"/>
        <v>13.333333333333334</v>
      </c>
      <c r="Q156" t="str">
        <f t="shared" si="14"/>
        <v>film &amp; video</v>
      </c>
      <c r="R156" t="str">
        <f t="shared" si="15"/>
        <v>science fiction</v>
      </c>
      <c r="S156" s="9">
        <f t="shared" si="16"/>
        <v>42115.547395833331</v>
      </c>
      <c r="T156" s="9">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6.0000000000000001E-3</v>
      </c>
      <c r="P157">
        <f t="shared" si="13"/>
        <v>20.25</v>
      </c>
      <c r="Q157" t="str">
        <f t="shared" si="14"/>
        <v>film &amp; video</v>
      </c>
      <c r="R157" t="str">
        <f t="shared" si="15"/>
        <v>science fiction</v>
      </c>
      <c r="S157" s="9">
        <f t="shared" si="16"/>
        <v>42168.559432870374</v>
      </c>
      <c r="T157" s="9">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5.0999999999999996</v>
      </c>
      <c r="P158">
        <f t="shared" si="13"/>
        <v>119</v>
      </c>
      <c r="Q158" t="str">
        <f t="shared" si="14"/>
        <v>film &amp; video</v>
      </c>
      <c r="R158" t="str">
        <f t="shared" si="15"/>
        <v>science fiction</v>
      </c>
      <c r="S158" s="9">
        <f t="shared" si="16"/>
        <v>41794.124953703707</v>
      </c>
      <c r="T158" s="9">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0.26711185308848079</v>
      </c>
      <c r="P159">
        <f t="shared" si="13"/>
        <v>4</v>
      </c>
      <c r="Q159" t="str">
        <f t="shared" si="14"/>
        <v>film &amp; video</v>
      </c>
      <c r="R159" t="str">
        <f t="shared" si="15"/>
        <v>science fiction</v>
      </c>
      <c r="S159" s="9">
        <f t="shared" si="16"/>
        <v>42396.911712962959</v>
      </c>
      <c r="T159" s="9">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0</v>
      </c>
      <c r="P160">
        <f t="shared" si="13"/>
        <v>0</v>
      </c>
      <c r="Q160" t="str">
        <f t="shared" si="14"/>
        <v>film &amp; video</v>
      </c>
      <c r="R160" t="str">
        <f t="shared" si="15"/>
        <v>science fiction</v>
      </c>
      <c r="S160" s="9">
        <f t="shared" si="16"/>
        <v>41904.07671296296</v>
      </c>
      <c r="T160" s="9">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2E-3</v>
      </c>
      <c r="P161">
        <f t="shared" si="13"/>
        <v>10</v>
      </c>
      <c r="Q161" t="str">
        <f t="shared" si="14"/>
        <v>film &amp; video</v>
      </c>
      <c r="R161" t="str">
        <f t="shared" si="15"/>
        <v>science fiction</v>
      </c>
      <c r="S161" s="9">
        <f t="shared" si="16"/>
        <v>42514.434548611112</v>
      </c>
      <c r="T161" s="9">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0</v>
      </c>
      <c r="P162">
        <f t="shared" si="13"/>
        <v>0</v>
      </c>
      <c r="Q162" t="str">
        <f t="shared" si="14"/>
        <v>film &amp; video</v>
      </c>
      <c r="R162" t="str">
        <f t="shared" si="15"/>
        <v>drama</v>
      </c>
      <c r="S162" s="9">
        <f t="shared" si="16"/>
        <v>42171.913090277783</v>
      </c>
      <c r="T162" s="9">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0.01</v>
      </c>
      <c r="P163">
        <f t="shared" si="13"/>
        <v>5</v>
      </c>
      <c r="Q163" t="str">
        <f t="shared" si="14"/>
        <v>film &amp; video</v>
      </c>
      <c r="R163" t="str">
        <f t="shared" si="15"/>
        <v>drama</v>
      </c>
      <c r="S163" s="9">
        <f t="shared" si="16"/>
        <v>41792.687442129631</v>
      </c>
      <c r="T163" s="9">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15.535714285714286</v>
      </c>
      <c r="P164">
        <f t="shared" si="13"/>
        <v>43.5</v>
      </c>
      <c r="Q164" t="str">
        <f t="shared" si="14"/>
        <v>film &amp; video</v>
      </c>
      <c r="R164" t="str">
        <f t="shared" si="15"/>
        <v>drama</v>
      </c>
      <c r="S164" s="9">
        <f t="shared" si="16"/>
        <v>41835.126805555556</v>
      </c>
      <c r="T164" s="9">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0</v>
      </c>
      <c r="P165">
        <f t="shared" si="13"/>
        <v>0</v>
      </c>
      <c r="Q165" t="str">
        <f t="shared" si="14"/>
        <v>film &amp; video</v>
      </c>
      <c r="R165" t="str">
        <f t="shared" si="15"/>
        <v>drama</v>
      </c>
      <c r="S165" s="9">
        <f t="shared" si="16"/>
        <v>42243.961273148147</v>
      </c>
      <c r="T165" s="9">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0.53333333333333333</v>
      </c>
      <c r="P166">
        <f t="shared" si="13"/>
        <v>91.428571428571431</v>
      </c>
      <c r="Q166" t="str">
        <f t="shared" si="14"/>
        <v>film &amp; video</v>
      </c>
      <c r="R166" t="str">
        <f t="shared" si="15"/>
        <v>drama</v>
      </c>
      <c r="S166" s="9">
        <f t="shared" si="16"/>
        <v>41841.762743055559</v>
      </c>
      <c r="T166" s="9">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0</v>
      </c>
      <c r="P167">
        <f t="shared" si="13"/>
        <v>0</v>
      </c>
      <c r="Q167" t="str">
        <f t="shared" si="14"/>
        <v>film &amp; video</v>
      </c>
      <c r="R167" t="str">
        <f t="shared" si="15"/>
        <v>drama</v>
      </c>
      <c r="S167" s="9">
        <f t="shared" si="16"/>
        <v>42351.658842592587</v>
      </c>
      <c r="T167" s="9">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60</v>
      </c>
      <c r="P168">
        <f t="shared" si="13"/>
        <v>3000</v>
      </c>
      <c r="Q168" t="str">
        <f t="shared" si="14"/>
        <v>film &amp; video</v>
      </c>
      <c r="R168" t="str">
        <f t="shared" si="15"/>
        <v>drama</v>
      </c>
      <c r="S168" s="9">
        <f t="shared" si="16"/>
        <v>42721.075949074075</v>
      </c>
      <c r="T168" s="9">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0.01</v>
      </c>
      <c r="P169">
        <f t="shared" si="13"/>
        <v>5.5</v>
      </c>
      <c r="Q169" t="str">
        <f t="shared" si="14"/>
        <v>film &amp; video</v>
      </c>
      <c r="R169" t="str">
        <f t="shared" si="15"/>
        <v>drama</v>
      </c>
      <c r="S169" s="9">
        <f t="shared" si="16"/>
        <v>42160.927488425921</v>
      </c>
      <c r="T169" s="9">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4.0625</v>
      </c>
      <c r="P170">
        <f t="shared" si="13"/>
        <v>108.33333333333333</v>
      </c>
      <c r="Q170" t="str">
        <f t="shared" si="14"/>
        <v>film &amp; video</v>
      </c>
      <c r="R170" t="str">
        <f t="shared" si="15"/>
        <v>drama</v>
      </c>
      <c r="S170" s="9">
        <f t="shared" si="16"/>
        <v>42052.83530092593</v>
      </c>
      <c r="T170" s="9">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22.400000000000002</v>
      </c>
      <c r="P171">
        <f t="shared" si="13"/>
        <v>56</v>
      </c>
      <c r="Q171" t="str">
        <f t="shared" si="14"/>
        <v>film &amp; video</v>
      </c>
      <c r="R171" t="str">
        <f t="shared" si="15"/>
        <v>drama</v>
      </c>
      <c r="S171" s="9">
        <f t="shared" si="16"/>
        <v>41900.505312499998</v>
      </c>
      <c r="T171" s="9">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3.25</v>
      </c>
      <c r="P172">
        <f t="shared" si="13"/>
        <v>32.5</v>
      </c>
      <c r="Q172" t="str">
        <f t="shared" si="14"/>
        <v>film &amp; video</v>
      </c>
      <c r="R172" t="str">
        <f t="shared" si="15"/>
        <v>drama</v>
      </c>
      <c r="S172" s="9">
        <f t="shared" si="16"/>
        <v>42216.977812500001</v>
      </c>
      <c r="T172" s="9">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2E-3</v>
      </c>
      <c r="P173">
        <f t="shared" si="13"/>
        <v>1</v>
      </c>
      <c r="Q173" t="str">
        <f t="shared" si="14"/>
        <v>film &amp; video</v>
      </c>
      <c r="R173" t="str">
        <f t="shared" si="15"/>
        <v>drama</v>
      </c>
      <c r="S173" s="9">
        <f t="shared" si="16"/>
        <v>42534.180717592593</v>
      </c>
      <c r="T173" s="9">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0</v>
      </c>
      <c r="P174">
        <f t="shared" si="13"/>
        <v>0</v>
      </c>
      <c r="Q174" t="str">
        <f t="shared" si="14"/>
        <v>film &amp; video</v>
      </c>
      <c r="R174" t="str">
        <f t="shared" si="15"/>
        <v>drama</v>
      </c>
      <c r="S174" s="9">
        <f t="shared" si="16"/>
        <v>42047.394942129627</v>
      </c>
      <c r="T174" s="9">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0</v>
      </c>
      <c r="P175">
        <f t="shared" si="13"/>
        <v>0</v>
      </c>
      <c r="Q175" t="str">
        <f t="shared" si="14"/>
        <v>film &amp; video</v>
      </c>
      <c r="R175" t="str">
        <f t="shared" si="15"/>
        <v>drama</v>
      </c>
      <c r="S175" s="9">
        <f t="shared" si="16"/>
        <v>42033.573009259257</v>
      </c>
      <c r="T175" s="9">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0</v>
      </c>
      <c r="P176">
        <f t="shared" si="13"/>
        <v>0</v>
      </c>
      <c r="Q176" t="str">
        <f t="shared" si="14"/>
        <v>film &amp; video</v>
      </c>
      <c r="R176" t="str">
        <f t="shared" si="15"/>
        <v>drama</v>
      </c>
      <c r="S176" s="9">
        <f t="shared" si="16"/>
        <v>42072.758981481486</v>
      </c>
      <c r="T176" s="9">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6.4850000000000003</v>
      </c>
      <c r="P177">
        <f t="shared" si="13"/>
        <v>49.884615384615387</v>
      </c>
      <c r="Q177" t="str">
        <f t="shared" si="14"/>
        <v>film &amp; video</v>
      </c>
      <c r="R177" t="str">
        <f t="shared" si="15"/>
        <v>drama</v>
      </c>
      <c r="S177" s="9">
        <f t="shared" si="16"/>
        <v>41855.777905092589</v>
      </c>
      <c r="T177" s="9">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0</v>
      </c>
      <c r="P178">
        <f t="shared" si="13"/>
        <v>0</v>
      </c>
      <c r="Q178" t="str">
        <f t="shared" si="14"/>
        <v>film &amp; video</v>
      </c>
      <c r="R178" t="str">
        <f t="shared" si="15"/>
        <v>drama</v>
      </c>
      <c r="S178" s="9">
        <f t="shared" si="16"/>
        <v>42191.824062500003</v>
      </c>
      <c r="T178" s="9">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40</v>
      </c>
      <c r="P179">
        <f t="shared" si="13"/>
        <v>25.714285714285715</v>
      </c>
      <c r="Q179" t="str">
        <f t="shared" si="14"/>
        <v>film &amp; video</v>
      </c>
      <c r="R179" t="str">
        <f t="shared" si="15"/>
        <v>drama</v>
      </c>
      <c r="S179" s="9">
        <f t="shared" si="16"/>
        <v>42070.047754629632</v>
      </c>
      <c r="T179" s="9">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0</v>
      </c>
      <c r="P180">
        <f t="shared" si="13"/>
        <v>0</v>
      </c>
      <c r="Q180" t="str">
        <f t="shared" si="14"/>
        <v>film &amp; video</v>
      </c>
      <c r="R180" t="str">
        <f t="shared" si="15"/>
        <v>drama</v>
      </c>
      <c r="S180" s="9">
        <f t="shared" si="16"/>
        <v>42304.955381944441</v>
      </c>
      <c r="T180" s="9">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20</v>
      </c>
      <c r="P181">
        <f t="shared" si="13"/>
        <v>100</v>
      </c>
      <c r="Q181" t="str">
        <f t="shared" si="14"/>
        <v>film &amp; video</v>
      </c>
      <c r="R181" t="str">
        <f t="shared" si="15"/>
        <v>drama</v>
      </c>
      <c r="S181" s="9">
        <f t="shared" si="16"/>
        <v>42403.080497685187</v>
      </c>
      <c r="T181" s="9">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33.416666666666664</v>
      </c>
      <c r="P182">
        <f t="shared" si="13"/>
        <v>30.846153846153847</v>
      </c>
      <c r="Q182" t="str">
        <f t="shared" si="14"/>
        <v>film &amp; video</v>
      </c>
      <c r="R182" t="str">
        <f t="shared" si="15"/>
        <v>drama</v>
      </c>
      <c r="S182" s="9">
        <f t="shared" si="16"/>
        <v>42067.991238425922</v>
      </c>
      <c r="T182" s="9">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21.092608822670172</v>
      </c>
      <c r="P183">
        <f t="shared" si="13"/>
        <v>180.5</v>
      </c>
      <c r="Q183" t="str">
        <f t="shared" si="14"/>
        <v>film &amp; video</v>
      </c>
      <c r="R183" t="str">
        <f t="shared" si="15"/>
        <v>drama</v>
      </c>
      <c r="S183" s="9">
        <f t="shared" si="16"/>
        <v>42147.741840277777</v>
      </c>
      <c r="T183" s="9">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0</v>
      </c>
      <c r="P184">
        <f t="shared" si="13"/>
        <v>0</v>
      </c>
      <c r="Q184" t="str">
        <f t="shared" si="14"/>
        <v>film &amp; video</v>
      </c>
      <c r="R184" t="str">
        <f t="shared" si="15"/>
        <v>drama</v>
      </c>
      <c r="S184" s="9">
        <f t="shared" si="16"/>
        <v>42712.011944444443</v>
      </c>
      <c r="T184" s="9">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35.856000000000002</v>
      </c>
      <c r="P185">
        <f t="shared" si="13"/>
        <v>373.5</v>
      </c>
      <c r="Q185" t="str">
        <f t="shared" si="14"/>
        <v>film &amp; video</v>
      </c>
      <c r="R185" t="str">
        <f t="shared" si="15"/>
        <v>drama</v>
      </c>
      <c r="S185" s="9">
        <f t="shared" si="16"/>
        <v>41939.810300925928</v>
      </c>
      <c r="T185" s="9">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3.4000000000000004</v>
      </c>
      <c r="P186">
        <f t="shared" si="13"/>
        <v>25.5</v>
      </c>
      <c r="Q186" t="str">
        <f t="shared" si="14"/>
        <v>film &amp; video</v>
      </c>
      <c r="R186" t="str">
        <f t="shared" si="15"/>
        <v>drama</v>
      </c>
      <c r="S186" s="9">
        <f t="shared" si="16"/>
        <v>41825.791226851856</v>
      </c>
      <c r="T186" s="9">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5.5</v>
      </c>
      <c r="P187">
        <f t="shared" si="13"/>
        <v>220</v>
      </c>
      <c r="Q187" t="str">
        <f t="shared" si="14"/>
        <v>film &amp; video</v>
      </c>
      <c r="R187" t="str">
        <f t="shared" si="15"/>
        <v>drama</v>
      </c>
      <c r="S187" s="9">
        <f t="shared" si="16"/>
        <v>42570.91133101852</v>
      </c>
      <c r="T187" s="9">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0</v>
      </c>
      <c r="P188">
        <f t="shared" si="13"/>
        <v>0</v>
      </c>
      <c r="Q188" t="str">
        <f t="shared" si="14"/>
        <v>film &amp; video</v>
      </c>
      <c r="R188" t="str">
        <f t="shared" si="15"/>
        <v>drama</v>
      </c>
      <c r="S188" s="9">
        <f t="shared" si="16"/>
        <v>42767.812893518523</v>
      </c>
      <c r="T188" s="9">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16</v>
      </c>
      <c r="P189">
        <f t="shared" si="13"/>
        <v>160</v>
      </c>
      <c r="Q189" t="str">
        <f t="shared" si="14"/>
        <v>film &amp; video</v>
      </c>
      <c r="R189" t="str">
        <f t="shared" si="15"/>
        <v>drama</v>
      </c>
      <c r="S189" s="9">
        <f t="shared" si="16"/>
        <v>42182.234456018516</v>
      </c>
      <c r="T189" s="9">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0</v>
      </c>
      <c r="P190">
        <f t="shared" si="13"/>
        <v>0</v>
      </c>
      <c r="Q190" t="str">
        <f t="shared" si="14"/>
        <v>film &amp; video</v>
      </c>
      <c r="R190" t="str">
        <f t="shared" si="15"/>
        <v>drama</v>
      </c>
      <c r="S190" s="9">
        <f t="shared" si="16"/>
        <v>41857.18304398148</v>
      </c>
      <c r="T190" s="9">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6.8999999999999992E-2</v>
      </c>
      <c r="P191">
        <f t="shared" si="13"/>
        <v>69</v>
      </c>
      <c r="Q191" t="str">
        <f t="shared" si="14"/>
        <v>film &amp; video</v>
      </c>
      <c r="R191" t="str">
        <f t="shared" si="15"/>
        <v>drama</v>
      </c>
      <c r="S191" s="9">
        <f t="shared" si="16"/>
        <v>42556.690706018519</v>
      </c>
      <c r="T191" s="9">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0.41666666666666669</v>
      </c>
      <c r="P192">
        <f t="shared" si="13"/>
        <v>50</v>
      </c>
      <c r="Q192" t="str">
        <f t="shared" si="14"/>
        <v>film &amp; video</v>
      </c>
      <c r="R192" t="str">
        <f t="shared" si="15"/>
        <v>drama</v>
      </c>
      <c r="S192" s="9">
        <f t="shared" si="16"/>
        <v>42527.650995370372</v>
      </c>
      <c r="T192" s="9">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5</v>
      </c>
      <c r="P193">
        <f t="shared" si="13"/>
        <v>83.333333333333329</v>
      </c>
      <c r="Q193" t="str">
        <f t="shared" si="14"/>
        <v>film &amp; video</v>
      </c>
      <c r="R193" t="str">
        <f t="shared" si="15"/>
        <v>drama</v>
      </c>
      <c r="S193" s="9">
        <f t="shared" si="16"/>
        <v>42239.441412037035</v>
      </c>
      <c r="T193" s="9">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2"/>
        <v>1.6999999999999999E-3</v>
      </c>
      <c r="P194">
        <f t="shared" si="13"/>
        <v>5.666666666666667</v>
      </c>
      <c r="Q194" t="str">
        <f t="shared" si="14"/>
        <v>film &amp; video</v>
      </c>
      <c r="R194" t="str">
        <f t="shared" si="15"/>
        <v>drama</v>
      </c>
      <c r="S194" s="9">
        <f t="shared" si="16"/>
        <v>41899.792037037041</v>
      </c>
      <c r="T194" s="9">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18">(E195/D195)*100</f>
        <v>0</v>
      </c>
      <c r="P195">
        <f t="shared" ref="P195:P258" si="19">IFERROR(E195/L195, 0)</f>
        <v>0</v>
      </c>
      <c r="Q195" t="str">
        <f t="shared" ref="Q195:Q258" si="20">LEFT(N195, SEARCH("/",N195,1)-1)</f>
        <v>film &amp; video</v>
      </c>
      <c r="R195" t="str">
        <f t="shared" ref="R195:R258" si="21">RIGHT(N195,LEN(N195)-SEARCH("/",N195,1))</f>
        <v>drama</v>
      </c>
      <c r="S195" s="9">
        <f t="shared" ref="S195:S258" si="22">(((J195/60)/60)/24)+DATE(1970,1,1)</f>
        <v>41911.934791666667</v>
      </c>
      <c r="T195" s="9">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8"/>
        <v>0.12</v>
      </c>
      <c r="P196">
        <f t="shared" si="19"/>
        <v>1</v>
      </c>
      <c r="Q196" t="str">
        <f t="shared" si="20"/>
        <v>film &amp; video</v>
      </c>
      <c r="R196" t="str">
        <f t="shared" si="21"/>
        <v>drama</v>
      </c>
      <c r="S196" s="9">
        <f t="shared" si="22"/>
        <v>42375.996886574074</v>
      </c>
      <c r="T196" s="9">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8"/>
        <v>0</v>
      </c>
      <c r="P197">
        <f t="shared" si="19"/>
        <v>0</v>
      </c>
      <c r="Q197" t="str">
        <f t="shared" si="20"/>
        <v>film &amp; video</v>
      </c>
      <c r="R197" t="str">
        <f t="shared" si="21"/>
        <v>drama</v>
      </c>
      <c r="S197" s="9">
        <f t="shared" si="22"/>
        <v>42135.67050925926</v>
      </c>
      <c r="T197" s="9">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8"/>
        <v>41.857142857142861</v>
      </c>
      <c r="P198">
        <f t="shared" si="19"/>
        <v>77.10526315789474</v>
      </c>
      <c r="Q198" t="str">
        <f t="shared" si="20"/>
        <v>film &amp; video</v>
      </c>
      <c r="R198" t="str">
        <f t="shared" si="21"/>
        <v>drama</v>
      </c>
      <c r="S198" s="9">
        <f t="shared" si="22"/>
        <v>42259.542800925927</v>
      </c>
      <c r="T198" s="9">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8"/>
        <v>10.48</v>
      </c>
      <c r="P199">
        <f t="shared" si="19"/>
        <v>32.75</v>
      </c>
      <c r="Q199" t="str">
        <f t="shared" si="20"/>
        <v>film &amp; video</v>
      </c>
      <c r="R199" t="str">
        <f t="shared" si="21"/>
        <v>drama</v>
      </c>
      <c r="S199" s="9">
        <f t="shared" si="22"/>
        <v>42741.848379629635</v>
      </c>
      <c r="T199" s="9">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8"/>
        <v>1.1159999999999999</v>
      </c>
      <c r="P200">
        <f t="shared" si="19"/>
        <v>46.5</v>
      </c>
      <c r="Q200" t="str">
        <f t="shared" si="20"/>
        <v>film &amp; video</v>
      </c>
      <c r="R200" t="str">
        <f t="shared" si="21"/>
        <v>drama</v>
      </c>
      <c r="S200" s="9">
        <f t="shared" si="22"/>
        <v>41887.383356481485</v>
      </c>
      <c r="T200" s="9">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8"/>
        <v>0</v>
      </c>
      <c r="P201">
        <f t="shared" si="19"/>
        <v>0</v>
      </c>
      <c r="Q201" t="str">
        <f t="shared" si="20"/>
        <v>film &amp; video</v>
      </c>
      <c r="R201" t="str">
        <f t="shared" si="21"/>
        <v>drama</v>
      </c>
      <c r="S201" s="9">
        <f t="shared" si="22"/>
        <v>42584.123865740738</v>
      </c>
      <c r="T201" s="9">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8"/>
        <v>26.192500000000003</v>
      </c>
      <c r="P202">
        <f t="shared" si="19"/>
        <v>87.308333333333337</v>
      </c>
      <c r="Q202" t="str">
        <f t="shared" si="20"/>
        <v>film &amp; video</v>
      </c>
      <c r="R202" t="str">
        <f t="shared" si="21"/>
        <v>drama</v>
      </c>
      <c r="S202" s="9">
        <f t="shared" si="22"/>
        <v>41867.083368055559</v>
      </c>
      <c r="T202" s="9">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8"/>
        <v>58.461538461538467</v>
      </c>
      <c r="P203">
        <f t="shared" si="19"/>
        <v>54.285714285714285</v>
      </c>
      <c r="Q203" t="str">
        <f t="shared" si="20"/>
        <v>film &amp; video</v>
      </c>
      <c r="R203" t="str">
        <f t="shared" si="21"/>
        <v>drama</v>
      </c>
      <c r="S203" s="9">
        <f t="shared" si="22"/>
        <v>42023.818622685183</v>
      </c>
      <c r="T203" s="9">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8"/>
        <v>0</v>
      </c>
      <c r="P204">
        <f t="shared" si="19"/>
        <v>0</v>
      </c>
      <c r="Q204" t="str">
        <f t="shared" si="20"/>
        <v>film &amp; video</v>
      </c>
      <c r="R204" t="str">
        <f t="shared" si="21"/>
        <v>drama</v>
      </c>
      <c r="S204" s="9">
        <f t="shared" si="22"/>
        <v>42255.927824074075</v>
      </c>
      <c r="T204" s="9">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8"/>
        <v>29.84</v>
      </c>
      <c r="P205">
        <f t="shared" si="19"/>
        <v>93.25</v>
      </c>
      <c r="Q205" t="str">
        <f t="shared" si="20"/>
        <v>film &amp; video</v>
      </c>
      <c r="R205" t="str">
        <f t="shared" si="21"/>
        <v>drama</v>
      </c>
      <c r="S205" s="9">
        <f t="shared" si="22"/>
        <v>41973.847962962958</v>
      </c>
      <c r="T205" s="9">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8"/>
        <v>50.721666666666664</v>
      </c>
      <c r="P206">
        <f t="shared" si="19"/>
        <v>117.68368136117556</v>
      </c>
      <c r="Q206" t="str">
        <f t="shared" si="20"/>
        <v>film &amp; video</v>
      </c>
      <c r="R206" t="str">
        <f t="shared" si="21"/>
        <v>drama</v>
      </c>
      <c r="S206" s="9">
        <f t="shared" si="22"/>
        <v>42556.583368055552</v>
      </c>
      <c r="T206" s="9">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8"/>
        <v>16.25</v>
      </c>
      <c r="P207">
        <f t="shared" si="19"/>
        <v>76.470588235294116</v>
      </c>
      <c r="Q207" t="str">
        <f t="shared" si="20"/>
        <v>film &amp; video</v>
      </c>
      <c r="R207" t="str">
        <f t="shared" si="21"/>
        <v>drama</v>
      </c>
      <c r="S207" s="9">
        <f t="shared" si="22"/>
        <v>42248.632199074069</v>
      </c>
      <c r="T207" s="9">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8"/>
        <v>0</v>
      </c>
      <c r="P208">
        <f t="shared" si="19"/>
        <v>0</v>
      </c>
      <c r="Q208" t="str">
        <f t="shared" si="20"/>
        <v>film &amp; video</v>
      </c>
      <c r="R208" t="str">
        <f t="shared" si="21"/>
        <v>drama</v>
      </c>
      <c r="S208" s="9">
        <f t="shared" si="22"/>
        <v>42567.004432870366</v>
      </c>
      <c r="T208" s="9">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8"/>
        <v>15.214285714285714</v>
      </c>
      <c r="P209">
        <f t="shared" si="19"/>
        <v>163.84615384615384</v>
      </c>
      <c r="Q209" t="str">
        <f t="shared" si="20"/>
        <v>film &amp; video</v>
      </c>
      <c r="R209" t="str">
        <f t="shared" si="21"/>
        <v>drama</v>
      </c>
      <c r="S209" s="9">
        <f t="shared" si="22"/>
        <v>41978.197199074071</v>
      </c>
      <c r="T209" s="9">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8"/>
        <v>0</v>
      </c>
      <c r="P210">
        <f t="shared" si="19"/>
        <v>0</v>
      </c>
      <c r="Q210" t="str">
        <f t="shared" si="20"/>
        <v>film &amp; video</v>
      </c>
      <c r="R210" t="str">
        <f t="shared" si="21"/>
        <v>drama</v>
      </c>
      <c r="S210" s="9">
        <f t="shared" si="22"/>
        <v>41959.369988425926</v>
      </c>
      <c r="T210" s="9">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8"/>
        <v>0</v>
      </c>
      <c r="P211">
        <f t="shared" si="19"/>
        <v>0</v>
      </c>
      <c r="Q211" t="str">
        <f t="shared" si="20"/>
        <v>film &amp; video</v>
      </c>
      <c r="R211" t="str">
        <f t="shared" si="21"/>
        <v>drama</v>
      </c>
      <c r="S211" s="9">
        <f t="shared" si="22"/>
        <v>42165.922858796301</v>
      </c>
      <c r="T211" s="9">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8"/>
        <v>25.25</v>
      </c>
      <c r="P212">
        <f t="shared" si="19"/>
        <v>91.818181818181813</v>
      </c>
      <c r="Q212" t="str">
        <f t="shared" si="20"/>
        <v>film &amp; video</v>
      </c>
      <c r="R212" t="str">
        <f t="shared" si="21"/>
        <v>drama</v>
      </c>
      <c r="S212" s="9">
        <f t="shared" si="22"/>
        <v>42249.064722222218</v>
      </c>
      <c r="T212" s="9">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8"/>
        <v>44.6</v>
      </c>
      <c r="P213">
        <f t="shared" si="19"/>
        <v>185.83333333333334</v>
      </c>
      <c r="Q213" t="str">
        <f t="shared" si="20"/>
        <v>film &amp; video</v>
      </c>
      <c r="R213" t="str">
        <f t="shared" si="21"/>
        <v>drama</v>
      </c>
      <c r="S213" s="9">
        <f t="shared" si="22"/>
        <v>42236.159918981488</v>
      </c>
      <c r="T213" s="9">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8"/>
        <v>1.5873015873015872E-2</v>
      </c>
      <c r="P214">
        <f t="shared" si="19"/>
        <v>1</v>
      </c>
      <c r="Q214" t="str">
        <f t="shared" si="20"/>
        <v>film &amp; video</v>
      </c>
      <c r="R214" t="str">
        <f t="shared" si="21"/>
        <v>drama</v>
      </c>
      <c r="S214" s="9">
        <f t="shared" si="22"/>
        <v>42416.881018518514</v>
      </c>
      <c r="T214" s="9">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8"/>
        <v>0.04</v>
      </c>
      <c r="P215">
        <f t="shared" si="19"/>
        <v>20</v>
      </c>
      <c r="Q215" t="str">
        <f t="shared" si="20"/>
        <v>film &amp; video</v>
      </c>
      <c r="R215" t="str">
        <f t="shared" si="21"/>
        <v>drama</v>
      </c>
      <c r="S215" s="9">
        <f t="shared" si="22"/>
        <v>42202.594293981485</v>
      </c>
      <c r="T215" s="9">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8"/>
        <v>8.0000000000000002E-3</v>
      </c>
      <c r="P216">
        <f t="shared" si="19"/>
        <v>1</v>
      </c>
      <c r="Q216" t="str">
        <f t="shared" si="20"/>
        <v>film &amp; video</v>
      </c>
      <c r="R216" t="str">
        <f t="shared" si="21"/>
        <v>drama</v>
      </c>
      <c r="S216" s="9">
        <f t="shared" si="22"/>
        <v>42009.64061342593</v>
      </c>
      <c r="T216" s="9">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8"/>
        <v>0.22727272727272727</v>
      </c>
      <c r="P217">
        <f t="shared" si="19"/>
        <v>10</v>
      </c>
      <c r="Q217" t="str">
        <f t="shared" si="20"/>
        <v>film &amp; video</v>
      </c>
      <c r="R217" t="str">
        <f t="shared" si="21"/>
        <v>drama</v>
      </c>
      <c r="S217" s="9">
        <f t="shared" si="22"/>
        <v>42375.230115740742</v>
      </c>
      <c r="T217" s="9">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8"/>
        <v>55.698440000000005</v>
      </c>
      <c r="P218">
        <f t="shared" si="19"/>
        <v>331.53833333333336</v>
      </c>
      <c r="Q218" t="str">
        <f t="shared" si="20"/>
        <v>film &amp; video</v>
      </c>
      <c r="R218" t="str">
        <f t="shared" si="21"/>
        <v>drama</v>
      </c>
      <c r="S218" s="9">
        <f t="shared" si="22"/>
        <v>42066.958761574075</v>
      </c>
      <c r="T218" s="9">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8"/>
        <v>11.943</v>
      </c>
      <c r="P219">
        <f t="shared" si="19"/>
        <v>314.28947368421052</v>
      </c>
      <c r="Q219" t="str">
        <f t="shared" si="20"/>
        <v>film &amp; video</v>
      </c>
      <c r="R219" t="str">
        <f t="shared" si="21"/>
        <v>drama</v>
      </c>
      <c r="S219" s="9">
        <f t="shared" si="22"/>
        <v>41970.64061342593</v>
      </c>
      <c r="T219" s="9">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8"/>
        <v>2</v>
      </c>
      <c r="P220">
        <f t="shared" si="19"/>
        <v>100</v>
      </c>
      <c r="Q220" t="str">
        <f t="shared" si="20"/>
        <v>film &amp; video</v>
      </c>
      <c r="R220" t="str">
        <f t="shared" si="21"/>
        <v>drama</v>
      </c>
      <c r="S220" s="9">
        <f t="shared" si="22"/>
        <v>42079.628344907411</v>
      </c>
      <c r="T220" s="9">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8"/>
        <v>17.630000000000003</v>
      </c>
      <c r="P221">
        <f t="shared" si="19"/>
        <v>115.98684210526316</v>
      </c>
      <c r="Q221" t="str">
        <f t="shared" si="20"/>
        <v>film &amp; video</v>
      </c>
      <c r="R221" t="str">
        <f t="shared" si="21"/>
        <v>drama</v>
      </c>
      <c r="S221" s="9">
        <f t="shared" si="22"/>
        <v>42429.326678240745</v>
      </c>
      <c r="T221" s="9">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8"/>
        <v>0.72</v>
      </c>
      <c r="P222">
        <f t="shared" si="19"/>
        <v>120</v>
      </c>
      <c r="Q222" t="str">
        <f t="shared" si="20"/>
        <v>film &amp; video</v>
      </c>
      <c r="R222" t="str">
        <f t="shared" si="21"/>
        <v>drama</v>
      </c>
      <c r="S222" s="9">
        <f t="shared" si="22"/>
        <v>42195.643865740742</v>
      </c>
      <c r="T222" s="9">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8"/>
        <v>0</v>
      </c>
      <c r="P223">
        <f t="shared" si="19"/>
        <v>0</v>
      </c>
      <c r="Q223" t="str">
        <f t="shared" si="20"/>
        <v>film &amp; video</v>
      </c>
      <c r="R223" t="str">
        <f t="shared" si="21"/>
        <v>drama</v>
      </c>
      <c r="S223" s="9">
        <f t="shared" si="22"/>
        <v>42031.837546296301</v>
      </c>
      <c r="T223" s="9">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8"/>
        <v>13</v>
      </c>
      <c r="P224">
        <f t="shared" si="19"/>
        <v>65</v>
      </c>
      <c r="Q224" t="str">
        <f t="shared" si="20"/>
        <v>film &amp; video</v>
      </c>
      <c r="R224" t="str">
        <f t="shared" si="21"/>
        <v>drama</v>
      </c>
      <c r="S224" s="9">
        <f t="shared" si="22"/>
        <v>42031.769884259258</v>
      </c>
      <c r="T224" s="9">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8"/>
        <v>0</v>
      </c>
      <c r="P225">
        <f t="shared" si="19"/>
        <v>0</v>
      </c>
      <c r="Q225" t="str">
        <f t="shared" si="20"/>
        <v>film &amp; video</v>
      </c>
      <c r="R225" t="str">
        <f t="shared" si="21"/>
        <v>drama</v>
      </c>
      <c r="S225" s="9">
        <f t="shared" si="22"/>
        <v>42482.048032407409</v>
      </c>
      <c r="T225" s="9">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8"/>
        <v>0</v>
      </c>
      <c r="P226">
        <f t="shared" si="19"/>
        <v>0</v>
      </c>
      <c r="Q226" t="str">
        <f t="shared" si="20"/>
        <v>film &amp; video</v>
      </c>
      <c r="R226" t="str">
        <f t="shared" si="21"/>
        <v>drama</v>
      </c>
      <c r="S226" s="9">
        <f t="shared" si="22"/>
        <v>42135.235254629632</v>
      </c>
      <c r="T226" s="9">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8"/>
        <v>0</v>
      </c>
      <c r="P227">
        <f t="shared" si="19"/>
        <v>0</v>
      </c>
      <c r="Q227" t="str">
        <f t="shared" si="20"/>
        <v>film &amp; video</v>
      </c>
      <c r="R227" t="str">
        <f t="shared" si="21"/>
        <v>drama</v>
      </c>
      <c r="S227" s="9">
        <f t="shared" si="22"/>
        <v>42438.961273148147</v>
      </c>
      <c r="T227" s="9">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8"/>
        <v>0.86206896551724133</v>
      </c>
      <c r="P228">
        <f t="shared" si="19"/>
        <v>125</v>
      </c>
      <c r="Q228" t="str">
        <f t="shared" si="20"/>
        <v>film &amp; video</v>
      </c>
      <c r="R228" t="str">
        <f t="shared" si="21"/>
        <v>drama</v>
      </c>
      <c r="S228" s="9">
        <f t="shared" si="22"/>
        <v>42106.666018518517</v>
      </c>
      <c r="T228" s="9">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8"/>
        <v>0</v>
      </c>
      <c r="P229">
        <f t="shared" si="19"/>
        <v>0</v>
      </c>
      <c r="Q229" t="str">
        <f t="shared" si="20"/>
        <v>film &amp; video</v>
      </c>
      <c r="R229" t="str">
        <f t="shared" si="21"/>
        <v>drama</v>
      </c>
      <c r="S229" s="9">
        <f t="shared" si="22"/>
        <v>42164.893993055557</v>
      </c>
      <c r="T229" s="9">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8"/>
        <v>0</v>
      </c>
      <c r="P230">
        <f t="shared" si="19"/>
        <v>0</v>
      </c>
      <c r="Q230" t="str">
        <f t="shared" si="20"/>
        <v>film &amp; video</v>
      </c>
      <c r="R230" t="str">
        <f t="shared" si="21"/>
        <v>drama</v>
      </c>
      <c r="S230" s="9">
        <f t="shared" si="22"/>
        <v>42096.686400462961</v>
      </c>
      <c r="T230" s="9">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8"/>
        <v>0</v>
      </c>
      <c r="P231">
        <f t="shared" si="19"/>
        <v>0</v>
      </c>
      <c r="Q231" t="str">
        <f t="shared" si="20"/>
        <v>film &amp; video</v>
      </c>
      <c r="R231" t="str">
        <f t="shared" si="21"/>
        <v>drama</v>
      </c>
      <c r="S231" s="9">
        <f t="shared" si="22"/>
        <v>42383.933993055558</v>
      </c>
      <c r="T231" s="9">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8"/>
        <v>0.4</v>
      </c>
      <c r="P232">
        <f t="shared" si="19"/>
        <v>30</v>
      </c>
      <c r="Q232" t="str">
        <f t="shared" si="20"/>
        <v>film &amp; video</v>
      </c>
      <c r="R232" t="str">
        <f t="shared" si="21"/>
        <v>drama</v>
      </c>
      <c r="S232" s="9">
        <f t="shared" si="22"/>
        <v>42129.777210648142</v>
      </c>
      <c r="T232" s="9">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8"/>
        <v>0</v>
      </c>
      <c r="P233">
        <f t="shared" si="19"/>
        <v>0</v>
      </c>
      <c r="Q233" t="str">
        <f t="shared" si="20"/>
        <v>film &amp; video</v>
      </c>
      <c r="R233" t="str">
        <f t="shared" si="21"/>
        <v>drama</v>
      </c>
      <c r="S233" s="9">
        <f t="shared" si="22"/>
        <v>42341.958923611113</v>
      </c>
      <c r="T233" s="9">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8"/>
        <v>2.75</v>
      </c>
      <c r="P234">
        <f t="shared" si="19"/>
        <v>15.714285714285714</v>
      </c>
      <c r="Q234" t="str">
        <f t="shared" si="20"/>
        <v>film &amp; video</v>
      </c>
      <c r="R234" t="str">
        <f t="shared" si="21"/>
        <v>drama</v>
      </c>
      <c r="S234" s="9">
        <f t="shared" si="22"/>
        <v>42032.82576388889</v>
      </c>
      <c r="T234" s="9">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8"/>
        <v>0</v>
      </c>
      <c r="P235">
        <f t="shared" si="19"/>
        <v>0</v>
      </c>
      <c r="Q235" t="str">
        <f t="shared" si="20"/>
        <v>film &amp; video</v>
      </c>
      <c r="R235" t="str">
        <f t="shared" si="21"/>
        <v>drama</v>
      </c>
      <c r="S235" s="9">
        <f t="shared" si="22"/>
        <v>42612.911712962959</v>
      </c>
      <c r="T235" s="9">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8"/>
        <v>40.1</v>
      </c>
      <c r="P236">
        <f t="shared" si="19"/>
        <v>80.2</v>
      </c>
      <c r="Q236" t="str">
        <f t="shared" si="20"/>
        <v>film &amp; video</v>
      </c>
      <c r="R236" t="str">
        <f t="shared" si="21"/>
        <v>drama</v>
      </c>
      <c r="S236" s="9">
        <f t="shared" si="22"/>
        <v>42136.035405092596</v>
      </c>
      <c r="T236" s="9">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8"/>
        <v>0</v>
      </c>
      <c r="P237">
        <f t="shared" si="19"/>
        <v>0</v>
      </c>
      <c r="Q237" t="str">
        <f t="shared" si="20"/>
        <v>film &amp; video</v>
      </c>
      <c r="R237" t="str">
        <f t="shared" si="21"/>
        <v>drama</v>
      </c>
      <c r="S237" s="9">
        <f t="shared" si="22"/>
        <v>42164.908530092594</v>
      </c>
      <c r="T237" s="9">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8"/>
        <v>0</v>
      </c>
      <c r="P238">
        <f t="shared" si="19"/>
        <v>0</v>
      </c>
      <c r="Q238" t="str">
        <f t="shared" si="20"/>
        <v>film &amp; video</v>
      </c>
      <c r="R238" t="str">
        <f t="shared" si="21"/>
        <v>drama</v>
      </c>
      <c r="S238" s="9">
        <f t="shared" si="22"/>
        <v>42321.08447916666</v>
      </c>
      <c r="T238" s="9">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8"/>
        <v>0.33333333333333337</v>
      </c>
      <c r="P239">
        <f t="shared" si="19"/>
        <v>50</v>
      </c>
      <c r="Q239" t="str">
        <f t="shared" si="20"/>
        <v>film &amp; video</v>
      </c>
      <c r="R239" t="str">
        <f t="shared" si="21"/>
        <v>drama</v>
      </c>
      <c r="S239" s="9">
        <f t="shared" si="22"/>
        <v>42377.577187499999</v>
      </c>
      <c r="T239" s="9">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8"/>
        <v>0</v>
      </c>
      <c r="P240">
        <f t="shared" si="19"/>
        <v>0</v>
      </c>
      <c r="Q240" t="str">
        <f t="shared" si="20"/>
        <v>film &amp; video</v>
      </c>
      <c r="R240" t="str">
        <f t="shared" si="21"/>
        <v>drama</v>
      </c>
      <c r="S240" s="9">
        <f t="shared" si="22"/>
        <v>42713.962499999994</v>
      </c>
      <c r="T240" s="9">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8"/>
        <v>25</v>
      </c>
      <c r="P241">
        <f t="shared" si="19"/>
        <v>50</v>
      </c>
      <c r="Q241" t="str">
        <f t="shared" si="20"/>
        <v>film &amp; video</v>
      </c>
      <c r="R241" t="str">
        <f t="shared" si="21"/>
        <v>drama</v>
      </c>
      <c r="S241" s="9">
        <f t="shared" si="22"/>
        <v>42297.110300925924</v>
      </c>
      <c r="T241" s="9">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8"/>
        <v>107.63413333333334</v>
      </c>
      <c r="P242">
        <f t="shared" si="19"/>
        <v>117.84759124087591</v>
      </c>
      <c r="Q242" t="str">
        <f t="shared" si="20"/>
        <v>film &amp; video</v>
      </c>
      <c r="R242" t="str">
        <f t="shared" si="21"/>
        <v>documentary</v>
      </c>
      <c r="S242" s="9">
        <f t="shared" si="22"/>
        <v>41354.708460648151</v>
      </c>
      <c r="T242" s="9">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8"/>
        <v>112.63736263736264</v>
      </c>
      <c r="P243">
        <f t="shared" si="19"/>
        <v>109.04255319148936</v>
      </c>
      <c r="Q243" t="str">
        <f t="shared" si="20"/>
        <v>film &amp; video</v>
      </c>
      <c r="R243" t="str">
        <f t="shared" si="21"/>
        <v>documentary</v>
      </c>
      <c r="S243" s="9">
        <f t="shared" si="22"/>
        <v>41949.697962962964</v>
      </c>
      <c r="T243" s="9">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8"/>
        <v>113.46153846153845</v>
      </c>
      <c r="P244">
        <f t="shared" si="19"/>
        <v>73.019801980198025</v>
      </c>
      <c r="Q244" t="str">
        <f t="shared" si="20"/>
        <v>film &amp; video</v>
      </c>
      <c r="R244" t="str">
        <f t="shared" si="21"/>
        <v>documentary</v>
      </c>
      <c r="S244" s="9">
        <f t="shared" si="22"/>
        <v>40862.492939814816</v>
      </c>
      <c r="T244" s="9">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8"/>
        <v>102.592</v>
      </c>
      <c r="P245">
        <f t="shared" si="19"/>
        <v>78.195121951219505</v>
      </c>
      <c r="Q245" t="str">
        <f t="shared" si="20"/>
        <v>film &amp; video</v>
      </c>
      <c r="R245" t="str">
        <f t="shared" si="21"/>
        <v>documentary</v>
      </c>
      <c r="S245" s="9">
        <f t="shared" si="22"/>
        <v>41662.047500000001</v>
      </c>
      <c r="T245" s="9">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8"/>
        <v>113.75714285714287</v>
      </c>
      <c r="P246">
        <f t="shared" si="19"/>
        <v>47.398809523809526</v>
      </c>
      <c r="Q246" t="str">
        <f t="shared" si="20"/>
        <v>film &amp; video</v>
      </c>
      <c r="R246" t="str">
        <f t="shared" si="21"/>
        <v>documentary</v>
      </c>
      <c r="S246" s="9">
        <f t="shared" si="22"/>
        <v>40213.323599537034</v>
      </c>
      <c r="T246" s="9">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8"/>
        <v>103.71999999999998</v>
      </c>
      <c r="P247">
        <f t="shared" si="19"/>
        <v>54.020833333333336</v>
      </c>
      <c r="Q247" t="str">
        <f t="shared" si="20"/>
        <v>film &amp; video</v>
      </c>
      <c r="R247" t="str">
        <f t="shared" si="21"/>
        <v>documentary</v>
      </c>
      <c r="S247" s="9">
        <f t="shared" si="22"/>
        <v>41107.053067129629</v>
      </c>
      <c r="T247" s="9">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8"/>
        <v>305.46000000000004</v>
      </c>
      <c r="P248">
        <f t="shared" si="19"/>
        <v>68.488789237668158</v>
      </c>
      <c r="Q248" t="str">
        <f t="shared" si="20"/>
        <v>film &amp; video</v>
      </c>
      <c r="R248" t="str">
        <f t="shared" si="21"/>
        <v>documentary</v>
      </c>
      <c r="S248" s="9">
        <f t="shared" si="22"/>
        <v>40480.363483796296</v>
      </c>
      <c r="T248" s="9">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8"/>
        <v>134.1</v>
      </c>
      <c r="P249">
        <f t="shared" si="19"/>
        <v>108.14516129032258</v>
      </c>
      <c r="Q249" t="str">
        <f t="shared" si="20"/>
        <v>film &amp; video</v>
      </c>
      <c r="R249" t="str">
        <f t="shared" si="21"/>
        <v>documentary</v>
      </c>
      <c r="S249" s="9">
        <f t="shared" si="22"/>
        <v>40430.604328703703</v>
      </c>
      <c r="T249" s="9">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8"/>
        <v>101.33294117647058</v>
      </c>
      <c r="P250">
        <f t="shared" si="19"/>
        <v>589.95205479452056</v>
      </c>
      <c r="Q250" t="str">
        <f t="shared" si="20"/>
        <v>film &amp; video</v>
      </c>
      <c r="R250" t="str">
        <f t="shared" si="21"/>
        <v>documentary</v>
      </c>
      <c r="S250" s="9">
        <f t="shared" si="22"/>
        <v>40870.774409722224</v>
      </c>
      <c r="T250" s="9">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8"/>
        <v>112.92</v>
      </c>
      <c r="P251">
        <f t="shared" si="19"/>
        <v>48.051063829787232</v>
      </c>
      <c r="Q251" t="str">
        <f t="shared" si="20"/>
        <v>film &amp; video</v>
      </c>
      <c r="R251" t="str">
        <f t="shared" si="21"/>
        <v>documentary</v>
      </c>
      <c r="S251" s="9">
        <f t="shared" si="22"/>
        <v>40332.923842592594</v>
      </c>
      <c r="T251" s="9">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8"/>
        <v>105.58333333333334</v>
      </c>
      <c r="P252">
        <f t="shared" si="19"/>
        <v>72.482837528604122</v>
      </c>
      <c r="Q252" t="str">
        <f t="shared" si="20"/>
        <v>film &amp; video</v>
      </c>
      <c r="R252" t="str">
        <f t="shared" si="21"/>
        <v>documentary</v>
      </c>
      <c r="S252" s="9">
        <f t="shared" si="22"/>
        <v>41401.565868055557</v>
      </c>
      <c r="T252" s="9">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8"/>
        <v>125.57142857142858</v>
      </c>
      <c r="P253">
        <f t="shared" si="19"/>
        <v>57.077922077922075</v>
      </c>
      <c r="Q253" t="str">
        <f t="shared" si="20"/>
        <v>film &amp; video</v>
      </c>
      <c r="R253" t="str">
        <f t="shared" si="21"/>
        <v>documentary</v>
      </c>
      <c r="S253" s="9">
        <f t="shared" si="22"/>
        <v>41013.787569444445</v>
      </c>
      <c r="T253" s="9">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8"/>
        <v>184.56</v>
      </c>
      <c r="P254">
        <f t="shared" si="19"/>
        <v>85.444444444444443</v>
      </c>
      <c r="Q254" t="str">
        <f t="shared" si="20"/>
        <v>film &amp; video</v>
      </c>
      <c r="R254" t="str">
        <f t="shared" si="21"/>
        <v>documentary</v>
      </c>
      <c r="S254" s="9">
        <f t="shared" si="22"/>
        <v>40266.662708333337</v>
      </c>
      <c r="T254" s="9">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8"/>
        <v>100.73333333333335</v>
      </c>
      <c r="P255">
        <f t="shared" si="19"/>
        <v>215.85714285714286</v>
      </c>
      <c r="Q255" t="str">
        <f t="shared" si="20"/>
        <v>film &amp; video</v>
      </c>
      <c r="R255" t="str">
        <f t="shared" si="21"/>
        <v>documentary</v>
      </c>
      <c r="S255" s="9">
        <f t="shared" si="22"/>
        <v>40924.650868055556</v>
      </c>
      <c r="T255" s="9">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8"/>
        <v>116.94725</v>
      </c>
      <c r="P256">
        <f t="shared" si="19"/>
        <v>89.38643312101911</v>
      </c>
      <c r="Q256" t="str">
        <f t="shared" si="20"/>
        <v>film &amp; video</v>
      </c>
      <c r="R256" t="str">
        <f t="shared" si="21"/>
        <v>documentary</v>
      </c>
      <c r="S256" s="9">
        <f t="shared" si="22"/>
        <v>42263.952662037031</v>
      </c>
      <c r="T256" s="9">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8"/>
        <v>106.73325</v>
      </c>
      <c r="P257">
        <f t="shared" si="19"/>
        <v>45.418404255319146</v>
      </c>
      <c r="Q257" t="str">
        <f t="shared" si="20"/>
        <v>film &amp; video</v>
      </c>
      <c r="R257" t="str">
        <f t="shared" si="21"/>
        <v>documentary</v>
      </c>
      <c r="S257" s="9">
        <f t="shared" si="22"/>
        <v>40588.526412037041</v>
      </c>
      <c r="T257" s="9">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18"/>
        <v>139.1</v>
      </c>
      <c r="P258">
        <f t="shared" si="19"/>
        <v>65.756363636363631</v>
      </c>
      <c r="Q258" t="str">
        <f t="shared" si="20"/>
        <v>film &amp; video</v>
      </c>
      <c r="R258" t="str">
        <f t="shared" si="21"/>
        <v>documentary</v>
      </c>
      <c r="S258" s="9">
        <f t="shared" si="22"/>
        <v>41319.769293981481</v>
      </c>
      <c r="T258" s="9">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24">(E259/D259)*100</f>
        <v>106.72648571428572</v>
      </c>
      <c r="P259">
        <f t="shared" ref="P259:P322" si="25">IFERROR(E259/L259, 0)</f>
        <v>66.70405357142856</v>
      </c>
      <c r="Q259" t="str">
        <f t="shared" ref="Q259:Q322" si="26">LEFT(N259, SEARCH("/",N259,1)-1)</f>
        <v>film &amp; video</v>
      </c>
      <c r="R259" t="str">
        <f t="shared" ref="R259:R322" si="27">RIGHT(N259,LEN(N259)-SEARCH("/",N259,1))</f>
        <v>documentary</v>
      </c>
      <c r="S259" s="9">
        <f t="shared" ref="S259:S322" si="28">(((J259/60)/60)/24)+DATE(1970,1,1)</f>
        <v>42479.626875000002</v>
      </c>
      <c r="T259" s="9">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4"/>
        <v>191.14</v>
      </c>
      <c r="P260">
        <f t="shared" si="25"/>
        <v>83.345930232558146</v>
      </c>
      <c r="Q260" t="str">
        <f t="shared" si="26"/>
        <v>film &amp; video</v>
      </c>
      <c r="R260" t="str">
        <f t="shared" si="27"/>
        <v>documentary</v>
      </c>
      <c r="S260" s="9">
        <f t="shared" si="28"/>
        <v>40682.051689814813</v>
      </c>
      <c r="T260" s="9">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4"/>
        <v>131.93789333333334</v>
      </c>
      <c r="P261">
        <f t="shared" si="25"/>
        <v>105.04609341825902</v>
      </c>
      <c r="Q261" t="str">
        <f t="shared" si="26"/>
        <v>film &amp; video</v>
      </c>
      <c r="R261" t="str">
        <f t="shared" si="27"/>
        <v>documentary</v>
      </c>
      <c r="S261" s="9">
        <f t="shared" si="28"/>
        <v>42072.738067129627</v>
      </c>
      <c r="T261" s="9">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4"/>
        <v>106.4</v>
      </c>
      <c r="P262">
        <f t="shared" si="25"/>
        <v>120.90909090909091</v>
      </c>
      <c r="Q262" t="str">
        <f t="shared" si="26"/>
        <v>film &amp; video</v>
      </c>
      <c r="R262" t="str">
        <f t="shared" si="27"/>
        <v>documentary</v>
      </c>
      <c r="S262" s="9">
        <f t="shared" si="28"/>
        <v>40330.755543981482</v>
      </c>
      <c r="T262" s="9">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4"/>
        <v>107.4</v>
      </c>
      <c r="P263">
        <f t="shared" si="25"/>
        <v>97.63636363636364</v>
      </c>
      <c r="Q263" t="str">
        <f t="shared" si="26"/>
        <v>film &amp; video</v>
      </c>
      <c r="R263" t="str">
        <f t="shared" si="27"/>
        <v>documentary</v>
      </c>
      <c r="S263" s="9">
        <f t="shared" si="28"/>
        <v>41017.885462962964</v>
      </c>
      <c r="T263" s="9">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4"/>
        <v>240</v>
      </c>
      <c r="P264">
        <f t="shared" si="25"/>
        <v>41.379310344827587</v>
      </c>
      <c r="Q264" t="str">
        <f t="shared" si="26"/>
        <v>film &amp; video</v>
      </c>
      <c r="R264" t="str">
        <f t="shared" si="27"/>
        <v>documentary</v>
      </c>
      <c r="S264" s="9">
        <f t="shared" si="28"/>
        <v>40555.24800925926</v>
      </c>
      <c r="T264" s="9">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4"/>
        <v>118.08108</v>
      </c>
      <c r="P265">
        <f t="shared" si="25"/>
        <v>30.654485981308412</v>
      </c>
      <c r="Q265" t="str">
        <f t="shared" si="26"/>
        <v>film &amp; video</v>
      </c>
      <c r="R265" t="str">
        <f t="shared" si="27"/>
        <v>documentary</v>
      </c>
      <c r="S265" s="9">
        <f t="shared" si="28"/>
        <v>41149.954791666663</v>
      </c>
      <c r="T265" s="9">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4"/>
        <v>118.19999999999999</v>
      </c>
      <c r="P266">
        <f t="shared" si="25"/>
        <v>64.945054945054949</v>
      </c>
      <c r="Q266" t="str">
        <f t="shared" si="26"/>
        <v>film &amp; video</v>
      </c>
      <c r="R266" t="str">
        <f t="shared" si="27"/>
        <v>documentary</v>
      </c>
      <c r="S266" s="9">
        <f t="shared" si="28"/>
        <v>41010.620312500003</v>
      </c>
      <c r="T266" s="9">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4"/>
        <v>111.1</v>
      </c>
      <c r="P267">
        <f t="shared" si="25"/>
        <v>95.775862068965523</v>
      </c>
      <c r="Q267" t="str">
        <f t="shared" si="26"/>
        <v>film &amp; video</v>
      </c>
      <c r="R267" t="str">
        <f t="shared" si="27"/>
        <v>documentary</v>
      </c>
      <c r="S267" s="9">
        <f t="shared" si="28"/>
        <v>40267.245717592588</v>
      </c>
      <c r="T267" s="9">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4"/>
        <v>145.5</v>
      </c>
      <c r="P268">
        <f t="shared" si="25"/>
        <v>40.416666666666664</v>
      </c>
      <c r="Q268" t="str">
        <f t="shared" si="26"/>
        <v>film &amp; video</v>
      </c>
      <c r="R268" t="str">
        <f t="shared" si="27"/>
        <v>documentary</v>
      </c>
      <c r="S268" s="9">
        <f t="shared" si="28"/>
        <v>40205.174849537041</v>
      </c>
      <c r="T268" s="9">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4"/>
        <v>131.62883248730967</v>
      </c>
      <c r="P269">
        <f t="shared" si="25"/>
        <v>78.578424242424248</v>
      </c>
      <c r="Q269" t="str">
        <f t="shared" si="26"/>
        <v>film &amp; video</v>
      </c>
      <c r="R269" t="str">
        <f t="shared" si="27"/>
        <v>documentary</v>
      </c>
      <c r="S269" s="9">
        <f t="shared" si="28"/>
        <v>41785.452534722222</v>
      </c>
      <c r="T269" s="9">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4"/>
        <v>111.4</v>
      </c>
      <c r="P270">
        <f t="shared" si="25"/>
        <v>50.18018018018018</v>
      </c>
      <c r="Q270" t="str">
        <f t="shared" si="26"/>
        <v>film &amp; video</v>
      </c>
      <c r="R270" t="str">
        <f t="shared" si="27"/>
        <v>documentary</v>
      </c>
      <c r="S270" s="9">
        <f t="shared" si="28"/>
        <v>40809.15252314815</v>
      </c>
      <c r="T270" s="9">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4"/>
        <v>147.23376999999999</v>
      </c>
      <c r="P271">
        <f t="shared" si="25"/>
        <v>92.251735588972423</v>
      </c>
      <c r="Q271" t="str">
        <f t="shared" si="26"/>
        <v>film &amp; video</v>
      </c>
      <c r="R271" t="str">
        <f t="shared" si="27"/>
        <v>documentary</v>
      </c>
      <c r="S271" s="9">
        <f t="shared" si="28"/>
        <v>42758.197013888886</v>
      </c>
      <c r="T271" s="9">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4"/>
        <v>152.60869565217391</v>
      </c>
      <c r="P272">
        <f t="shared" si="25"/>
        <v>57.540983606557376</v>
      </c>
      <c r="Q272" t="str">
        <f t="shared" si="26"/>
        <v>film &amp; video</v>
      </c>
      <c r="R272" t="str">
        <f t="shared" si="27"/>
        <v>documentary</v>
      </c>
      <c r="S272" s="9">
        <f t="shared" si="28"/>
        <v>40637.866550925923</v>
      </c>
      <c r="T272" s="9">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4"/>
        <v>104.67999999999999</v>
      </c>
      <c r="P273">
        <f t="shared" si="25"/>
        <v>109.42160278745645</v>
      </c>
      <c r="Q273" t="str">
        <f t="shared" si="26"/>
        <v>film &amp; video</v>
      </c>
      <c r="R273" t="str">
        <f t="shared" si="27"/>
        <v>documentary</v>
      </c>
      <c r="S273" s="9">
        <f t="shared" si="28"/>
        <v>41612.10024305556</v>
      </c>
      <c r="T273" s="9">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4"/>
        <v>177.43366666666668</v>
      </c>
      <c r="P274">
        <f t="shared" si="25"/>
        <v>81.892461538461546</v>
      </c>
      <c r="Q274" t="str">
        <f t="shared" si="26"/>
        <v>film &amp; video</v>
      </c>
      <c r="R274" t="str">
        <f t="shared" si="27"/>
        <v>documentary</v>
      </c>
      <c r="S274" s="9">
        <f t="shared" si="28"/>
        <v>40235.900358796294</v>
      </c>
      <c r="T274" s="9">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4"/>
        <v>107.7758</v>
      </c>
      <c r="P275">
        <f t="shared" si="25"/>
        <v>45.667711864406776</v>
      </c>
      <c r="Q275" t="str">
        <f t="shared" si="26"/>
        <v>film &amp; video</v>
      </c>
      <c r="R275" t="str">
        <f t="shared" si="27"/>
        <v>documentary</v>
      </c>
      <c r="S275" s="9">
        <f t="shared" si="28"/>
        <v>40697.498449074075</v>
      </c>
      <c r="T275" s="9">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4"/>
        <v>156</v>
      </c>
      <c r="P276">
        <f t="shared" si="25"/>
        <v>55.221238938053098</v>
      </c>
      <c r="Q276" t="str">
        <f t="shared" si="26"/>
        <v>film &amp; video</v>
      </c>
      <c r="R276" t="str">
        <f t="shared" si="27"/>
        <v>documentary</v>
      </c>
      <c r="S276" s="9">
        <f t="shared" si="28"/>
        <v>40969.912372685183</v>
      </c>
      <c r="T276" s="9">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4"/>
        <v>108.395</v>
      </c>
      <c r="P277">
        <f t="shared" si="25"/>
        <v>65.298192771084331</v>
      </c>
      <c r="Q277" t="str">
        <f t="shared" si="26"/>
        <v>film &amp; video</v>
      </c>
      <c r="R277" t="str">
        <f t="shared" si="27"/>
        <v>documentary</v>
      </c>
      <c r="S277" s="9">
        <f t="shared" si="28"/>
        <v>41193.032013888893</v>
      </c>
      <c r="T277" s="9">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4"/>
        <v>147.6</v>
      </c>
      <c r="P278">
        <f t="shared" si="25"/>
        <v>95.225806451612897</v>
      </c>
      <c r="Q278" t="str">
        <f t="shared" si="26"/>
        <v>film &amp; video</v>
      </c>
      <c r="R278" t="str">
        <f t="shared" si="27"/>
        <v>documentary</v>
      </c>
      <c r="S278" s="9">
        <f t="shared" si="28"/>
        <v>40967.081874999996</v>
      </c>
      <c r="T278" s="9">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4"/>
        <v>110.38153846153847</v>
      </c>
      <c r="P279">
        <f t="shared" si="25"/>
        <v>75.444794952681391</v>
      </c>
      <c r="Q279" t="str">
        <f t="shared" si="26"/>
        <v>film &amp; video</v>
      </c>
      <c r="R279" t="str">
        <f t="shared" si="27"/>
        <v>documentary</v>
      </c>
      <c r="S279" s="9">
        <f t="shared" si="28"/>
        <v>42117.891423611116</v>
      </c>
      <c r="T279" s="9">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4"/>
        <v>150.34814814814814</v>
      </c>
      <c r="P280">
        <f t="shared" si="25"/>
        <v>97.816867469879512</v>
      </c>
      <c r="Q280" t="str">
        <f t="shared" si="26"/>
        <v>film &amp; video</v>
      </c>
      <c r="R280" t="str">
        <f t="shared" si="27"/>
        <v>documentary</v>
      </c>
      <c r="S280" s="9">
        <f t="shared" si="28"/>
        <v>41164.040960648148</v>
      </c>
      <c r="T280" s="9">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4"/>
        <v>157.31829411764707</v>
      </c>
      <c r="P281">
        <f t="shared" si="25"/>
        <v>87.685606557377056</v>
      </c>
      <c r="Q281" t="str">
        <f t="shared" si="26"/>
        <v>film &amp; video</v>
      </c>
      <c r="R281" t="str">
        <f t="shared" si="27"/>
        <v>documentary</v>
      </c>
      <c r="S281" s="9">
        <f t="shared" si="28"/>
        <v>42759.244166666671</v>
      </c>
      <c r="T281" s="9">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4"/>
        <v>156.14400000000001</v>
      </c>
      <c r="P282">
        <f t="shared" si="25"/>
        <v>54.748948106591868</v>
      </c>
      <c r="Q282" t="str">
        <f t="shared" si="26"/>
        <v>film &amp; video</v>
      </c>
      <c r="R282" t="str">
        <f t="shared" si="27"/>
        <v>documentary</v>
      </c>
      <c r="S282" s="9">
        <f t="shared" si="28"/>
        <v>41744.590682870366</v>
      </c>
      <c r="T282" s="9">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4"/>
        <v>120.58763636363636</v>
      </c>
      <c r="P283">
        <f t="shared" si="25"/>
        <v>83.953417721518989</v>
      </c>
      <c r="Q283" t="str">
        <f t="shared" si="26"/>
        <v>film &amp; video</v>
      </c>
      <c r="R283" t="str">
        <f t="shared" si="27"/>
        <v>documentary</v>
      </c>
      <c r="S283" s="9">
        <f t="shared" si="28"/>
        <v>39950.163344907407</v>
      </c>
      <c r="T283" s="9">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4"/>
        <v>101.18888888888888</v>
      </c>
      <c r="P284">
        <f t="shared" si="25"/>
        <v>254.38547486033519</v>
      </c>
      <c r="Q284" t="str">
        <f t="shared" si="26"/>
        <v>film &amp; video</v>
      </c>
      <c r="R284" t="str">
        <f t="shared" si="27"/>
        <v>documentary</v>
      </c>
      <c r="S284" s="9">
        <f t="shared" si="28"/>
        <v>40194.920046296298</v>
      </c>
      <c r="T284" s="9">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4"/>
        <v>114.27249999999999</v>
      </c>
      <c r="P285">
        <f t="shared" si="25"/>
        <v>101.8269801980198</v>
      </c>
      <c r="Q285" t="str">
        <f t="shared" si="26"/>
        <v>film &amp; video</v>
      </c>
      <c r="R285" t="str">
        <f t="shared" si="27"/>
        <v>documentary</v>
      </c>
      <c r="S285" s="9">
        <f t="shared" si="28"/>
        <v>40675.71</v>
      </c>
      <c r="T285" s="9">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4"/>
        <v>104.62615</v>
      </c>
      <c r="P286">
        <f t="shared" si="25"/>
        <v>55.066394736842106</v>
      </c>
      <c r="Q286" t="str">
        <f t="shared" si="26"/>
        <v>film &amp; video</v>
      </c>
      <c r="R286" t="str">
        <f t="shared" si="27"/>
        <v>documentary</v>
      </c>
      <c r="S286" s="9">
        <f t="shared" si="28"/>
        <v>40904.738194444442</v>
      </c>
      <c r="T286" s="9">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4"/>
        <v>228.82507142857142</v>
      </c>
      <c r="P287">
        <f t="shared" si="25"/>
        <v>56.901438721136763</v>
      </c>
      <c r="Q287" t="str">
        <f t="shared" si="26"/>
        <v>film &amp; video</v>
      </c>
      <c r="R287" t="str">
        <f t="shared" si="27"/>
        <v>documentary</v>
      </c>
      <c r="S287" s="9">
        <f t="shared" si="28"/>
        <v>41506.756111111114</v>
      </c>
      <c r="T287" s="9">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4"/>
        <v>109.15333333333332</v>
      </c>
      <c r="P288">
        <f t="shared" si="25"/>
        <v>121.28148148148148</v>
      </c>
      <c r="Q288" t="str">
        <f t="shared" si="26"/>
        <v>film &amp; video</v>
      </c>
      <c r="R288" t="str">
        <f t="shared" si="27"/>
        <v>documentary</v>
      </c>
      <c r="S288" s="9">
        <f t="shared" si="28"/>
        <v>41313.816249999996</v>
      </c>
      <c r="T288" s="9">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4"/>
        <v>176.29999999999998</v>
      </c>
      <c r="P289">
        <f t="shared" si="25"/>
        <v>91.189655172413794</v>
      </c>
      <c r="Q289" t="str">
        <f t="shared" si="26"/>
        <v>film &amp; video</v>
      </c>
      <c r="R289" t="str">
        <f t="shared" si="27"/>
        <v>documentary</v>
      </c>
      <c r="S289" s="9">
        <f t="shared" si="28"/>
        <v>41184.277986111112</v>
      </c>
      <c r="T289" s="9">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4"/>
        <v>103.21061999999999</v>
      </c>
      <c r="P290">
        <f t="shared" si="25"/>
        <v>115.44812080536913</v>
      </c>
      <c r="Q290" t="str">
        <f t="shared" si="26"/>
        <v>film &amp; video</v>
      </c>
      <c r="R290" t="str">
        <f t="shared" si="27"/>
        <v>documentary</v>
      </c>
      <c r="S290" s="9">
        <f t="shared" si="28"/>
        <v>41051.168900462959</v>
      </c>
      <c r="T290" s="9">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4"/>
        <v>104.82000000000001</v>
      </c>
      <c r="P291">
        <f t="shared" si="25"/>
        <v>67.771551724137936</v>
      </c>
      <c r="Q291" t="str">
        <f t="shared" si="26"/>
        <v>film &amp; video</v>
      </c>
      <c r="R291" t="str">
        <f t="shared" si="27"/>
        <v>documentary</v>
      </c>
      <c r="S291" s="9">
        <f t="shared" si="28"/>
        <v>41550.456412037034</v>
      </c>
      <c r="T291" s="9">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4"/>
        <v>106.68444444444445</v>
      </c>
      <c r="P292">
        <f t="shared" si="25"/>
        <v>28.576190476190476</v>
      </c>
      <c r="Q292" t="str">
        <f t="shared" si="26"/>
        <v>film &amp; video</v>
      </c>
      <c r="R292" t="str">
        <f t="shared" si="27"/>
        <v>documentary</v>
      </c>
      <c r="S292" s="9">
        <f t="shared" si="28"/>
        <v>40526.36917824074</v>
      </c>
      <c r="T292" s="9">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4"/>
        <v>120.02</v>
      </c>
      <c r="P293">
        <f t="shared" si="25"/>
        <v>46.8828125</v>
      </c>
      <c r="Q293" t="str">
        <f t="shared" si="26"/>
        <v>film &amp; video</v>
      </c>
      <c r="R293" t="str">
        <f t="shared" si="27"/>
        <v>documentary</v>
      </c>
      <c r="S293" s="9">
        <f t="shared" si="28"/>
        <v>41376.769050925926</v>
      </c>
      <c r="T293" s="9">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4"/>
        <v>101.50693333333334</v>
      </c>
      <c r="P294">
        <f t="shared" si="25"/>
        <v>154.42231237322514</v>
      </c>
      <c r="Q294" t="str">
        <f t="shared" si="26"/>
        <v>film &amp; video</v>
      </c>
      <c r="R294" t="str">
        <f t="shared" si="27"/>
        <v>documentary</v>
      </c>
      <c r="S294" s="9">
        <f t="shared" si="28"/>
        <v>40812.803229166668</v>
      </c>
      <c r="T294" s="9">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4"/>
        <v>101.38461538461539</v>
      </c>
      <c r="P295">
        <f t="shared" si="25"/>
        <v>201.22137404580153</v>
      </c>
      <c r="Q295" t="str">
        <f t="shared" si="26"/>
        <v>film &amp; video</v>
      </c>
      <c r="R295" t="str">
        <f t="shared" si="27"/>
        <v>documentary</v>
      </c>
      <c r="S295" s="9">
        <f t="shared" si="28"/>
        <v>41719.667986111112</v>
      </c>
      <c r="T295" s="9">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4"/>
        <v>100</v>
      </c>
      <c r="P296">
        <f t="shared" si="25"/>
        <v>100</v>
      </c>
      <c r="Q296" t="str">
        <f t="shared" si="26"/>
        <v>film &amp; video</v>
      </c>
      <c r="R296" t="str">
        <f t="shared" si="27"/>
        <v>documentary</v>
      </c>
      <c r="S296" s="9">
        <f t="shared" si="28"/>
        <v>40343.084421296298</v>
      </c>
      <c r="T296" s="9">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4"/>
        <v>133.10911999999999</v>
      </c>
      <c r="P297">
        <f t="shared" si="25"/>
        <v>100.08204511278196</v>
      </c>
      <c r="Q297" t="str">
        <f t="shared" si="26"/>
        <v>film &amp; video</v>
      </c>
      <c r="R297" t="str">
        <f t="shared" si="27"/>
        <v>documentary</v>
      </c>
      <c r="S297" s="9">
        <f t="shared" si="28"/>
        <v>41519.004733796297</v>
      </c>
      <c r="T297" s="9">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4"/>
        <v>118.72620000000001</v>
      </c>
      <c r="P298">
        <f t="shared" si="25"/>
        <v>230.08953488372092</v>
      </c>
      <c r="Q298" t="str">
        <f t="shared" si="26"/>
        <v>film &amp; video</v>
      </c>
      <c r="R298" t="str">
        <f t="shared" si="27"/>
        <v>documentary</v>
      </c>
      <c r="S298" s="9">
        <f t="shared" si="28"/>
        <v>41134.475497685184</v>
      </c>
      <c r="T298" s="9">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4"/>
        <v>100.64</v>
      </c>
      <c r="P299">
        <f t="shared" si="25"/>
        <v>141.74647887323943</v>
      </c>
      <c r="Q299" t="str">
        <f t="shared" si="26"/>
        <v>film &amp; video</v>
      </c>
      <c r="R299" t="str">
        <f t="shared" si="27"/>
        <v>documentary</v>
      </c>
      <c r="S299" s="9">
        <f t="shared" si="28"/>
        <v>42089.72802083334</v>
      </c>
      <c r="T299" s="9">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4"/>
        <v>108.93241269841269</v>
      </c>
      <c r="P300">
        <f t="shared" si="25"/>
        <v>56.344351395730705</v>
      </c>
      <c r="Q300" t="str">
        <f t="shared" si="26"/>
        <v>film &amp; video</v>
      </c>
      <c r="R300" t="str">
        <f t="shared" si="27"/>
        <v>documentary</v>
      </c>
      <c r="S300" s="9">
        <f t="shared" si="28"/>
        <v>41709.463518518518</v>
      </c>
      <c r="T300" s="9">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4"/>
        <v>178.95250000000001</v>
      </c>
      <c r="P301">
        <f t="shared" si="25"/>
        <v>73.341188524590166</v>
      </c>
      <c r="Q301" t="str">
        <f t="shared" si="26"/>
        <v>film &amp; video</v>
      </c>
      <c r="R301" t="str">
        <f t="shared" si="27"/>
        <v>documentary</v>
      </c>
      <c r="S301" s="9">
        <f t="shared" si="28"/>
        <v>40469.225231481483</v>
      </c>
      <c r="T301" s="9">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4"/>
        <v>101.72264</v>
      </c>
      <c r="P302">
        <f t="shared" si="25"/>
        <v>85.337785234899329</v>
      </c>
      <c r="Q302" t="str">
        <f t="shared" si="26"/>
        <v>film &amp; video</v>
      </c>
      <c r="R302" t="str">
        <f t="shared" si="27"/>
        <v>documentary</v>
      </c>
      <c r="S302" s="9">
        <f t="shared" si="28"/>
        <v>40626.959930555553</v>
      </c>
      <c r="T302" s="9">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4"/>
        <v>118.73499999999999</v>
      </c>
      <c r="P303">
        <f t="shared" si="25"/>
        <v>61.496215139442228</v>
      </c>
      <c r="Q303" t="str">
        <f t="shared" si="26"/>
        <v>film &amp; video</v>
      </c>
      <c r="R303" t="str">
        <f t="shared" si="27"/>
        <v>documentary</v>
      </c>
      <c r="S303" s="9">
        <f t="shared" si="28"/>
        <v>41312.737673611111</v>
      </c>
      <c r="T303" s="9">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4"/>
        <v>100.46</v>
      </c>
      <c r="P304">
        <f t="shared" si="25"/>
        <v>93.018518518518519</v>
      </c>
      <c r="Q304" t="str">
        <f t="shared" si="26"/>
        <v>film &amp; video</v>
      </c>
      <c r="R304" t="str">
        <f t="shared" si="27"/>
        <v>documentary</v>
      </c>
      <c r="S304" s="9">
        <f t="shared" si="28"/>
        <v>40933.856921296298</v>
      </c>
      <c r="T304" s="9">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4"/>
        <v>137.46666666666667</v>
      </c>
      <c r="P305">
        <f t="shared" si="25"/>
        <v>50.292682926829265</v>
      </c>
      <c r="Q305" t="str">
        <f t="shared" si="26"/>
        <v>film &amp; video</v>
      </c>
      <c r="R305" t="str">
        <f t="shared" si="27"/>
        <v>documentary</v>
      </c>
      <c r="S305" s="9">
        <f t="shared" si="28"/>
        <v>41032.071134259262</v>
      </c>
      <c r="T305" s="9">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4"/>
        <v>231.64705882352939</v>
      </c>
      <c r="P306">
        <f t="shared" si="25"/>
        <v>106.43243243243244</v>
      </c>
      <c r="Q306" t="str">
        <f t="shared" si="26"/>
        <v>film &amp; video</v>
      </c>
      <c r="R306" t="str">
        <f t="shared" si="27"/>
        <v>documentary</v>
      </c>
      <c r="S306" s="9">
        <f t="shared" si="28"/>
        <v>41114.094872685186</v>
      </c>
      <c r="T306" s="9">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4"/>
        <v>130.33333333333331</v>
      </c>
      <c r="P307">
        <f t="shared" si="25"/>
        <v>51.719576719576722</v>
      </c>
      <c r="Q307" t="str">
        <f t="shared" si="26"/>
        <v>film &amp; video</v>
      </c>
      <c r="R307" t="str">
        <f t="shared" si="27"/>
        <v>documentary</v>
      </c>
      <c r="S307" s="9">
        <f t="shared" si="28"/>
        <v>40948.630196759259</v>
      </c>
      <c r="T307" s="9">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4"/>
        <v>292.89999999999998</v>
      </c>
      <c r="P308">
        <f t="shared" si="25"/>
        <v>36.612499999999997</v>
      </c>
      <c r="Q308" t="str">
        <f t="shared" si="26"/>
        <v>film &amp; video</v>
      </c>
      <c r="R308" t="str">
        <f t="shared" si="27"/>
        <v>documentary</v>
      </c>
      <c r="S308" s="9">
        <f t="shared" si="28"/>
        <v>41333.837187500001</v>
      </c>
      <c r="T308" s="9">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4"/>
        <v>111.31818181818183</v>
      </c>
      <c r="P309">
        <f t="shared" si="25"/>
        <v>42.517361111111114</v>
      </c>
      <c r="Q309" t="str">
        <f t="shared" si="26"/>
        <v>film &amp; video</v>
      </c>
      <c r="R309" t="str">
        <f t="shared" si="27"/>
        <v>documentary</v>
      </c>
      <c r="S309" s="9">
        <f t="shared" si="28"/>
        <v>41282.944456018515</v>
      </c>
      <c r="T309" s="9">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4"/>
        <v>105.56666666666668</v>
      </c>
      <c r="P310">
        <f t="shared" si="25"/>
        <v>62.712871287128714</v>
      </c>
      <c r="Q310" t="str">
        <f t="shared" si="26"/>
        <v>film &amp; video</v>
      </c>
      <c r="R310" t="str">
        <f t="shared" si="27"/>
        <v>documentary</v>
      </c>
      <c r="S310" s="9">
        <f t="shared" si="28"/>
        <v>40567.694560185184</v>
      </c>
      <c r="T310" s="9">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4"/>
        <v>118.94444444444446</v>
      </c>
      <c r="P311">
        <f t="shared" si="25"/>
        <v>89.957983193277315</v>
      </c>
      <c r="Q311" t="str">
        <f t="shared" si="26"/>
        <v>film &amp; video</v>
      </c>
      <c r="R311" t="str">
        <f t="shared" si="27"/>
        <v>documentary</v>
      </c>
      <c r="S311" s="9">
        <f t="shared" si="28"/>
        <v>41134.751550925925</v>
      </c>
      <c r="T311" s="9">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4"/>
        <v>104.129</v>
      </c>
      <c r="P312">
        <f t="shared" si="25"/>
        <v>28.924722222222222</v>
      </c>
      <c r="Q312" t="str">
        <f t="shared" si="26"/>
        <v>film &amp; video</v>
      </c>
      <c r="R312" t="str">
        <f t="shared" si="27"/>
        <v>documentary</v>
      </c>
      <c r="S312" s="9">
        <f t="shared" si="28"/>
        <v>40821.183136574073</v>
      </c>
      <c r="T312" s="9">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4"/>
        <v>104.10165000000001</v>
      </c>
      <c r="P313">
        <f t="shared" si="25"/>
        <v>138.8022</v>
      </c>
      <c r="Q313" t="str">
        <f t="shared" si="26"/>
        <v>film &amp; video</v>
      </c>
      <c r="R313" t="str">
        <f t="shared" si="27"/>
        <v>documentary</v>
      </c>
      <c r="S313" s="9">
        <f t="shared" si="28"/>
        <v>40868.219814814816</v>
      </c>
      <c r="T313" s="9">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4"/>
        <v>111.87499999999999</v>
      </c>
      <c r="P314">
        <f t="shared" si="25"/>
        <v>61.301369863013697</v>
      </c>
      <c r="Q314" t="str">
        <f t="shared" si="26"/>
        <v>film &amp; video</v>
      </c>
      <c r="R314" t="str">
        <f t="shared" si="27"/>
        <v>documentary</v>
      </c>
      <c r="S314" s="9">
        <f t="shared" si="28"/>
        <v>41348.877685185187</v>
      </c>
      <c r="T314" s="9">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4"/>
        <v>104.73529411764706</v>
      </c>
      <c r="P315">
        <f t="shared" si="25"/>
        <v>80.202702702702709</v>
      </c>
      <c r="Q315" t="str">
        <f t="shared" si="26"/>
        <v>film &amp; video</v>
      </c>
      <c r="R315" t="str">
        <f t="shared" si="27"/>
        <v>documentary</v>
      </c>
      <c r="S315" s="9">
        <f t="shared" si="28"/>
        <v>40357.227939814817</v>
      </c>
      <c r="T315" s="9">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4"/>
        <v>385.15000000000003</v>
      </c>
      <c r="P316">
        <f t="shared" si="25"/>
        <v>32.095833333333331</v>
      </c>
      <c r="Q316" t="str">
        <f t="shared" si="26"/>
        <v>film &amp; video</v>
      </c>
      <c r="R316" t="str">
        <f t="shared" si="27"/>
        <v>documentary</v>
      </c>
      <c r="S316" s="9">
        <f t="shared" si="28"/>
        <v>41304.833194444444</v>
      </c>
      <c r="T316" s="9">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4"/>
        <v>101.248</v>
      </c>
      <c r="P317">
        <f t="shared" si="25"/>
        <v>200.88888888888889</v>
      </c>
      <c r="Q317" t="str">
        <f t="shared" si="26"/>
        <v>film &amp; video</v>
      </c>
      <c r="R317" t="str">
        <f t="shared" si="27"/>
        <v>documentary</v>
      </c>
      <c r="S317" s="9">
        <f t="shared" si="28"/>
        <v>41113.77238425926</v>
      </c>
      <c r="T317" s="9">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4"/>
        <v>113.77333333333333</v>
      </c>
      <c r="P318">
        <f t="shared" si="25"/>
        <v>108.01265822784811</v>
      </c>
      <c r="Q318" t="str">
        <f t="shared" si="26"/>
        <v>film &amp; video</v>
      </c>
      <c r="R318" t="str">
        <f t="shared" si="27"/>
        <v>documentary</v>
      </c>
      <c r="S318" s="9">
        <f t="shared" si="28"/>
        <v>41950.923576388886</v>
      </c>
      <c r="T318" s="9">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4"/>
        <v>100.80333333333333</v>
      </c>
      <c r="P319">
        <f t="shared" si="25"/>
        <v>95.699367088607602</v>
      </c>
      <c r="Q319" t="str">
        <f t="shared" si="26"/>
        <v>film &amp; video</v>
      </c>
      <c r="R319" t="str">
        <f t="shared" si="27"/>
        <v>documentary</v>
      </c>
      <c r="S319" s="9">
        <f t="shared" si="28"/>
        <v>41589.676886574074</v>
      </c>
      <c r="T319" s="9">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4"/>
        <v>283.32</v>
      </c>
      <c r="P320">
        <f t="shared" si="25"/>
        <v>49.880281690140848</v>
      </c>
      <c r="Q320" t="str">
        <f t="shared" si="26"/>
        <v>film &amp; video</v>
      </c>
      <c r="R320" t="str">
        <f t="shared" si="27"/>
        <v>documentary</v>
      </c>
      <c r="S320" s="9">
        <f t="shared" si="28"/>
        <v>41330.038784722223</v>
      </c>
      <c r="T320" s="9">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4"/>
        <v>112.68</v>
      </c>
      <c r="P321">
        <f t="shared" si="25"/>
        <v>110.47058823529412</v>
      </c>
      <c r="Q321" t="str">
        <f t="shared" si="26"/>
        <v>film &amp; video</v>
      </c>
      <c r="R321" t="str">
        <f t="shared" si="27"/>
        <v>documentary</v>
      </c>
      <c r="S321" s="9">
        <f t="shared" si="28"/>
        <v>40123.83829861111</v>
      </c>
      <c r="T321" s="9">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24"/>
        <v>106.58000000000001</v>
      </c>
      <c r="P322">
        <f t="shared" si="25"/>
        <v>134.91139240506328</v>
      </c>
      <c r="Q322" t="str">
        <f t="shared" si="26"/>
        <v>film &amp; video</v>
      </c>
      <c r="R322" t="str">
        <f t="shared" si="27"/>
        <v>documentary</v>
      </c>
      <c r="S322" s="9">
        <f t="shared" si="28"/>
        <v>42331.551307870366</v>
      </c>
      <c r="T322" s="9">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30">(E323/D323)*100</f>
        <v>102.66285714285715</v>
      </c>
      <c r="P323">
        <f t="shared" ref="P323:P386" si="31">IFERROR(E323/L323, 0)</f>
        <v>106.62314540059347</v>
      </c>
      <c r="Q323" t="str">
        <f t="shared" ref="Q323:Q386" si="32">LEFT(N323, SEARCH("/",N323,1)-1)</f>
        <v>film &amp; video</v>
      </c>
      <c r="R323" t="str">
        <f t="shared" ref="R323:R386" si="33">RIGHT(N323,LEN(N323)-SEARCH("/",N323,1))</f>
        <v>documentary</v>
      </c>
      <c r="S323" s="9">
        <f t="shared" ref="S323:S386" si="34">(((J323/60)/60)/24)+DATE(1970,1,1)</f>
        <v>42647.446597222224</v>
      </c>
      <c r="T323" s="9">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0"/>
        <v>107.91200000000001</v>
      </c>
      <c r="P324">
        <f t="shared" si="31"/>
        <v>145.04301075268816</v>
      </c>
      <c r="Q324" t="str">
        <f t="shared" si="32"/>
        <v>film &amp; video</v>
      </c>
      <c r="R324" t="str">
        <f t="shared" si="33"/>
        <v>documentary</v>
      </c>
      <c r="S324" s="9">
        <f t="shared" si="34"/>
        <v>42473.57</v>
      </c>
      <c r="T324" s="9">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0"/>
        <v>123.07407407407408</v>
      </c>
      <c r="P325">
        <f t="shared" si="31"/>
        <v>114.58620689655173</v>
      </c>
      <c r="Q325" t="str">
        <f t="shared" si="32"/>
        <v>film &amp; video</v>
      </c>
      <c r="R325" t="str">
        <f t="shared" si="33"/>
        <v>documentary</v>
      </c>
      <c r="S325" s="9">
        <f t="shared" si="34"/>
        <v>42697.32136574074</v>
      </c>
      <c r="T325" s="9">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0"/>
        <v>101.6</v>
      </c>
      <c r="P326">
        <f t="shared" si="31"/>
        <v>105.3170731707317</v>
      </c>
      <c r="Q326" t="str">
        <f t="shared" si="32"/>
        <v>film &amp; video</v>
      </c>
      <c r="R326" t="str">
        <f t="shared" si="33"/>
        <v>documentary</v>
      </c>
      <c r="S326" s="9">
        <f t="shared" si="34"/>
        <v>42184.626250000001</v>
      </c>
      <c r="T326" s="9">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0"/>
        <v>104.396</v>
      </c>
      <c r="P327">
        <f t="shared" si="31"/>
        <v>70.921195652173907</v>
      </c>
      <c r="Q327" t="str">
        <f t="shared" si="32"/>
        <v>film &amp; video</v>
      </c>
      <c r="R327" t="str">
        <f t="shared" si="33"/>
        <v>documentary</v>
      </c>
      <c r="S327" s="9">
        <f t="shared" si="34"/>
        <v>42689.187881944439</v>
      </c>
      <c r="T327" s="9">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0"/>
        <v>112.92973333333333</v>
      </c>
      <c r="P328">
        <f t="shared" si="31"/>
        <v>147.17167680278018</v>
      </c>
      <c r="Q328" t="str">
        <f t="shared" si="32"/>
        <v>film &amp; video</v>
      </c>
      <c r="R328" t="str">
        <f t="shared" si="33"/>
        <v>documentary</v>
      </c>
      <c r="S328" s="9">
        <f t="shared" si="34"/>
        <v>42775.314884259264</v>
      </c>
      <c r="T328" s="9">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0"/>
        <v>136.4</v>
      </c>
      <c r="P329">
        <f t="shared" si="31"/>
        <v>160.47058823529412</v>
      </c>
      <c r="Q329" t="str">
        <f t="shared" si="32"/>
        <v>film &amp; video</v>
      </c>
      <c r="R329" t="str">
        <f t="shared" si="33"/>
        <v>documentary</v>
      </c>
      <c r="S329" s="9">
        <f t="shared" si="34"/>
        <v>42058.235289351855</v>
      </c>
      <c r="T329" s="9">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0"/>
        <v>103.61439999999999</v>
      </c>
      <c r="P330">
        <f t="shared" si="31"/>
        <v>156.04578313253012</v>
      </c>
      <c r="Q330" t="str">
        <f t="shared" si="32"/>
        <v>film &amp; video</v>
      </c>
      <c r="R330" t="str">
        <f t="shared" si="33"/>
        <v>documentary</v>
      </c>
      <c r="S330" s="9">
        <f t="shared" si="34"/>
        <v>42278.946620370371</v>
      </c>
      <c r="T330" s="9">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0"/>
        <v>105.5</v>
      </c>
      <c r="P331">
        <f t="shared" si="31"/>
        <v>63.17365269461078</v>
      </c>
      <c r="Q331" t="str">
        <f t="shared" si="32"/>
        <v>film &amp; video</v>
      </c>
      <c r="R331" t="str">
        <f t="shared" si="33"/>
        <v>documentary</v>
      </c>
      <c r="S331" s="9">
        <f t="shared" si="34"/>
        <v>42291.46674768519</v>
      </c>
      <c r="T331" s="9">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0"/>
        <v>101.82857142857142</v>
      </c>
      <c r="P332">
        <f t="shared" si="31"/>
        <v>104.82352941176471</v>
      </c>
      <c r="Q332" t="str">
        <f t="shared" si="32"/>
        <v>film &amp; video</v>
      </c>
      <c r="R332" t="str">
        <f t="shared" si="33"/>
        <v>documentary</v>
      </c>
      <c r="S332" s="9">
        <f t="shared" si="34"/>
        <v>41379.515775462962</v>
      </c>
      <c r="T332" s="9">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0"/>
        <v>106.60499999999999</v>
      </c>
      <c r="P333">
        <f t="shared" si="31"/>
        <v>97.356164383561648</v>
      </c>
      <c r="Q333" t="str">
        <f t="shared" si="32"/>
        <v>film &amp; video</v>
      </c>
      <c r="R333" t="str">
        <f t="shared" si="33"/>
        <v>documentary</v>
      </c>
      <c r="S333" s="9">
        <f t="shared" si="34"/>
        <v>42507.581412037034</v>
      </c>
      <c r="T333" s="9">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0"/>
        <v>113.015</v>
      </c>
      <c r="P334">
        <f t="shared" si="31"/>
        <v>203.63063063063063</v>
      </c>
      <c r="Q334" t="str">
        <f t="shared" si="32"/>
        <v>film &amp; video</v>
      </c>
      <c r="R334" t="str">
        <f t="shared" si="33"/>
        <v>documentary</v>
      </c>
      <c r="S334" s="9">
        <f t="shared" si="34"/>
        <v>42263.680289351847</v>
      </c>
      <c r="T334" s="9">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0"/>
        <v>125.22750000000001</v>
      </c>
      <c r="P335">
        <f t="shared" si="31"/>
        <v>188.31203007518798</v>
      </c>
      <c r="Q335" t="str">
        <f t="shared" si="32"/>
        <v>film &amp; video</v>
      </c>
      <c r="R335" t="str">
        <f t="shared" si="33"/>
        <v>documentary</v>
      </c>
      <c r="S335" s="9">
        <f t="shared" si="34"/>
        <v>42437.636469907404</v>
      </c>
      <c r="T335" s="9">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0"/>
        <v>101.19</v>
      </c>
      <c r="P336">
        <f t="shared" si="31"/>
        <v>146.65217391304347</v>
      </c>
      <c r="Q336" t="str">
        <f t="shared" si="32"/>
        <v>film &amp; video</v>
      </c>
      <c r="R336" t="str">
        <f t="shared" si="33"/>
        <v>documentary</v>
      </c>
      <c r="S336" s="9">
        <f t="shared" si="34"/>
        <v>42101.682372685187</v>
      </c>
      <c r="T336" s="9">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0"/>
        <v>102.76470588235294</v>
      </c>
      <c r="P337">
        <f t="shared" si="31"/>
        <v>109.1875</v>
      </c>
      <c r="Q337" t="str">
        <f t="shared" si="32"/>
        <v>film &amp; video</v>
      </c>
      <c r="R337" t="str">
        <f t="shared" si="33"/>
        <v>documentary</v>
      </c>
      <c r="S337" s="9">
        <f t="shared" si="34"/>
        <v>42101.737442129626</v>
      </c>
      <c r="T337" s="9">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0"/>
        <v>116.83911999999998</v>
      </c>
      <c r="P338">
        <f t="shared" si="31"/>
        <v>59.249046653144013</v>
      </c>
      <c r="Q338" t="str">
        <f t="shared" si="32"/>
        <v>film &amp; video</v>
      </c>
      <c r="R338" t="str">
        <f t="shared" si="33"/>
        <v>documentary</v>
      </c>
      <c r="S338" s="9">
        <f t="shared" si="34"/>
        <v>42291.596273148149</v>
      </c>
      <c r="T338" s="9">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0"/>
        <v>101.16833333333335</v>
      </c>
      <c r="P339">
        <f t="shared" si="31"/>
        <v>97.904838709677421</v>
      </c>
      <c r="Q339" t="str">
        <f t="shared" si="32"/>
        <v>film &amp; video</v>
      </c>
      <c r="R339" t="str">
        <f t="shared" si="33"/>
        <v>documentary</v>
      </c>
      <c r="S339" s="9">
        <f t="shared" si="34"/>
        <v>42047.128564814819</v>
      </c>
      <c r="T339" s="9">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0"/>
        <v>110.13360000000002</v>
      </c>
      <c r="P340">
        <f t="shared" si="31"/>
        <v>70.000169491525426</v>
      </c>
      <c r="Q340" t="str">
        <f t="shared" si="32"/>
        <v>film &amp; video</v>
      </c>
      <c r="R340" t="str">
        <f t="shared" si="33"/>
        <v>documentary</v>
      </c>
      <c r="S340" s="9">
        <f t="shared" si="34"/>
        <v>42559.755671296298</v>
      </c>
      <c r="T340" s="9">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0"/>
        <v>108.08333333333333</v>
      </c>
      <c r="P341">
        <f t="shared" si="31"/>
        <v>72.865168539325836</v>
      </c>
      <c r="Q341" t="str">
        <f t="shared" si="32"/>
        <v>film &amp; video</v>
      </c>
      <c r="R341" t="str">
        <f t="shared" si="33"/>
        <v>documentary</v>
      </c>
      <c r="S341" s="9">
        <f t="shared" si="34"/>
        <v>42093.760046296295</v>
      </c>
      <c r="T341" s="9">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0"/>
        <v>125.02285714285715</v>
      </c>
      <c r="P342">
        <f t="shared" si="31"/>
        <v>146.34782608695653</v>
      </c>
      <c r="Q342" t="str">
        <f t="shared" si="32"/>
        <v>film &amp; video</v>
      </c>
      <c r="R342" t="str">
        <f t="shared" si="33"/>
        <v>documentary</v>
      </c>
      <c r="S342" s="9">
        <f t="shared" si="34"/>
        <v>42772.669062500005</v>
      </c>
      <c r="T342" s="9">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0"/>
        <v>106.71428571428572</v>
      </c>
      <c r="P343">
        <f t="shared" si="31"/>
        <v>67.909090909090907</v>
      </c>
      <c r="Q343" t="str">
        <f t="shared" si="32"/>
        <v>film &amp; video</v>
      </c>
      <c r="R343" t="str">
        <f t="shared" si="33"/>
        <v>documentary</v>
      </c>
      <c r="S343" s="9">
        <f t="shared" si="34"/>
        <v>41894.879606481481</v>
      </c>
      <c r="T343" s="9">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0"/>
        <v>100.36639999999998</v>
      </c>
      <c r="P344">
        <f t="shared" si="31"/>
        <v>169.85083076923075</v>
      </c>
      <c r="Q344" t="str">
        <f t="shared" si="32"/>
        <v>film &amp; video</v>
      </c>
      <c r="R344" t="str">
        <f t="shared" si="33"/>
        <v>documentary</v>
      </c>
      <c r="S344" s="9">
        <f t="shared" si="34"/>
        <v>42459.780844907407</v>
      </c>
      <c r="T344" s="9">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0"/>
        <v>102.02863333333335</v>
      </c>
      <c r="P345">
        <f t="shared" si="31"/>
        <v>58.413339694656486</v>
      </c>
      <c r="Q345" t="str">
        <f t="shared" si="32"/>
        <v>film &amp; video</v>
      </c>
      <c r="R345" t="str">
        <f t="shared" si="33"/>
        <v>documentary</v>
      </c>
      <c r="S345" s="9">
        <f t="shared" si="34"/>
        <v>41926.73778935185</v>
      </c>
      <c r="T345" s="9">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0"/>
        <v>102.08358208955224</v>
      </c>
      <c r="P346">
        <f t="shared" si="31"/>
        <v>119.99298245614035</v>
      </c>
      <c r="Q346" t="str">
        <f t="shared" si="32"/>
        <v>film &amp; video</v>
      </c>
      <c r="R346" t="str">
        <f t="shared" si="33"/>
        <v>documentary</v>
      </c>
      <c r="S346" s="9">
        <f t="shared" si="34"/>
        <v>42111.970995370371</v>
      </c>
      <c r="T346" s="9">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0"/>
        <v>123.27586206896552</v>
      </c>
      <c r="P347">
        <f t="shared" si="31"/>
        <v>99.860335195530723</v>
      </c>
      <c r="Q347" t="str">
        <f t="shared" si="32"/>
        <v>film &amp; video</v>
      </c>
      <c r="R347" t="str">
        <f t="shared" si="33"/>
        <v>documentary</v>
      </c>
      <c r="S347" s="9">
        <f t="shared" si="34"/>
        <v>42114.944328703699</v>
      </c>
      <c r="T347" s="9">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0"/>
        <v>170.28880000000001</v>
      </c>
      <c r="P348">
        <f t="shared" si="31"/>
        <v>90.579148936170213</v>
      </c>
      <c r="Q348" t="str">
        <f t="shared" si="32"/>
        <v>film &amp; video</v>
      </c>
      <c r="R348" t="str">
        <f t="shared" si="33"/>
        <v>documentary</v>
      </c>
      <c r="S348" s="9">
        <f t="shared" si="34"/>
        <v>42261.500243055561</v>
      </c>
      <c r="T348" s="9">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0"/>
        <v>111.59049999999999</v>
      </c>
      <c r="P349">
        <f t="shared" si="31"/>
        <v>117.77361477572559</v>
      </c>
      <c r="Q349" t="str">
        <f t="shared" si="32"/>
        <v>film &amp; video</v>
      </c>
      <c r="R349" t="str">
        <f t="shared" si="33"/>
        <v>documentary</v>
      </c>
      <c r="S349" s="9">
        <f t="shared" si="34"/>
        <v>42292.495474537034</v>
      </c>
      <c r="T349" s="9">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0"/>
        <v>103</v>
      </c>
      <c r="P350">
        <f t="shared" si="31"/>
        <v>86.554621848739501</v>
      </c>
      <c r="Q350" t="str">
        <f t="shared" si="32"/>
        <v>film &amp; video</v>
      </c>
      <c r="R350" t="str">
        <f t="shared" si="33"/>
        <v>documentary</v>
      </c>
      <c r="S350" s="9">
        <f t="shared" si="34"/>
        <v>42207.58699074074</v>
      </c>
      <c r="T350" s="9">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0"/>
        <v>106.63570159857905</v>
      </c>
      <c r="P351">
        <f t="shared" si="31"/>
        <v>71.899281437125751</v>
      </c>
      <c r="Q351" t="str">
        <f t="shared" si="32"/>
        <v>film &amp; video</v>
      </c>
      <c r="R351" t="str">
        <f t="shared" si="33"/>
        <v>documentary</v>
      </c>
      <c r="S351" s="9">
        <f t="shared" si="34"/>
        <v>42760.498935185184</v>
      </c>
      <c r="T351" s="9">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0"/>
        <v>114.75999999999999</v>
      </c>
      <c r="P352">
        <f t="shared" si="31"/>
        <v>129.81900452488688</v>
      </c>
      <c r="Q352" t="str">
        <f t="shared" si="32"/>
        <v>film &amp; video</v>
      </c>
      <c r="R352" t="str">
        <f t="shared" si="33"/>
        <v>documentary</v>
      </c>
      <c r="S352" s="9">
        <f t="shared" si="34"/>
        <v>42586.066076388888</v>
      </c>
      <c r="T352" s="9">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0"/>
        <v>127.34117647058822</v>
      </c>
      <c r="P353">
        <f t="shared" si="31"/>
        <v>44.912863070539416</v>
      </c>
      <c r="Q353" t="str">
        <f t="shared" si="32"/>
        <v>film &amp; video</v>
      </c>
      <c r="R353" t="str">
        <f t="shared" si="33"/>
        <v>documentary</v>
      </c>
      <c r="S353" s="9">
        <f t="shared" si="34"/>
        <v>42427.964745370366</v>
      </c>
      <c r="T353" s="9">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0"/>
        <v>116.56</v>
      </c>
      <c r="P354">
        <f t="shared" si="31"/>
        <v>40.755244755244753</v>
      </c>
      <c r="Q354" t="str">
        <f t="shared" si="32"/>
        <v>film &amp; video</v>
      </c>
      <c r="R354" t="str">
        <f t="shared" si="33"/>
        <v>documentary</v>
      </c>
      <c r="S354" s="9">
        <f t="shared" si="34"/>
        <v>41890.167453703703</v>
      </c>
      <c r="T354" s="9">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0"/>
        <v>108.61819426615318</v>
      </c>
      <c r="P355">
        <f t="shared" si="31"/>
        <v>103.52394779771615</v>
      </c>
      <c r="Q355" t="str">
        <f t="shared" si="32"/>
        <v>film &amp; video</v>
      </c>
      <c r="R355" t="str">
        <f t="shared" si="33"/>
        <v>documentary</v>
      </c>
      <c r="S355" s="9">
        <f t="shared" si="34"/>
        <v>42297.791886574079</v>
      </c>
      <c r="T355" s="9">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0"/>
        <v>103.94285714285714</v>
      </c>
      <c r="P356">
        <f t="shared" si="31"/>
        <v>125.44827586206897</v>
      </c>
      <c r="Q356" t="str">
        <f t="shared" si="32"/>
        <v>film &amp; video</v>
      </c>
      <c r="R356" t="str">
        <f t="shared" si="33"/>
        <v>documentary</v>
      </c>
      <c r="S356" s="9">
        <f t="shared" si="34"/>
        <v>42438.827789351853</v>
      </c>
      <c r="T356" s="9">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0"/>
        <v>116.25714285714285</v>
      </c>
      <c r="P357">
        <f t="shared" si="31"/>
        <v>246.60606060606059</v>
      </c>
      <c r="Q357" t="str">
        <f t="shared" si="32"/>
        <v>film &amp; video</v>
      </c>
      <c r="R357" t="str">
        <f t="shared" si="33"/>
        <v>documentary</v>
      </c>
      <c r="S357" s="9">
        <f t="shared" si="34"/>
        <v>41943.293912037036</v>
      </c>
      <c r="T357" s="9">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0"/>
        <v>102.69239999999999</v>
      </c>
      <c r="P358">
        <f t="shared" si="31"/>
        <v>79.401340206185566</v>
      </c>
      <c r="Q358" t="str">
        <f t="shared" si="32"/>
        <v>film &amp; video</v>
      </c>
      <c r="R358" t="str">
        <f t="shared" si="33"/>
        <v>documentary</v>
      </c>
      <c r="S358" s="9">
        <f t="shared" si="34"/>
        <v>42415.803159722222</v>
      </c>
      <c r="T358" s="9">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0"/>
        <v>174</v>
      </c>
      <c r="P359">
        <f t="shared" si="31"/>
        <v>86.138613861386133</v>
      </c>
      <c r="Q359" t="str">
        <f t="shared" si="32"/>
        <v>film &amp; video</v>
      </c>
      <c r="R359" t="str">
        <f t="shared" si="33"/>
        <v>documentary</v>
      </c>
      <c r="S359" s="9">
        <f t="shared" si="34"/>
        <v>42078.222187499996</v>
      </c>
      <c r="T359" s="9">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0"/>
        <v>103.08800000000001</v>
      </c>
      <c r="P360">
        <f t="shared" si="31"/>
        <v>193.04868913857678</v>
      </c>
      <c r="Q360" t="str">
        <f t="shared" si="32"/>
        <v>film &amp; video</v>
      </c>
      <c r="R360" t="str">
        <f t="shared" si="33"/>
        <v>documentary</v>
      </c>
      <c r="S360" s="9">
        <f t="shared" si="34"/>
        <v>42507.860196759255</v>
      </c>
      <c r="T360" s="9">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0"/>
        <v>104.85537190082646</v>
      </c>
      <c r="P361">
        <f t="shared" si="31"/>
        <v>84.023178807947019</v>
      </c>
      <c r="Q361" t="str">
        <f t="shared" si="32"/>
        <v>film &amp; video</v>
      </c>
      <c r="R361" t="str">
        <f t="shared" si="33"/>
        <v>documentary</v>
      </c>
      <c r="S361" s="9">
        <f t="shared" si="34"/>
        <v>41935.070486111108</v>
      </c>
      <c r="T361" s="9">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0"/>
        <v>101.375</v>
      </c>
      <c r="P362">
        <f t="shared" si="31"/>
        <v>139.82758620689654</v>
      </c>
      <c r="Q362" t="str">
        <f t="shared" si="32"/>
        <v>film &amp; video</v>
      </c>
      <c r="R362" t="str">
        <f t="shared" si="33"/>
        <v>documentary</v>
      </c>
      <c r="S362" s="9">
        <f t="shared" si="34"/>
        <v>42163.897916666669</v>
      </c>
      <c r="T362" s="9">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0"/>
        <v>111.07699999999998</v>
      </c>
      <c r="P363">
        <f t="shared" si="31"/>
        <v>109.82189265536722</v>
      </c>
      <c r="Q363" t="str">
        <f t="shared" si="32"/>
        <v>film &amp; video</v>
      </c>
      <c r="R363" t="str">
        <f t="shared" si="33"/>
        <v>documentary</v>
      </c>
      <c r="S363" s="9">
        <f t="shared" si="34"/>
        <v>41936.001226851848</v>
      </c>
      <c r="T363" s="9">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0"/>
        <v>124.15933781686496</v>
      </c>
      <c r="P364">
        <f t="shared" si="31"/>
        <v>139.53488372093022</v>
      </c>
      <c r="Q364" t="str">
        <f t="shared" si="32"/>
        <v>film &amp; video</v>
      </c>
      <c r="R364" t="str">
        <f t="shared" si="33"/>
        <v>documentary</v>
      </c>
      <c r="S364" s="9">
        <f t="shared" si="34"/>
        <v>41837.210543981484</v>
      </c>
      <c r="T364" s="9">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0"/>
        <v>101.33333333333334</v>
      </c>
      <c r="P365">
        <f t="shared" si="31"/>
        <v>347.84615384615387</v>
      </c>
      <c r="Q365" t="str">
        <f t="shared" si="32"/>
        <v>film &amp; video</v>
      </c>
      <c r="R365" t="str">
        <f t="shared" si="33"/>
        <v>documentary</v>
      </c>
      <c r="S365" s="9">
        <f t="shared" si="34"/>
        <v>40255.744629629626</v>
      </c>
      <c r="T365" s="9">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0"/>
        <v>110.16142857142856</v>
      </c>
      <c r="P366">
        <f t="shared" si="31"/>
        <v>68.24159292035398</v>
      </c>
      <c r="Q366" t="str">
        <f t="shared" si="32"/>
        <v>film &amp; video</v>
      </c>
      <c r="R366" t="str">
        <f t="shared" si="33"/>
        <v>documentary</v>
      </c>
      <c r="S366" s="9">
        <f t="shared" si="34"/>
        <v>41780.859629629631</v>
      </c>
      <c r="T366" s="9">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0"/>
        <v>103.97333333333334</v>
      </c>
      <c r="P367">
        <f t="shared" si="31"/>
        <v>239.93846153846152</v>
      </c>
      <c r="Q367" t="str">
        <f t="shared" si="32"/>
        <v>film &amp; video</v>
      </c>
      <c r="R367" t="str">
        <f t="shared" si="33"/>
        <v>documentary</v>
      </c>
      <c r="S367" s="9">
        <f t="shared" si="34"/>
        <v>41668.606469907405</v>
      </c>
      <c r="T367" s="9">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0"/>
        <v>101.31578947368421</v>
      </c>
      <c r="P368">
        <f t="shared" si="31"/>
        <v>287.31343283582089</v>
      </c>
      <c r="Q368" t="str">
        <f t="shared" si="32"/>
        <v>film &amp; video</v>
      </c>
      <c r="R368" t="str">
        <f t="shared" si="33"/>
        <v>documentary</v>
      </c>
      <c r="S368" s="9">
        <f t="shared" si="34"/>
        <v>41019.793032407404</v>
      </c>
      <c r="T368" s="9">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0"/>
        <v>103.3501</v>
      </c>
      <c r="P369">
        <f t="shared" si="31"/>
        <v>86.84882352941176</v>
      </c>
      <c r="Q369" t="str">
        <f t="shared" si="32"/>
        <v>film &amp; video</v>
      </c>
      <c r="R369" t="str">
        <f t="shared" si="33"/>
        <v>documentary</v>
      </c>
      <c r="S369" s="9">
        <f t="shared" si="34"/>
        <v>41355.577291666668</v>
      </c>
      <c r="T369" s="9">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0"/>
        <v>104.11200000000001</v>
      </c>
      <c r="P370">
        <f t="shared" si="31"/>
        <v>81.84905660377359</v>
      </c>
      <c r="Q370" t="str">
        <f t="shared" si="32"/>
        <v>film &amp; video</v>
      </c>
      <c r="R370" t="str">
        <f t="shared" si="33"/>
        <v>documentary</v>
      </c>
      <c r="S370" s="9">
        <f t="shared" si="34"/>
        <v>42043.605578703704</v>
      </c>
      <c r="T370" s="9">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0"/>
        <v>110.15569230769231</v>
      </c>
      <c r="P371">
        <f t="shared" si="31"/>
        <v>42.874970059880241</v>
      </c>
      <c r="Q371" t="str">
        <f t="shared" si="32"/>
        <v>film &amp; video</v>
      </c>
      <c r="R371" t="str">
        <f t="shared" si="33"/>
        <v>documentary</v>
      </c>
      <c r="S371" s="9">
        <f t="shared" si="34"/>
        <v>40893.551724537036</v>
      </c>
      <c r="T371" s="9">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0"/>
        <v>122.02</v>
      </c>
      <c r="P372">
        <f t="shared" si="31"/>
        <v>709.41860465116281</v>
      </c>
      <c r="Q372" t="str">
        <f t="shared" si="32"/>
        <v>film &amp; video</v>
      </c>
      <c r="R372" t="str">
        <f t="shared" si="33"/>
        <v>documentary</v>
      </c>
      <c r="S372" s="9">
        <f t="shared" si="34"/>
        <v>42711.795138888891</v>
      </c>
      <c r="T372" s="9">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0"/>
        <v>114.16866666666667</v>
      </c>
      <c r="P373">
        <f t="shared" si="31"/>
        <v>161.25517890772127</v>
      </c>
      <c r="Q373" t="str">
        <f t="shared" si="32"/>
        <v>film &amp; video</v>
      </c>
      <c r="R373" t="str">
        <f t="shared" si="33"/>
        <v>documentary</v>
      </c>
      <c r="S373" s="9">
        <f t="shared" si="34"/>
        <v>41261.767812500002</v>
      </c>
      <c r="T373" s="9">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0"/>
        <v>125.33333333333334</v>
      </c>
      <c r="P374">
        <f t="shared" si="31"/>
        <v>41.777777777777779</v>
      </c>
      <c r="Q374" t="str">
        <f t="shared" si="32"/>
        <v>film &amp; video</v>
      </c>
      <c r="R374" t="str">
        <f t="shared" si="33"/>
        <v>documentary</v>
      </c>
      <c r="S374" s="9">
        <f t="shared" si="34"/>
        <v>42425.576898148152</v>
      </c>
      <c r="T374" s="9">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0"/>
        <v>106.66666666666667</v>
      </c>
      <c r="P375">
        <f t="shared" si="31"/>
        <v>89.887640449438209</v>
      </c>
      <c r="Q375" t="str">
        <f t="shared" si="32"/>
        <v>film &amp; video</v>
      </c>
      <c r="R375" t="str">
        <f t="shared" si="33"/>
        <v>documentary</v>
      </c>
      <c r="S375" s="9">
        <f t="shared" si="34"/>
        <v>41078.91201388889</v>
      </c>
      <c r="T375" s="9">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0"/>
        <v>130.65</v>
      </c>
      <c r="P376">
        <f t="shared" si="31"/>
        <v>45.051724137931032</v>
      </c>
      <c r="Q376" t="str">
        <f t="shared" si="32"/>
        <v>film &amp; video</v>
      </c>
      <c r="R376" t="str">
        <f t="shared" si="33"/>
        <v>documentary</v>
      </c>
      <c r="S376" s="9">
        <f t="shared" si="34"/>
        <v>40757.889247685183</v>
      </c>
      <c r="T376" s="9">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0"/>
        <v>120</v>
      </c>
      <c r="P377">
        <f t="shared" si="31"/>
        <v>42.857142857142854</v>
      </c>
      <c r="Q377" t="str">
        <f t="shared" si="32"/>
        <v>film &amp; video</v>
      </c>
      <c r="R377" t="str">
        <f t="shared" si="33"/>
        <v>documentary</v>
      </c>
      <c r="S377" s="9">
        <f t="shared" si="34"/>
        <v>41657.985081018516</v>
      </c>
      <c r="T377" s="9">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0"/>
        <v>105.9591836734694</v>
      </c>
      <c r="P378">
        <f t="shared" si="31"/>
        <v>54.083333333333336</v>
      </c>
      <c r="Q378" t="str">
        <f t="shared" si="32"/>
        <v>film &amp; video</v>
      </c>
      <c r="R378" t="str">
        <f t="shared" si="33"/>
        <v>documentary</v>
      </c>
      <c r="S378" s="9">
        <f t="shared" si="34"/>
        <v>42576.452731481477</v>
      </c>
      <c r="T378" s="9">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0"/>
        <v>114.39999999999999</v>
      </c>
      <c r="P379">
        <f t="shared" si="31"/>
        <v>103.21804511278195</v>
      </c>
      <c r="Q379" t="str">
        <f t="shared" si="32"/>
        <v>film &amp; video</v>
      </c>
      <c r="R379" t="str">
        <f t="shared" si="33"/>
        <v>documentary</v>
      </c>
      <c r="S379" s="9">
        <f t="shared" si="34"/>
        <v>42292.250787037032</v>
      </c>
      <c r="T379" s="9">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0"/>
        <v>111.76666666666665</v>
      </c>
      <c r="P380">
        <f t="shared" si="31"/>
        <v>40.397590361445786</v>
      </c>
      <c r="Q380" t="str">
        <f t="shared" si="32"/>
        <v>film &amp; video</v>
      </c>
      <c r="R380" t="str">
        <f t="shared" si="33"/>
        <v>documentary</v>
      </c>
      <c r="S380" s="9">
        <f t="shared" si="34"/>
        <v>42370.571851851855</v>
      </c>
      <c r="T380" s="9">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0"/>
        <v>116.08000000000001</v>
      </c>
      <c r="P381">
        <f t="shared" si="31"/>
        <v>116.85906040268456</v>
      </c>
      <c r="Q381" t="str">
        <f t="shared" si="32"/>
        <v>film &amp; video</v>
      </c>
      <c r="R381" t="str">
        <f t="shared" si="33"/>
        <v>documentary</v>
      </c>
      <c r="S381" s="9">
        <f t="shared" si="34"/>
        <v>40987.688333333332</v>
      </c>
      <c r="T381" s="9">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0"/>
        <v>141.5</v>
      </c>
      <c r="P382">
        <f t="shared" si="31"/>
        <v>115.51020408163265</v>
      </c>
      <c r="Q382" t="str">
        <f t="shared" si="32"/>
        <v>film &amp; video</v>
      </c>
      <c r="R382" t="str">
        <f t="shared" si="33"/>
        <v>documentary</v>
      </c>
      <c r="S382" s="9">
        <f t="shared" si="34"/>
        <v>42367.719814814816</v>
      </c>
      <c r="T382" s="9">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0"/>
        <v>104.72999999999999</v>
      </c>
      <c r="P383">
        <f t="shared" si="31"/>
        <v>104.31274900398407</v>
      </c>
      <c r="Q383" t="str">
        <f t="shared" si="32"/>
        <v>film &amp; video</v>
      </c>
      <c r="R383" t="str">
        <f t="shared" si="33"/>
        <v>documentary</v>
      </c>
      <c r="S383" s="9">
        <f t="shared" si="34"/>
        <v>41085.698113425926</v>
      </c>
      <c r="T383" s="9">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0"/>
        <v>255.83333333333331</v>
      </c>
      <c r="P384">
        <f t="shared" si="31"/>
        <v>69.772727272727266</v>
      </c>
      <c r="Q384" t="str">
        <f t="shared" si="32"/>
        <v>film &amp; video</v>
      </c>
      <c r="R384" t="str">
        <f t="shared" si="33"/>
        <v>documentary</v>
      </c>
      <c r="S384" s="9">
        <f t="shared" si="34"/>
        <v>41144.709490740745</v>
      </c>
      <c r="T384" s="9">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0"/>
        <v>206.70670670670671</v>
      </c>
      <c r="P385">
        <f t="shared" si="31"/>
        <v>43.020833333333336</v>
      </c>
      <c r="Q385" t="str">
        <f t="shared" si="32"/>
        <v>film &amp; video</v>
      </c>
      <c r="R385" t="str">
        <f t="shared" si="33"/>
        <v>documentary</v>
      </c>
      <c r="S385" s="9">
        <f t="shared" si="34"/>
        <v>41755.117581018516</v>
      </c>
      <c r="T385" s="9">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30"/>
        <v>112.105</v>
      </c>
      <c r="P386">
        <f t="shared" si="31"/>
        <v>58.540469973890339</v>
      </c>
      <c r="Q386" t="str">
        <f t="shared" si="32"/>
        <v>film &amp; video</v>
      </c>
      <c r="R386" t="str">
        <f t="shared" si="33"/>
        <v>documentary</v>
      </c>
      <c r="S386" s="9">
        <f t="shared" si="34"/>
        <v>41980.781793981485</v>
      </c>
      <c r="T386" s="9">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36">(E387/D387)*100</f>
        <v>105.982</v>
      </c>
      <c r="P387">
        <f t="shared" ref="P387:P450" si="37">IFERROR(E387/L387, 0)</f>
        <v>111.79535864978902</v>
      </c>
      <c r="Q387" t="str">
        <f t="shared" ref="Q387:Q450" si="38">LEFT(N387, SEARCH("/",N387,1)-1)</f>
        <v>film &amp; video</v>
      </c>
      <c r="R387" t="str">
        <f t="shared" ref="R387:R450" si="39">RIGHT(N387,LEN(N387)-SEARCH("/",N387,1))</f>
        <v>documentary</v>
      </c>
      <c r="S387" s="9">
        <f t="shared" ref="S387:S450" si="40">(((J387/60)/60)/24)+DATE(1970,1,1)</f>
        <v>41934.584502314814</v>
      </c>
      <c r="T387" s="9">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6"/>
        <v>100.16666666666667</v>
      </c>
      <c r="P388">
        <f t="shared" si="37"/>
        <v>46.230769230769234</v>
      </c>
      <c r="Q388" t="str">
        <f t="shared" si="38"/>
        <v>film &amp; video</v>
      </c>
      <c r="R388" t="str">
        <f t="shared" si="39"/>
        <v>documentary</v>
      </c>
      <c r="S388" s="9">
        <f t="shared" si="40"/>
        <v>42211.951284722221</v>
      </c>
      <c r="T388" s="9">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6"/>
        <v>213.98947368421051</v>
      </c>
      <c r="P389">
        <f t="shared" si="37"/>
        <v>144.69039145907473</v>
      </c>
      <c r="Q389" t="str">
        <f t="shared" si="38"/>
        <v>film &amp; video</v>
      </c>
      <c r="R389" t="str">
        <f t="shared" si="39"/>
        <v>documentary</v>
      </c>
      <c r="S389" s="9">
        <f t="shared" si="40"/>
        <v>42200.67659722222</v>
      </c>
      <c r="T389" s="9">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36"/>
        <v>126.16000000000001</v>
      </c>
      <c r="P390">
        <f t="shared" si="37"/>
        <v>88.845070422535215</v>
      </c>
      <c r="Q390" t="str">
        <f t="shared" si="38"/>
        <v>film &amp; video</v>
      </c>
      <c r="R390" t="str">
        <f t="shared" si="39"/>
        <v>documentary</v>
      </c>
      <c r="S390" s="9">
        <f t="shared" si="40"/>
        <v>42549.076157407413</v>
      </c>
      <c r="T390" s="9">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6"/>
        <v>181.53547058823528</v>
      </c>
      <c r="P391">
        <f t="shared" si="37"/>
        <v>81.75107284768211</v>
      </c>
      <c r="Q391" t="str">
        <f t="shared" si="38"/>
        <v>film &amp; video</v>
      </c>
      <c r="R391" t="str">
        <f t="shared" si="39"/>
        <v>documentary</v>
      </c>
      <c r="S391" s="9">
        <f t="shared" si="40"/>
        <v>41674.063078703701</v>
      </c>
      <c r="T391" s="9">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6"/>
        <v>100</v>
      </c>
      <c r="P392">
        <f t="shared" si="37"/>
        <v>71.428571428571431</v>
      </c>
      <c r="Q392" t="str">
        <f t="shared" si="38"/>
        <v>film &amp; video</v>
      </c>
      <c r="R392" t="str">
        <f t="shared" si="39"/>
        <v>documentary</v>
      </c>
      <c r="S392" s="9">
        <f t="shared" si="40"/>
        <v>42112.036712962959</v>
      </c>
      <c r="T392" s="9">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6"/>
        <v>100.61</v>
      </c>
      <c r="P393">
        <f t="shared" si="37"/>
        <v>104.25906735751295</v>
      </c>
      <c r="Q393" t="str">
        <f t="shared" si="38"/>
        <v>film &amp; video</v>
      </c>
      <c r="R393" t="str">
        <f t="shared" si="39"/>
        <v>documentary</v>
      </c>
      <c r="S393" s="9">
        <f t="shared" si="40"/>
        <v>40865.042256944449</v>
      </c>
      <c r="T393" s="9">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6"/>
        <v>100.9027027027027</v>
      </c>
      <c r="P394">
        <f t="shared" si="37"/>
        <v>90.616504854368927</v>
      </c>
      <c r="Q394" t="str">
        <f t="shared" si="38"/>
        <v>film &amp; video</v>
      </c>
      <c r="R394" t="str">
        <f t="shared" si="39"/>
        <v>documentary</v>
      </c>
      <c r="S394" s="9">
        <f t="shared" si="40"/>
        <v>40763.717256944445</v>
      </c>
      <c r="T394" s="9">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6"/>
        <v>110.446</v>
      </c>
      <c r="P395">
        <f t="shared" si="37"/>
        <v>157.33048433048432</v>
      </c>
      <c r="Q395" t="str">
        <f t="shared" si="38"/>
        <v>film &amp; video</v>
      </c>
      <c r="R395" t="str">
        <f t="shared" si="39"/>
        <v>documentary</v>
      </c>
      <c r="S395" s="9">
        <f t="shared" si="40"/>
        <v>41526.708935185183</v>
      </c>
      <c r="T395" s="9">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6"/>
        <v>111.8936170212766</v>
      </c>
      <c r="P396">
        <f t="shared" si="37"/>
        <v>105.18</v>
      </c>
      <c r="Q396" t="str">
        <f t="shared" si="38"/>
        <v>film &amp; video</v>
      </c>
      <c r="R396" t="str">
        <f t="shared" si="39"/>
        <v>documentary</v>
      </c>
      <c r="S396" s="9">
        <f t="shared" si="40"/>
        <v>42417.818078703705</v>
      </c>
      <c r="T396" s="9">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6"/>
        <v>108.04450000000001</v>
      </c>
      <c r="P397">
        <f t="shared" si="37"/>
        <v>58.719836956521746</v>
      </c>
      <c r="Q397" t="str">
        <f t="shared" si="38"/>
        <v>film &amp; video</v>
      </c>
      <c r="R397" t="str">
        <f t="shared" si="39"/>
        <v>documentary</v>
      </c>
      <c r="S397" s="9">
        <f t="shared" si="40"/>
        <v>40990.909259259257</v>
      </c>
      <c r="T397" s="9">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6"/>
        <v>106.66666666666667</v>
      </c>
      <c r="P398">
        <f t="shared" si="37"/>
        <v>81.632653061224488</v>
      </c>
      <c r="Q398" t="str">
        <f t="shared" si="38"/>
        <v>film &amp; video</v>
      </c>
      <c r="R398" t="str">
        <f t="shared" si="39"/>
        <v>documentary</v>
      </c>
      <c r="S398" s="9">
        <f t="shared" si="40"/>
        <v>41082.564884259256</v>
      </c>
      <c r="T398" s="9">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6"/>
        <v>103.90027322404372</v>
      </c>
      <c r="P399">
        <f t="shared" si="37"/>
        <v>56.460043668122275</v>
      </c>
      <c r="Q399" t="str">
        <f t="shared" si="38"/>
        <v>film &amp; video</v>
      </c>
      <c r="R399" t="str">
        <f t="shared" si="39"/>
        <v>documentary</v>
      </c>
      <c r="S399" s="9">
        <f t="shared" si="40"/>
        <v>40379.776435185187</v>
      </c>
      <c r="T399" s="9">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36"/>
        <v>125.16000000000001</v>
      </c>
      <c r="P400">
        <f t="shared" si="37"/>
        <v>140.1044776119403</v>
      </c>
      <c r="Q400" t="str">
        <f t="shared" si="38"/>
        <v>film &amp; video</v>
      </c>
      <c r="R400" t="str">
        <f t="shared" si="39"/>
        <v>documentary</v>
      </c>
      <c r="S400" s="9">
        <f t="shared" si="40"/>
        <v>42078.793124999997</v>
      </c>
      <c r="T400" s="9">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6"/>
        <v>106.80499999999999</v>
      </c>
      <c r="P401">
        <f t="shared" si="37"/>
        <v>224.85263157894738</v>
      </c>
      <c r="Q401" t="str">
        <f t="shared" si="38"/>
        <v>film &amp; video</v>
      </c>
      <c r="R401" t="str">
        <f t="shared" si="39"/>
        <v>documentary</v>
      </c>
      <c r="S401" s="9">
        <f t="shared" si="40"/>
        <v>42687.875775462962</v>
      </c>
      <c r="T401" s="9">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6"/>
        <v>112.30249999999999</v>
      </c>
      <c r="P402">
        <f t="shared" si="37"/>
        <v>181.13306451612902</v>
      </c>
      <c r="Q402" t="str">
        <f t="shared" si="38"/>
        <v>film &amp; video</v>
      </c>
      <c r="R402" t="str">
        <f t="shared" si="39"/>
        <v>documentary</v>
      </c>
      <c r="S402" s="9">
        <f t="shared" si="40"/>
        <v>41745.635960648149</v>
      </c>
      <c r="T402" s="9">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6"/>
        <v>103.812</v>
      </c>
      <c r="P403">
        <f t="shared" si="37"/>
        <v>711.04109589041093</v>
      </c>
      <c r="Q403" t="str">
        <f t="shared" si="38"/>
        <v>film &amp; video</v>
      </c>
      <c r="R403" t="str">
        <f t="shared" si="39"/>
        <v>documentary</v>
      </c>
      <c r="S403" s="9">
        <f t="shared" si="40"/>
        <v>40732.842245370368</v>
      </c>
      <c r="T403" s="9">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6"/>
        <v>141.65</v>
      </c>
      <c r="P404">
        <f t="shared" si="37"/>
        <v>65.883720930232556</v>
      </c>
      <c r="Q404" t="str">
        <f t="shared" si="38"/>
        <v>film &amp; video</v>
      </c>
      <c r="R404" t="str">
        <f t="shared" si="39"/>
        <v>documentary</v>
      </c>
      <c r="S404" s="9">
        <f t="shared" si="40"/>
        <v>42292.539548611108</v>
      </c>
      <c r="T404" s="9">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36"/>
        <v>105.25999999999999</v>
      </c>
      <c r="P405">
        <f t="shared" si="37"/>
        <v>75.185714285714283</v>
      </c>
      <c r="Q405" t="str">
        <f t="shared" si="38"/>
        <v>film &amp; video</v>
      </c>
      <c r="R405" t="str">
        <f t="shared" si="39"/>
        <v>documentary</v>
      </c>
      <c r="S405" s="9">
        <f t="shared" si="40"/>
        <v>40718.310659722221</v>
      </c>
      <c r="T405" s="9">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6"/>
        <v>103.09142857142857</v>
      </c>
      <c r="P406">
        <f t="shared" si="37"/>
        <v>133.14391143911439</v>
      </c>
      <c r="Q406" t="str">
        <f t="shared" si="38"/>
        <v>film &amp; video</v>
      </c>
      <c r="R406" t="str">
        <f t="shared" si="39"/>
        <v>documentary</v>
      </c>
      <c r="S406" s="9">
        <f t="shared" si="40"/>
        <v>41646.628032407411</v>
      </c>
      <c r="T406" s="9">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6"/>
        <v>107.65957446808511</v>
      </c>
      <c r="P407">
        <f t="shared" si="37"/>
        <v>55.2</v>
      </c>
      <c r="Q407" t="str">
        <f t="shared" si="38"/>
        <v>film &amp; video</v>
      </c>
      <c r="R407" t="str">
        <f t="shared" si="39"/>
        <v>documentary</v>
      </c>
      <c r="S407" s="9">
        <f t="shared" si="40"/>
        <v>41674.08494212963</v>
      </c>
      <c r="T407" s="9">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6"/>
        <v>107.70464285714286</v>
      </c>
      <c r="P408">
        <f t="shared" si="37"/>
        <v>86.163714285714292</v>
      </c>
      <c r="Q408" t="str">
        <f t="shared" si="38"/>
        <v>film &amp; video</v>
      </c>
      <c r="R408" t="str">
        <f t="shared" si="39"/>
        <v>documentary</v>
      </c>
      <c r="S408" s="9">
        <f t="shared" si="40"/>
        <v>40638.162465277775</v>
      </c>
      <c r="T408" s="9">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6"/>
        <v>101.55000000000001</v>
      </c>
      <c r="P409">
        <f t="shared" si="37"/>
        <v>92.318181818181813</v>
      </c>
      <c r="Q409" t="str">
        <f t="shared" si="38"/>
        <v>film &amp; video</v>
      </c>
      <c r="R409" t="str">
        <f t="shared" si="39"/>
        <v>documentary</v>
      </c>
      <c r="S409" s="9">
        <f t="shared" si="40"/>
        <v>40806.870949074073</v>
      </c>
      <c r="T409" s="9">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36"/>
        <v>101.43766666666667</v>
      </c>
      <c r="P410">
        <f t="shared" si="37"/>
        <v>160.16473684210527</v>
      </c>
      <c r="Q410" t="str">
        <f t="shared" si="38"/>
        <v>film &amp; video</v>
      </c>
      <c r="R410" t="str">
        <f t="shared" si="39"/>
        <v>documentary</v>
      </c>
      <c r="S410" s="9">
        <f t="shared" si="40"/>
        <v>41543.735995370371</v>
      </c>
      <c r="T410" s="9">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6"/>
        <v>136.80000000000001</v>
      </c>
      <c r="P411">
        <f t="shared" si="37"/>
        <v>45.6</v>
      </c>
      <c r="Q411" t="str">
        <f t="shared" si="38"/>
        <v>film &amp; video</v>
      </c>
      <c r="R411" t="str">
        <f t="shared" si="39"/>
        <v>documentary</v>
      </c>
      <c r="S411" s="9">
        <f t="shared" si="40"/>
        <v>42543.862777777773</v>
      </c>
      <c r="T411" s="9">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6"/>
        <v>128.29999999999998</v>
      </c>
      <c r="P412">
        <f t="shared" si="37"/>
        <v>183.28571428571428</v>
      </c>
      <c r="Q412" t="str">
        <f t="shared" si="38"/>
        <v>film &amp; video</v>
      </c>
      <c r="R412" t="str">
        <f t="shared" si="39"/>
        <v>documentary</v>
      </c>
      <c r="S412" s="9">
        <f t="shared" si="40"/>
        <v>42113.981446759266</v>
      </c>
      <c r="T412" s="9">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6"/>
        <v>101.05</v>
      </c>
      <c r="P413">
        <f t="shared" si="37"/>
        <v>125.78838174273859</v>
      </c>
      <c r="Q413" t="str">
        <f t="shared" si="38"/>
        <v>film &amp; video</v>
      </c>
      <c r="R413" t="str">
        <f t="shared" si="39"/>
        <v>documentary</v>
      </c>
      <c r="S413" s="9">
        <f t="shared" si="40"/>
        <v>41598.17597222222</v>
      </c>
      <c r="T413" s="9">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6"/>
        <v>126.84</v>
      </c>
      <c r="P414">
        <f t="shared" si="37"/>
        <v>57.654545454545456</v>
      </c>
      <c r="Q414" t="str">
        <f t="shared" si="38"/>
        <v>film &amp; video</v>
      </c>
      <c r="R414" t="str">
        <f t="shared" si="39"/>
        <v>documentary</v>
      </c>
      <c r="S414" s="9">
        <f t="shared" si="40"/>
        <v>41099.742800925924</v>
      </c>
      <c r="T414" s="9">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6"/>
        <v>105.0859375</v>
      </c>
      <c r="P415">
        <f t="shared" si="37"/>
        <v>78.660818713450297</v>
      </c>
      <c r="Q415" t="str">
        <f t="shared" si="38"/>
        <v>film &amp; video</v>
      </c>
      <c r="R415" t="str">
        <f t="shared" si="39"/>
        <v>documentary</v>
      </c>
      <c r="S415" s="9">
        <f t="shared" si="40"/>
        <v>41079.877442129626</v>
      </c>
      <c r="T415" s="9">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6"/>
        <v>102.85405405405406</v>
      </c>
      <c r="P416">
        <f t="shared" si="37"/>
        <v>91.480769230769226</v>
      </c>
      <c r="Q416" t="str">
        <f t="shared" si="38"/>
        <v>film &amp; video</v>
      </c>
      <c r="R416" t="str">
        <f t="shared" si="39"/>
        <v>documentary</v>
      </c>
      <c r="S416" s="9">
        <f t="shared" si="40"/>
        <v>41529.063252314816</v>
      </c>
      <c r="T416" s="9">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6"/>
        <v>102.14714285714285</v>
      </c>
      <c r="P417">
        <f t="shared" si="37"/>
        <v>68.09809523809524</v>
      </c>
      <c r="Q417" t="str">
        <f t="shared" si="38"/>
        <v>film &amp; video</v>
      </c>
      <c r="R417" t="str">
        <f t="shared" si="39"/>
        <v>documentary</v>
      </c>
      <c r="S417" s="9">
        <f t="shared" si="40"/>
        <v>41904.851875</v>
      </c>
      <c r="T417" s="9">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6"/>
        <v>120.21700000000001</v>
      </c>
      <c r="P418">
        <f t="shared" si="37"/>
        <v>48.086800000000004</v>
      </c>
      <c r="Q418" t="str">
        <f t="shared" si="38"/>
        <v>film &amp; video</v>
      </c>
      <c r="R418" t="str">
        <f t="shared" si="39"/>
        <v>documentary</v>
      </c>
      <c r="S418" s="9">
        <f t="shared" si="40"/>
        <v>41648.396192129629</v>
      </c>
      <c r="T418" s="9">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6"/>
        <v>100.24761904761905</v>
      </c>
      <c r="P419">
        <f t="shared" si="37"/>
        <v>202.42307692307693</v>
      </c>
      <c r="Q419" t="str">
        <f t="shared" si="38"/>
        <v>film &amp; video</v>
      </c>
      <c r="R419" t="str">
        <f t="shared" si="39"/>
        <v>documentary</v>
      </c>
      <c r="S419" s="9">
        <f t="shared" si="40"/>
        <v>41360.970601851855</v>
      </c>
      <c r="T419" s="9">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6"/>
        <v>100.63392857142857</v>
      </c>
      <c r="P420">
        <f t="shared" si="37"/>
        <v>216.75</v>
      </c>
      <c r="Q420" t="str">
        <f t="shared" si="38"/>
        <v>film &amp; video</v>
      </c>
      <c r="R420" t="str">
        <f t="shared" si="39"/>
        <v>documentary</v>
      </c>
      <c r="S420" s="9">
        <f t="shared" si="40"/>
        <v>42178.282372685186</v>
      </c>
      <c r="T420" s="9">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36"/>
        <v>100.4375</v>
      </c>
      <c r="P421">
        <f t="shared" si="37"/>
        <v>110.06849315068493</v>
      </c>
      <c r="Q421" t="str">
        <f t="shared" si="38"/>
        <v>film &amp; video</v>
      </c>
      <c r="R421" t="str">
        <f t="shared" si="39"/>
        <v>documentary</v>
      </c>
      <c r="S421" s="9">
        <f t="shared" si="40"/>
        <v>41394.842442129629</v>
      </c>
      <c r="T421" s="9">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6"/>
        <v>0.43939393939393934</v>
      </c>
      <c r="P422">
        <f t="shared" si="37"/>
        <v>4.833333333333333</v>
      </c>
      <c r="Q422" t="str">
        <f t="shared" si="38"/>
        <v>film &amp; video</v>
      </c>
      <c r="R422" t="str">
        <f t="shared" si="39"/>
        <v>animation</v>
      </c>
      <c r="S422" s="9">
        <f t="shared" si="40"/>
        <v>41682.23646990741</v>
      </c>
      <c r="T422" s="9">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6"/>
        <v>2.0066666666666668</v>
      </c>
      <c r="P423">
        <f t="shared" si="37"/>
        <v>50.166666666666664</v>
      </c>
      <c r="Q423" t="str">
        <f t="shared" si="38"/>
        <v>film &amp; video</v>
      </c>
      <c r="R423" t="str">
        <f t="shared" si="39"/>
        <v>animation</v>
      </c>
      <c r="S423" s="9">
        <f t="shared" si="40"/>
        <v>42177.491388888884</v>
      </c>
      <c r="T423" s="9">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6"/>
        <v>1.075</v>
      </c>
      <c r="P424">
        <f t="shared" si="37"/>
        <v>35.833333333333336</v>
      </c>
      <c r="Q424" t="str">
        <f t="shared" si="38"/>
        <v>film &amp; video</v>
      </c>
      <c r="R424" t="str">
        <f t="shared" si="39"/>
        <v>animation</v>
      </c>
      <c r="S424" s="9">
        <f t="shared" si="40"/>
        <v>41863.260381944441</v>
      </c>
      <c r="T424" s="9">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6"/>
        <v>0.76500000000000001</v>
      </c>
      <c r="P425">
        <f t="shared" si="37"/>
        <v>11.76923076923077</v>
      </c>
      <c r="Q425" t="str">
        <f t="shared" si="38"/>
        <v>film &amp; video</v>
      </c>
      <c r="R425" t="str">
        <f t="shared" si="39"/>
        <v>animation</v>
      </c>
      <c r="S425" s="9">
        <f t="shared" si="40"/>
        <v>41400.92627314815</v>
      </c>
      <c r="T425" s="9">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6"/>
        <v>6.7966666666666677</v>
      </c>
      <c r="P426">
        <f t="shared" si="37"/>
        <v>40.78</v>
      </c>
      <c r="Q426" t="str">
        <f t="shared" si="38"/>
        <v>film &amp; video</v>
      </c>
      <c r="R426" t="str">
        <f t="shared" si="39"/>
        <v>animation</v>
      </c>
      <c r="S426" s="9">
        <f t="shared" si="40"/>
        <v>40934.376145833332</v>
      </c>
      <c r="T426" s="9">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6"/>
        <v>1.2E-2</v>
      </c>
      <c r="P427">
        <f t="shared" si="37"/>
        <v>3</v>
      </c>
      <c r="Q427" t="str">
        <f t="shared" si="38"/>
        <v>film &amp; video</v>
      </c>
      <c r="R427" t="str">
        <f t="shared" si="39"/>
        <v>animation</v>
      </c>
      <c r="S427" s="9">
        <f t="shared" si="40"/>
        <v>42275.861157407402</v>
      </c>
      <c r="T427" s="9">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6"/>
        <v>1.3299999999999998</v>
      </c>
      <c r="P428">
        <f t="shared" si="37"/>
        <v>16.625</v>
      </c>
      <c r="Q428" t="str">
        <f t="shared" si="38"/>
        <v>film &amp; video</v>
      </c>
      <c r="R428" t="str">
        <f t="shared" si="39"/>
        <v>animation</v>
      </c>
      <c r="S428" s="9">
        <f t="shared" si="40"/>
        <v>42400.711967592593</v>
      </c>
      <c r="T428" s="9">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6"/>
        <v>0</v>
      </c>
      <c r="P429">
        <f t="shared" si="37"/>
        <v>0</v>
      </c>
      <c r="Q429" t="str">
        <f t="shared" si="38"/>
        <v>film &amp; video</v>
      </c>
      <c r="R429" t="str">
        <f t="shared" si="39"/>
        <v>animation</v>
      </c>
      <c r="S429" s="9">
        <f t="shared" si="40"/>
        <v>42285.909027777772</v>
      </c>
      <c r="T429" s="9">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6"/>
        <v>5.6333333333333329</v>
      </c>
      <c r="P430">
        <f t="shared" si="37"/>
        <v>52</v>
      </c>
      <c r="Q430" t="str">
        <f t="shared" si="38"/>
        <v>film &amp; video</v>
      </c>
      <c r="R430" t="str">
        <f t="shared" si="39"/>
        <v>animation</v>
      </c>
      <c r="S430" s="9">
        <f t="shared" si="40"/>
        <v>41778.766724537039</v>
      </c>
      <c r="T430" s="9">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6"/>
        <v>0</v>
      </c>
      <c r="P431">
        <f t="shared" si="37"/>
        <v>0</v>
      </c>
      <c r="Q431" t="str">
        <f t="shared" si="38"/>
        <v>film &amp; video</v>
      </c>
      <c r="R431" t="str">
        <f t="shared" si="39"/>
        <v>animation</v>
      </c>
      <c r="S431" s="9">
        <f t="shared" si="40"/>
        <v>40070.901412037041</v>
      </c>
      <c r="T431" s="9">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6"/>
        <v>2.4</v>
      </c>
      <c r="P432">
        <f t="shared" si="37"/>
        <v>4.8</v>
      </c>
      <c r="Q432" t="str">
        <f t="shared" si="38"/>
        <v>film &amp; video</v>
      </c>
      <c r="R432" t="str">
        <f t="shared" si="39"/>
        <v>animation</v>
      </c>
      <c r="S432" s="9">
        <f t="shared" si="40"/>
        <v>41513.107256944444</v>
      </c>
      <c r="T432" s="9">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6"/>
        <v>13.833333333333334</v>
      </c>
      <c r="P433">
        <f t="shared" si="37"/>
        <v>51.875</v>
      </c>
      <c r="Q433" t="str">
        <f t="shared" si="38"/>
        <v>film &amp; video</v>
      </c>
      <c r="R433" t="str">
        <f t="shared" si="39"/>
        <v>animation</v>
      </c>
      <c r="S433" s="9">
        <f t="shared" si="40"/>
        <v>42526.871331018512</v>
      </c>
      <c r="T433" s="9">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6"/>
        <v>9.5</v>
      </c>
      <c r="P434">
        <f t="shared" si="37"/>
        <v>71.25</v>
      </c>
      <c r="Q434" t="str">
        <f t="shared" si="38"/>
        <v>film &amp; video</v>
      </c>
      <c r="R434" t="str">
        <f t="shared" si="39"/>
        <v>animation</v>
      </c>
      <c r="S434" s="9">
        <f t="shared" si="40"/>
        <v>42238.726631944446</v>
      </c>
      <c r="T434" s="9">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6"/>
        <v>0</v>
      </c>
      <c r="P435">
        <f t="shared" si="37"/>
        <v>0</v>
      </c>
      <c r="Q435" t="str">
        <f t="shared" si="38"/>
        <v>film &amp; video</v>
      </c>
      <c r="R435" t="str">
        <f t="shared" si="39"/>
        <v>animation</v>
      </c>
      <c r="S435" s="9">
        <f t="shared" si="40"/>
        <v>42228.629884259266</v>
      </c>
      <c r="T435" s="9">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6"/>
        <v>5</v>
      </c>
      <c r="P436">
        <f t="shared" si="37"/>
        <v>62.5</v>
      </c>
      <c r="Q436" t="str">
        <f t="shared" si="38"/>
        <v>film &amp; video</v>
      </c>
      <c r="R436" t="str">
        <f t="shared" si="39"/>
        <v>animation</v>
      </c>
      <c r="S436" s="9">
        <f t="shared" si="40"/>
        <v>41576.834513888891</v>
      </c>
      <c r="T436" s="9">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6"/>
        <v>2.7272727272727275E-3</v>
      </c>
      <c r="P437">
        <f t="shared" si="37"/>
        <v>1</v>
      </c>
      <c r="Q437" t="str">
        <f t="shared" si="38"/>
        <v>film &amp; video</v>
      </c>
      <c r="R437" t="str">
        <f t="shared" si="39"/>
        <v>animation</v>
      </c>
      <c r="S437" s="9">
        <f t="shared" si="40"/>
        <v>41500.747453703705</v>
      </c>
      <c r="T437" s="9">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6"/>
        <v>0</v>
      </c>
      <c r="P438">
        <f t="shared" si="37"/>
        <v>0</v>
      </c>
      <c r="Q438" t="str">
        <f t="shared" si="38"/>
        <v>film &amp; video</v>
      </c>
      <c r="R438" t="str">
        <f t="shared" si="39"/>
        <v>animation</v>
      </c>
      <c r="S438" s="9">
        <f t="shared" si="40"/>
        <v>41456.36241898148</v>
      </c>
      <c r="T438" s="9">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6"/>
        <v>0</v>
      </c>
      <c r="P439">
        <f t="shared" si="37"/>
        <v>0</v>
      </c>
      <c r="Q439" t="str">
        <f t="shared" si="38"/>
        <v>film &amp; video</v>
      </c>
      <c r="R439" t="str">
        <f t="shared" si="39"/>
        <v>animation</v>
      </c>
      <c r="S439" s="9">
        <f t="shared" si="40"/>
        <v>42591.31858796296</v>
      </c>
      <c r="T439" s="9">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6"/>
        <v>9.379999999999999</v>
      </c>
      <c r="P440">
        <f t="shared" si="37"/>
        <v>170.54545454545453</v>
      </c>
      <c r="Q440" t="str">
        <f t="shared" si="38"/>
        <v>film &amp; video</v>
      </c>
      <c r="R440" t="str">
        <f t="shared" si="39"/>
        <v>animation</v>
      </c>
      <c r="S440" s="9">
        <f t="shared" si="40"/>
        <v>42296.261087962965</v>
      </c>
      <c r="T440" s="9">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6"/>
        <v>0</v>
      </c>
      <c r="P441">
        <f t="shared" si="37"/>
        <v>0</v>
      </c>
      <c r="Q441" t="str">
        <f t="shared" si="38"/>
        <v>film &amp; video</v>
      </c>
      <c r="R441" t="str">
        <f t="shared" si="39"/>
        <v>animation</v>
      </c>
      <c r="S441" s="9">
        <f t="shared" si="40"/>
        <v>41919.761782407404</v>
      </c>
      <c r="T441" s="9">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6"/>
        <v>0.1</v>
      </c>
      <c r="P442">
        <f t="shared" si="37"/>
        <v>5</v>
      </c>
      <c r="Q442" t="str">
        <f t="shared" si="38"/>
        <v>film &amp; video</v>
      </c>
      <c r="R442" t="str">
        <f t="shared" si="39"/>
        <v>animation</v>
      </c>
      <c r="S442" s="9">
        <f t="shared" si="40"/>
        <v>42423.985567129625</v>
      </c>
      <c r="T442" s="9">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6"/>
        <v>0</v>
      </c>
      <c r="P443">
        <f t="shared" si="37"/>
        <v>0</v>
      </c>
      <c r="Q443" t="str">
        <f t="shared" si="38"/>
        <v>film &amp; video</v>
      </c>
      <c r="R443" t="str">
        <f t="shared" si="39"/>
        <v>animation</v>
      </c>
      <c r="S443" s="9">
        <f t="shared" si="40"/>
        <v>41550.793935185182</v>
      </c>
      <c r="T443" s="9">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6"/>
        <v>39.358823529411765</v>
      </c>
      <c r="P444">
        <f t="shared" si="37"/>
        <v>393.58823529411762</v>
      </c>
      <c r="Q444" t="str">
        <f t="shared" si="38"/>
        <v>film &amp; video</v>
      </c>
      <c r="R444" t="str">
        <f t="shared" si="39"/>
        <v>animation</v>
      </c>
      <c r="S444" s="9">
        <f t="shared" si="40"/>
        <v>42024.888692129629</v>
      </c>
      <c r="T444" s="9">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6"/>
        <v>0.1</v>
      </c>
      <c r="P445">
        <f t="shared" si="37"/>
        <v>5</v>
      </c>
      <c r="Q445" t="str">
        <f t="shared" si="38"/>
        <v>film &amp; video</v>
      </c>
      <c r="R445" t="str">
        <f t="shared" si="39"/>
        <v>animation</v>
      </c>
      <c r="S445" s="9">
        <f t="shared" si="40"/>
        <v>41650.015057870369</v>
      </c>
      <c r="T445" s="9">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6"/>
        <v>5</v>
      </c>
      <c r="P446">
        <f t="shared" si="37"/>
        <v>50</v>
      </c>
      <c r="Q446" t="str">
        <f t="shared" si="38"/>
        <v>film &amp; video</v>
      </c>
      <c r="R446" t="str">
        <f t="shared" si="39"/>
        <v>animation</v>
      </c>
      <c r="S446" s="9">
        <f t="shared" si="40"/>
        <v>40894.906956018516</v>
      </c>
      <c r="T446" s="9">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6"/>
        <v>3.3333333333333335E-3</v>
      </c>
      <c r="P447">
        <f t="shared" si="37"/>
        <v>1</v>
      </c>
      <c r="Q447" t="str">
        <f t="shared" si="38"/>
        <v>film &amp; video</v>
      </c>
      <c r="R447" t="str">
        <f t="shared" si="39"/>
        <v>animation</v>
      </c>
      <c r="S447" s="9">
        <f t="shared" si="40"/>
        <v>42130.335358796292</v>
      </c>
      <c r="T447" s="9">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6"/>
        <v>7.2952380952380951</v>
      </c>
      <c r="P448">
        <f t="shared" si="37"/>
        <v>47.875</v>
      </c>
      <c r="Q448" t="str">
        <f t="shared" si="38"/>
        <v>film &amp; video</v>
      </c>
      <c r="R448" t="str">
        <f t="shared" si="39"/>
        <v>animation</v>
      </c>
      <c r="S448" s="9">
        <f t="shared" si="40"/>
        <v>42037.083564814813</v>
      </c>
      <c r="T448" s="9">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6"/>
        <v>1.6666666666666666E-2</v>
      </c>
      <c r="P449">
        <f t="shared" si="37"/>
        <v>5</v>
      </c>
      <c r="Q449" t="str">
        <f t="shared" si="38"/>
        <v>film &amp; video</v>
      </c>
      <c r="R449" t="str">
        <f t="shared" si="39"/>
        <v>animation</v>
      </c>
      <c r="S449" s="9">
        <f t="shared" si="40"/>
        <v>41331.555127314816</v>
      </c>
      <c r="T449" s="9">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36"/>
        <v>3.2804000000000002</v>
      </c>
      <c r="P450">
        <f t="shared" si="37"/>
        <v>20.502500000000001</v>
      </c>
      <c r="Q450" t="str">
        <f t="shared" si="38"/>
        <v>film &amp; video</v>
      </c>
      <c r="R450" t="str">
        <f t="shared" si="39"/>
        <v>animation</v>
      </c>
      <c r="S450" s="9">
        <f t="shared" si="40"/>
        <v>41753.758043981477</v>
      </c>
      <c r="T450" s="9">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42">(E451/D451)*100</f>
        <v>2.25</v>
      </c>
      <c r="P451">
        <f t="shared" ref="P451:P514" si="43">IFERROR(E451/L451, 0)</f>
        <v>9</v>
      </c>
      <c r="Q451" t="str">
        <f t="shared" ref="Q451:Q514" si="44">LEFT(N451, SEARCH("/",N451,1)-1)</f>
        <v>film &amp; video</v>
      </c>
      <c r="R451" t="str">
        <f t="shared" ref="R451:R514" si="45">RIGHT(N451,LEN(N451)-SEARCH("/",N451,1))</f>
        <v>animation</v>
      </c>
      <c r="S451" s="9">
        <f t="shared" ref="S451:S514" si="46">(((J451/60)/60)/24)+DATE(1970,1,1)</f>
        <v>41534.568113425928</v>
      </c>
      <c r="T451" s="9">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2"/>
        <v>0.79200000000000004</v>
      </c>
      <c r="P452">
        <f t="shared" si="43"/>
        <v>56.571428571428569</v>
      </c>
      <c r="Q452" t="str">
        <f t="shared" si="44"/>
        <v>film &amp; video</v>
      </c>
      <c r="R452" t="str">
        <f t="shared" si="45"/>
        <v>animation</v>
      </c>
      <c r="S452" s="9">
        <f t="shared" si="46"/>
        <v>41654.946759259255</v>
      </c>
      <c r="T452" s="9">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2"/>
        <v>0</v>
      </c>
      <c r="P453">
        <f t="shared" si="43"/>
        <v>0</v>
      </c>
      <c r="Q453" t="str">
        <f t="shared" si="44"/>
        <v>film &amp; video</v>
      </c>
      <c r="R453" t="str">
        <f t="shared" si="45"/>
        <v>animation</v>
      </c>
      <c r="S453" s="9">
        <f t="shared" si="46"/>
        <v>41634.715173611112</v>
      </c>
      <c r="T453" s="9">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2"/>
        <v>64</v>
      </c>
      <c r="P454">
        <f t="shared" si="43"/>
        <v>40</v>
      </c>
      <c r="Q454" t="str">
        <f t="shared" si="44"/>
        <v>film &amp; video</v>
      </c>
      <c r="R454" t="str">
        <f t="shared" si="45"/>
        <v>animation</v>
      </c>
      <c r="S454" s="9">
        <f t="shared" si="46"/>
        <v>42107.703877314809</v>
      </c>
      <c r="T454" s="9">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2"/>
        <v>2.7404479578392621E-2</v>
      </c>
      <c r="P455">
        <f t="shared" si="43"/>
        <v>13</v>
      </c>
      <c r="Q455" t="str">
        <f t="shared" si="44"/>
        <v>film &amp; video</v>
      </c>
      <c r="R455" t="str">
        <f t="shared" si="45"/>
        <v>animation</v>
      </c>
      <c r="S455" s="9">
        <f t="shared" si="46"/>
        <v>42038.824988425928</v>
      </c>
      <c r="T455" s="9">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2"/>
        <v>0.82000000000000006</v>
      </c>
      <c r="P456">
        <f t="shared" si="43"/>
        <v>16.399999999999999</v>
      </c>
      <c r="Q456" t="str">
        <f t="shared" si="44"/>
        <v>film &amp; video</v>
      </c>
      <c r="R456" t="str">
        <f t="shared" si="45"/>
        <v>animation</v>
      </c>
      <c r="S456" s="9">
        <f t="shared" si="46"/>
        <v>41938.717256944445</v>
      </c>
      <c r="T456" s="9">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2"/>
        <v>6.9230769230769221E-2</v>
      </c>
      <c r="P457">
        <f t="shared" si="43"/>
        <v>22.5</v>
      </c>
      <c r="Q457" t="str">
        <f t="shared" si="44"/>
        <v>film &amp; video</v>
      </c>
      <c r="R457" t="str">
        <f t="shared" si="45"/>
        <v>animation</v>
      </c>
      <c r="S457" s="9">
        <f t="shared" si="46"/>
        <v>40971.002569444441</v>
      </c>
      <c r="T457" s="9">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2"/>
        <v>0.68631863186318631</v>
      </c>
      <c r="P458">
        <f t="shared" si="43"/>
        <v>20.333333333333332</v>
      </c>
      <c r="Q458" t="str">
        <f t="shared" si="44"/>
        <v>film &amp; video</v>
      </c>
      <c r="R458" t="str">
        <f t="shared" si="45"/>
        <v>animation</v>
      </c>
      <c r="S458" s="9">
        <f t="shared" si="46"/>
        <v>41547.694456018515</v>
      </c>
      <c r="T458" s="9">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2"/>
        <v>0</v>
      </c>
      <c r="P459">
        <f t="shared" si="43"/>
        <v>0</v>
      </c>
      <c r="Q459" t="str">
        <f t="shared" si="44"/>
        <v>film &amp; video</v>
      </c>
      <c r="R459" t="str">
        <f t="shared" si="45"/>
        <v>animation</v>
      </c>
      <c r="S459" s="9">
        <f t="shared" si="46"/>
        <v>41837.767500000002</v>
      </c>
      <c r="T459" s="9">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2"/>
        <v>8.2100000000000009</v>
      </c>
      <c r="P460">
        <f t="shared" si="43"/>
        <v>16.755102040816325</v>
      </c>
      <c r="Q460" t="str">
        <f t="shared" si="44"/>
        <v>film &amp; video</v>
      </c>
      <c r="R460" t="str">
        <f t="shared" si="45"/>
        <v>animation</v>
      </c>
      <c r="S460" s="9">
        <f t="shared" si="46"/>
        <v>41378.69976851852</v>
      </c>
      <c r="T460" s="9">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2"/>
        <v>6.4102564102564097E-2</v>
      </c>
      <c r="P461">
        <f t="shared" si="43"/>
        <v>25</v>
      </c>
      <c r="Q461" t="str">
        <f t="shared" si="44"/>
        <v>film &amp; video</v>
      </c>
      <c r="R461" t="str">
        <f t="shared" si="45"/>
        <v>animation</v>
      </c>
      <c r="S461" s="9">
        <f t="shared" si="46"/>
        <v>40800.6403587963</v>
      </c>
      <c r="T461" s="9">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2"/>
        <v>0.29411764705882354</v>
      </c>
      <c r="P462">
        <f t="shared" si="43"/>
        <v>12.5</v>
      </c>
      <c r="Q462" t="str">
        <f t="shared" si="44"/>
        <v>film &amp; video</v>
      </c>
      <c r="R462" t="str">
        <f t="shared" si="45"/>
        <v>animation</v>
      </c>
      <c r="S462" s="9">
        <f t="shared" si="46"/>
        <v>41759.542534722219</v>
      </c>
      <c r="T462" s="9">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2"/>
        <v>0</v>
      </c>
      <c r="P463">
        <f t="shared" si="43"/>
        <v>0</v>
      </c>
      <c r="Q463" t="str">
        <f t="shared" si="44"/>
        <v>film &amp; video</v>
      </c>
      <c r="R463" t="str">
        <f t="shared" si="45"/>
        <v>animation</v>
      </c>
      <c r="S463" s="9">
        <f t="shared" si="46"/>
        <v>41407.84684027778</v>
      </c>
      <c r="T463" s="9">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2"/>
        <v>0</v>
      </c>
      <c r="P464">
        <f t="shared" si="43"/>
        <v>0</v>
      </c>
      <c r="Q464" t="str">
        <f t="shared" si="44"/>
        <v>film &amp; video</v>
      </c>
      <c r="R464" t="str">
        <f t="shared" si="45"/>
        <v>animation</v>
      </c>
      <c r="S464" s="9">
        <f t="shared" si="46"/>
        <v>40705.126631944448</v>
      </c>
      <c r="T464" s="9">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2"/>
        <v>2.2727272727272729</v>
      </c>
      <c r="P465">
        <f t="shared" si="43"/>
        <v>113.63636363636364</v>
      </c>
      <c r="Q465" t="str">
        <f t="shared" si="44"/>
        <v>film &amp; video</v>
      </c>
      <c r="R465" t="str">
        <f t="shared" si="45"/>
        <v>animation</v>
      </c>
      <c r="S465" s="9">
        <f t="shared" si="46"/>
        <v>40750.710104166668</v>
      </c>
      <c r="T465" s="9">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2"/>
        <v>9.9009900990099015E-2</v>
      </c>
      <c r="P466">
        <f t="shared" si="43"/>
        <v>1</v>
      </c>
      <c r="Q466" t="str">
        <f t="shared" si="44"/>
        <v>film &amp; video</v>
      </c>
      <c r="R466" t="str">
        <f t="shared" si="45"/>
        <v>animation</v>
      </c>
      <c r="S466" s="9">
        <f t="shared" si="46"/>
        <v>42488.848784722228</v>
      </c>
      <c r="T466" s="9">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2"/>
        <v>26.953125</v>
      </c>
      <c r="P467">
        <f t="shared" si="43"/>
        <v>17.25</v>
      </c>
      <c r="Q467" t="str">
        <f t="shared" si="44"/>
        <v>film &amp; video</v>
      </c>
      <c r="R467" t="str">
        <f t="shared" si="45"/>
        <v>animation</v>
      </c>
      <c r="S467" s="9">
        <f t="shared" si="46"/>
        <v>41801.120069444441</v>
      </c>
      <c r="T467" s="9">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2"/>
        <v>0.76</v>
      </c>
      <c r="P468">
        <f t="shared" si="43"/>
        <v>15.2</v>
      </c>
      <c r="Q468" t="str">
        <f t="shared" si="44"/>
        <v>film &amp; video</v>
      </c>
      <c r="R468" t="str">
        <f t="shared" si="45"/>
        <v>animation</v>
      </c>
      <c r="S468" s="9">
        <f t="shared" si="46"/>
        <v>41129.942870370374</v>
      </c>
      <c r="T468" s="9">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2"/>
        <v>21.574999999999999</v>
      </c>
      <c r="P469">
        <f t="shared" si="43"/>
        <v>110.64102564102564</v>
      </c>
      <c r="Q469" t="str">
        <f t="shared" si="44"/>
        <v>film &amp; video</v>
      </c>
      <c r="R469" t="str">
        <f t="shared" si="45"/>
        <v>animation</v>
      </c>
      <c r="S469" s="9">
        <f t="shared" si="46"/>
        <v>41135.679791666669</v>
      </c>
      <c r="T469" s="9">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2"/>
        <v>0</v>
      </c>
      <c r="P470">
        <f t="shared" si="43"/>
        <v>0</v>
      </c>
      <c r="Q470" t="str">
        <f t="shared" si="44"/>
        <v>film &amp; video</v>
      </c>
      <c r="R470" t="str">
        <f t="shared" si="45"/>
        <v>animation</v>
      </c>
      <c r="S470" s="9">
        <f t="shared" si="46"/>
        <v>41041.167627314811</v>
      </c>
      <c r="T470" s="9">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2"/>
        <v>0</v>
      </c>
      <c r="P471">
        <f t="shared" si="43"/>
        <v>0</v>
      </c>
      <c r="Q471" t="str">
        <f t="shared" si="44"/>
        <v>film &amp; video</v>
      </c>
      <c r="R471" t="str">
        <f t="shared" si="45"/>
        <v>animation</v>
      </c>
      <c r="S471" s="9">
        <f t="shared" si="46"/>
        <v>41827.989861111113</v>
      </c>
      <c r="T471" s="9">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2"/>
        <v>1.02</v>
      </c>
      <c r="P472">
        <f t="shared" si="43"/>
        <v>25.5</v>
      </c>
      <c r="Q472" t="str">
        <f t="shared" si="44"/>
        <v>film &amp; video</v>
      </c>
      <c r="R472" t="str">
        <f t="shared" si="45"/>
        <v>animation</v>
      </c>
      <c r="S472" s="9">
        <f t="shared" si="46"/>
        <v>41605.167696759258</v>
      </c>
      <c r="T472" s="9">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2"/>
        <v>11.892727272727273</v>
      </c>
      <c r="P473">
        <f t="shared" si="43"/>
        <v>38.476470588235294</v>
      </c>
      <c r="Q473" t="str">
        <f t="shared" si="44"/>
        <v>film &amp; video</v>
      </c>
      <c r="R473" t="str">
        <f t="shared" si="45"/>
        <v>animation</v>
      </c>
      <c r="S473" s="9">
        <f t="shared" si="46"/>
        <v>41703.721979166665</v>
      </c>
      <c r="T473" s="9">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2"/>
        <v>17.625</v>
      </c>
      <c r="P474">
        <f t="shared" si="43"/>
        <v>28.2</v>
      </c>
      <c r="Q474" t="str">
        <f t="shared" si="44"/>
        <v>film &amp; video</v>
      </c>
      <c r="R474" t="str">
        <f t="shared" si="45"/>
        <v>animation</v>
      </c>
      <c r="S474" s="9">
        <f t="shared" si="46"/>
        <v>41844.922662037039</v>
      </c>
      <c r="T474" s="9">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2"/>
        <v>2.87</v>
      </c>
      <c r="P475">
        <f t="shared" si="43"/>
        <v>61.5</v>
      </c>
      <c r="Q475" t="str">
        <f t="shared" si="44"/>
        <v>film &amp; video</v>
      </c>
      <c r="R475" t="str">
        <f t="shared" si="45"/>
        <v>animation</v>
      </c>
      <c r="S475" s="9">
        <f t="shared" si="46"/>
        <v>41869.698136574072</v>
      </c>
      <c r="T475" s="9">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2"/>
        <v>3.0303030303030304E-2</v>
      </c>
      <c r="P476">
        <f t="shared" si="43"/>
        <v>1</v>
      </c>
      <c r="Q476" t="str">
        <f t="shared" si="44"/>
        <v>film &amp; video</v>
      </c>
      <c r="R476" t="str">
        <f t="shared" si="45"/>
        <v>animation</v>
      </c>
      <c r="S476" s="9">
        <f t="shared" si="46"/>
        <v>42753.329039351855</v>
      </c>
      <c r="T476" s="9">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2"/>
        <v>0</v>
      </c>
      <c r="P477">
        <f t="shared" si="43"/>
        <v>0</v>
      </c>
      <c r="Q477" t="str">
        <f t="shared" si="44"/>
        <v>film &amp; video</v>
      </c>
      <c r="R477" t="str">
        <f t="shared" si="45"/>
        <v>animation</v>
      </c>
      <c r="S477" s="9">
        <f t="shared" si="46"/>
        <v>42100.086145833338</v>
      </c>
      <c r="T477" s="9">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2"/>
        <v>2.230268181818182</v>
      </c>
      <c r="P478">
        <f t="shared" si="43"/>
        <v>39.569274193548388</v>
      </c>
      <c r="Q478" t="str">
        <f t="shared" si="44"/>
        <v>film &amp; video</v>
      </c>
      <c r="R478" t="str">
        <f t="shared" si="45"/>
        <v>animation</v>
      </c>
      <c r="S478" s="9">
        <f t="shared" si="46"/>
        <v>41757.975011574075</v>
      </c>
      <c r="T478" s="9">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2"/>
        <v>0</v>
      </c>
      <c r="P479">
        <f t="shared" si="43"/>
        <v>0</v>
      </c>
      <c r="Q479" t="str">
        <f t="shared" si="44"/>
        <v>film &amp; video</v>
      </c>
      <c r="R479" t="str">
        <f t="shared" si="45"/>
        <v>animation</v>
      </c>
      <c r="S479" s="9">
        <f t="shared" si="46"/>
        <v>40987.83488425926</v>
      </c>
      <c r="T479" s="9">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2"/>
        <v>0</v>
      </c>
      <c r="P480">
        <f t="shared" si="43"/>
        <v>0</v>
      </c>
      <c r="Q480" t="str">
        <f t="shared" si="44"/>
        <v>film &amp; video</v>
      </c>
      <c r="R480" t="str">
        <f t="shared" si="45"/>
        <v>animation</v>
      </c>
      <c r="S480" s="9">
        <f t="shared" si="46"/>
        <v>42065.910983796297</v>
      </c>
      <c r="T480" s="9">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2"/>
        <v>32.56</v>
      </c>
      <c r="P481">
        <f t="shared" si="43"/>
        <v>88.8</v>
      </c>
      <c r="Q481" t="str">
        <f t="shared" si="44"/>
        <v>film &amp; video</v>
      </c>
      <c r="R481" t="str">
        <f t="shared" si="45"/>
        <v>animation</v>
      </c>
      <c r="S481" s="9">
        <f t="shared" si="46"/>
        <v>41904.407812500001</v>
      </c>
      <c r="T481" s="9">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2"/>
        <v>19.41</v>
      </c>
      <c r="P482">
        <f t="shared" si="43"/>
        <v>55.457142857142856</v>
      </c>
      <c r="Q482" t="str">
        <f t="shared" si="44"/>
        <v>film &amp; video</v>
      </c>
      <c r="R482" t="str">
        <f t="shared" si="45"/>
        <v>animation</v>
      </c>
      <c r="S482" s="9">
        <f t="shared" si="46"/>
        <v>41465.500173611108</v>
      </c>
      <c r="T482" s="9">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2"/>
        <v>6.1</v>
      </c>
      <c r="P483">
        <f t="shared" si="43"/>
        <v>87.142857142857139</v>
      </c>
      <c r="Q483" t="str">
        <f t="shared" si="44"/>
        <v>film &amp; video</v>
      </c>
      <c r="R483" t="str">
        <f t="shared" si="45"/>
        <v>animation</v>
      </c>
      <c r="S483" s="9">
        <f t="shared" si="46"/>
        <v>41162.672326388885</v>
      </c>
      <c r="T483" s="9">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2"/>
        <v>0.1</v>
      </c>
      <c r="P484">
        <f t="shared" si="43"/>
        <v>10</v>
      </c>
      <c r="Q484" t="str">
        <f t="shared" si="44"/>
        <v>film &amp; video</v>
      </c>
      <c r="R484" t="str">
        <f t="shared" si="45"/>
        <v>animation</v>
      </c>
      <c r="S484" s="9">
        <f t="shared" si="46"/>
        <v>42447.896875000006</v>
      </c>
      <c r="T484" s="9">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2"/>
        <v>50.2</v>
      </c>
      <c r="P485">
        <f t="shared" si="43"/>
        <v>51.224489795918366</v>
      </c>
      <c r="Q485" t="str">
        <f t="shared" si="44"/>
        <v>film &amp; video</v>
      </c>
      <c r="R485" t="str">
        <f t="shared" si="45"/>
        <v>animation</v>
      </c>
      <c r="S485" s="9">
        <f t="shared" si="46"/>
        <v>41243.197592592594</v>
      </c>
      <c r="T485" s="9">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2"/>
        <v>0.18625</v>
      </c>
      <c r="P486">
        <f t="shared" si="43"/>
        <v>13.545454545454545</v>
      </c>
      <c r="Q486" t="str">
        <f t="shared" si="44"/>
        <v>film &amp; video</v>
      </c>
      <c r="R486" t="str">
        <f t="shared" si="45"/>
        <v>animation</v>
      </c>
      <c r="S486" s="9">
        <f t="shared" si="46"/>
        <v>42272.93949074074</v>
      </c>
      <c r="T486" s="9">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2"/>
        <v>21.906971229845084</v>
      </c>
      <c r="P487">
        <f t="shared" si="43"/>
        <v>66.520080000000007</v>
      </c>
      <c r="Q487" t="str">
        <f t="shared" si="44"/>
        <v>film &amp; video</v>
      </c>
      <c r="R487" t="str">
        <f t="shared" si="45"/>
        <v>animation</v>
      </c>
      <c r="S487" s="9">
        <f t="shared" si="46"/>
        <v>41381.50577546296</v>
      </c>
      <c r="T487" s="9">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2"/>
        <v>9.0909090909090905E-3</v>
      </c>
      <c r="P488">
        <f t="shared" si="43"/>
        <v>50</v>
      </c>
      <c r="Q488" t="str">
        <f t="shared" si="44"/>
        <v>film &amp; video</v>
      </c>
      <c r="R488" t="str">
        <f t="shared" si="45"/>
        <v>animation</v>
      </c>
      <c r="S488" s="9">
        <f t="shared" si="46"/>
        <v>41761.94258101852</v>
      </c>
      <c r="T488" s="9">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2"/>
        <v>0</v>
      </c>
      <c r="P489">
        <f t="shared" si="43"/>
        <v>0</v>
      </c>
      <c r="Q489" t="str">
        <f t="shared" si="44"/>
        <v>film &amp; video</v>
      </c>
      <c r="R489" t="str">
        <f t="shared" si="45"/>
        <v>animation</v>
      </c>
      <c r="S489" s="9">
        <f t="shared" si="46"/>
        <v>42669.594837962963</v>
      </c>
      <c r="T489" s="9">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2"/>
        <v>0</v>
      </c>
      <c r="P490">
        <f t="shared" si="43"/>
        <v>0</v>
      </c>
      <c r="Q490" t="str">
        <f t="shared" si="44"/>
        <v>film &amp; video</v>
      </c>
      <c r="R490" t="str">
        <f t="shared" si="45"/>
        <v>animation</v>
      </c>
      <c r="S490" s="9">
        <f t="shared" si="46"/>
        <v>42714.054398148146</v>
      </c>
      <c r="T490" s="9">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2"/>
        <v>0.28667813379201834</v>
      </c>
      <c r="P491">
        <f t="shared" si="43"/>
        <v>71.666666666666671</v>
      </c>
      <c r="Q491" t="str">
        <f t="shared" si="44"/>
        <v>film &amp; video</v>
      </c>
      <c r="R491" t="str">
        <f t="shared" si="45"/>
        <v>animation</v>
      </c>
      <c r="S491" s="9">
        <f t="shared" si="46"/>
        <v>40882.481666666667</v>
      </c>
      <c r="T491" s="9">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2"/>
        <v>0</v>
      </c>
      <c r="P492">
        <f t="shared" si="43"/>
        <v>0</v>
      </c>
      <c r="Q492" t="str">
        <f t="shared" si="44"/>
        <v>film &amp; video</v>
      </c>
      <c r="R492" t="str">
        <f t="shared" si="45"/>
        <v>animation</v>
      </c>
      <c r="S492" s="9">
        <f t="shared" si="46"/>
        <v>41113.968576388892</v>
      </c>
      <c r="T492" s="9">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2"/>
        <v>0</v>
      </c>
      <c r="P493">
        <f t="shared" si="43"/>
        <v>0</v>
      </c>
      <c r="Q493" t="str">
        <f t="shared" si="44"/>
        <v>film &amp; video</v>
      </c>
      <c r="R493" t="str">
        <f t="shared" si="45"/>
        <v>animation</v>
      </c>
      <c r="S493" s="9">
        <f t="shared" si="46"/>
        <v>42366.982627314821</v>
      </c>
      <c r="T493" s="9">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2"/>
        <v>0</v>
      </c>
      <c r="P494">
        <f t="shared" si="43"/>
        <v>0</v>
      </c>
      <c r="Q494" t="str">
        <f t="shared" si="44"/>
        <v>film &amp; video</v>
      </c>
      <c r="R494" t="str">
        <f t="shared" si="45"/>
        <v>animation</v>
      </c>
      <c r="S494" s="9">
        <f t="shared" si="46"/>
        <v>42596.03506944445</v>
      </c>
      <c r="T494" s="9">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2"/>
        <v>0</v>
      </c>
      <c r="P495">
        <f t="shared" si="43"/>
        <v>0</v>
      </c>
      <c r="Q495" t="str">
        <f t="shared" si="44"/>
        <v>film &amp; video</v>
      </c>
      <c r="R495" t="str">
        <f t="shared" si="45"/>
        <v>animation</v>
      </c>
      <c r="S495" s="9">
        <f t="shared" si="46"/>
        <v>42114.726134259254</v>
      </c>
      <c r="T495" s="9">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2"/>
        <v>0.155</v>
      </c>
      <c r="P496">
        <f t="shared" si="43"/>
        <v>10.333333333333334</v>
      </c>
      <c r="Q496" t="str">
        <f t="shared" si="44"/>
        <v>film &amp; video</v>
      </c>
      <c r="R496" t="str">
        <f t="shared" si="45"/>
        <v>animation</v>
      </c>
      <c r="S496" s="9">
        <f t="shared" si="46"/>
        <v>41799.830613425926</v>
      </c>
      <c r="T496" s="9">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2"/>
        <v>0</v>
      </c>
      <c r="P497">
        <f t="shared" si="43"/>
        <v>0</v>
      </c>
      <c r="Q497" t="str">
        <f t="shared" si="44"/>
        <v>film &amp; video</v>
      </c>
      <c r="R497" t="str">
        <f t="shared" si="45"/>
        <v>animation</v>
      </c>
      <c r="S497" s="9">
        <f t="shared" si="46"/>
        <v>42171.827604166669</v>
      </c>
      <c r="T497" s="9">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2"/>
        <v>1.6666666666666668E-3</v>
      </c>
      <c r="P498">
        <f t="shared" si="43"/>
        <v>1</v>
      </c>
      <c r="Q498" t="str">
        <f t="shared" si="44"/>
        <v>film &amp; video</v>
      </c>
      <c r="R498" t="str">
        <f t="shared" si="45"/>
        <v>animation</v>
      </c>
      <c r="S498" s="9">
        <f t="shared" si="46"/>
        <v>41620.93141203704</v>
      </c>
      <c r="T498" s="9">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2"/>
        <v>0.6696428571428571</v>
      </c>
      <c r="P499">
        <f t="shared" si="43"/>
        <v>10</v>
      </c>
      <c r="Q499" t="str">
        <f t="shared" si="44"/>
        <v>film &amp; video</v>
      </c>
      <c r="R499" t="str">
        <f t="shared" si="45"/>
        <v>animation</v>
      </c>
      <c r="S499" s="9">
        <f t="shared" si="46"/>
        <v>41945.037789351853</v>
      </c>
      <c r="T499" s="9">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2"/>
        <v>4.5985132395404564</v>
      </c>
      <c r="P500">
        <f t="shared" si="43"/>
        <v>136.09090909090909</v>
      </c>
      <c r="Q500" t="str">
        <f t="shared" si="44"/>
        <v>film &amp; video</v>
      </c>
      <c r="R500" t="str">
        <f t="shared" si="45"/>
        <v>animation</v>
      </c>
      <c r="S500" s="9">
        <f t="shared" si="46"/>
        <v>40858.762141203704</v>
      </c>
      <c r="T500" s="9">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2"/>
        <v>9.5500000000000007</v>
      </c>
      <c r="P501">
        <f t="shared" si="43"/>
        <v>73.461538461538467</v>
      </c>
      <c r="Q501" t="str">
        <f t="shared" si="44"/>
        <v>film &amp; video</v>
      </c>
      <c r="R501" t="str">
        <f t="shared" si="45"/>
        <v>animation</v>
      </c>
      <c r="S501" s="9">
        <f t="shared" si="46"/>
        <v>40043.895462962959</v>
      </c>
      <c r="T501" s="9">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2"/>
        <v>3.3076923076923079</v>
      </c>
      <c r="P502">
        <f t="shared" si="43"/>
        <v>53.75</v>
      </c>
      <c r="Q502" t="str">
        <f t="shared" si="44"/>
        <v>film &amp; video</v>
      </c>
      <c r="R502" t="str">
        <f t="shared" si="45"/>
        <v>animation</v>
      </c>
      <c r="S502" s="9">
        <f t="shared" si="46"/>
        <v>40247.886006944449</v>
      </c>
      <c r="T502" s="9">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2"/>
        <v>0</v>
      </c>
      <c r="P503">
        <f t="shared" si="43"/>
        <v>0</v>
      </c>
      <c r="Q503" t="str">
        <f t="shared" si="44"/>
        <v>film &amp; video</v>
      </c>
      <c r="R503" t="str">
        <f t="shared" si="45"/>
        <v>animation</v>
      </c>
      <c r="S503" s="9">
        <f t="shared" si="46"/>
        <v>40703.234386574077</v>
      </c>
      <c r="T503" s="9">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2"/>
        <v>1.1499999999999999</v>
      </c>
      <c r="P504">
        <f t="shared" si="43"/>
        <v>57.5</v>
      </c>
      <c r="Q504" t="str">
        <f t="shared" si="44"/>
        <v>film &amp; video</v>
      </c>
      <c r="R504" t="str">
        <f t="shared" si="45"/>
        <v>animation</v>
      </c>
      <c r="S504" s="9">
        <f t="shared" si="46"/>
        <v>40956.553530092591</v>
      </c>
      <c r="T504" s="9">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2"/>
        <v>1.7538461538461538</v>
      </c>
      <c r="P505">
        <f t="shared" si="43"/>
        <v>12.666666666666666</v>
      </c>
      <c r="Q505" t="str">
        <f t="shared" si="44"/>
        <v>film &amp; video</v>
      </c>
      <c r="R505" t="str">
        <f t="shared" si="45"/>
        <v>animation</v>
      </c>
      <c r="S505" s="9">
        <f t="shared" si="46"/>
        <v>41991.526655092588</v>
      </c>
      <c r="T505" s="9">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2"/>
        <v>1.3673469387755102</v>
      </c>
      <c r="P506">
        <f t="shared" si="43"/>
        <v>67</v>
      </c>
      <c r="Q506" t="str">
        <f t="shared" si="44"/>
        <v>film &amp; video</v>
      </c>
      <c r="R506" t="str">
        <f t="shared" si="45"/>
        <v>animation</v>
      </c>
      <c r="S506" s="9">
        <f t="shared" si="46"/>
        <v>40949.98364583333</v>
      </c>
      <c r="T506" s="9">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2"/>
        <v>0.43333333333333329</v>
      </c>
      <c r="P507">
        <f t="shared" si="43"/>
        <v>3.7142857142857144</v>
      </c>
      <c r="Q507" t="str">
        <f t="shared" si="44"/>
        <v>film &amp; video</v>
      </c>
      <c r="R507" t="str">
        <f t="shared" si="45"/>
        <v>animation</v>
      </c>
      <c r="S507" s="9">
        <f t="shared" si="46"/>
        <v>42318.098217592589</v>
      </c>
      <c r="T507" s="9">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2"/>
        <v>0.125</v>
      </c>
      <c r="P508">
        <f t="shared" si="43"/>
        <v>250</v>
      </c>
      <c r="Q508" t="str">
        <f t="shared" si="44"/>
        <v>film &amp; video</v>
      </c>
      <c r="R508" t="str">
        <f t="shared" si="45"/>
        <v>animation</v>
      </c>
      <c r="S508" s="9">
        <f t="shared" si="46"/>
        <v>41466.552314814813</v>
      </c>
      <c r="T508" s="9">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2"/>
        <v>3.2</v>
      </c>
      <c r="P509">
        <f t="shared" si="43"/>
        <v>64</v>
      </c>
      <c r="Q509" t="str">
        <f t="shared" si="44"/>
        <v>film &amp; video</v>
      </c>
      <c r="R509" t="str">
        <f t="shared" si="45"/>
        <v>animation</v>
      </c>
      <c r="S509" s="9">
        <f t="shared" si="46"/>
        <v>41156.958993055552</v>
      </c>
      <c r="T509" s="9">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2"/>
        <v>0.8</v>
      </c>
      <c r="P510">
        <f t="shared" si="43"/>
        <v>133.33333333333334</v>
      </c>
      <c r="Q510" t="str">
        <f t="shared" si="44"/>
        <v>film &amp; video</v>
      </c>
      <c r="R510" t="str">
        <f t="shared" si="45"/>
        <v>animation</v>
      </c>
      <c r="S510" s="9">
        <f t="shared" si="46"/>
        <v>40995.024317129632</v>
      </c>
      <c r="T510" s="9">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2"/>
        <v>0.2</v>
      </c>
      <c r="P511">
        <f t="shared" si="43"/>
        <v>10</v>
      </c>
      <c r="Q511" t="str">
        <f t="shared" si="44"/>
        <v>film &amp; video</v>
      </c>
      <c r="R511" t="str">
        <f t="shared" si="45"/>
        <v>animation</v>
      </c>
      <c r="S511" s="9">
        <f t="shared" si="46"/>
        <v>42153.631597222222</v>
      </c>
      <c r="T511" s="9">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2"/>
        <v>0</v>
      </c>
      <c r="P512">
        <f t="shared" si="43"/>
        <v>0</v>
      </c>
      <c r="Q512" t="str">
        <f t="shared" si="44"/>
        <v>film &amp; video</v>
      </c>
      <c r="R512" t="str">
        <f t="shared" si="45"/>
        <v>animation</v>
      </c>
      <c r="S512" s="9">
        <f t="shared" si="46"/>
        <v>42400.176377314812</v>
      </c>
      <c r="T512" s="9">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2"/>
        <v>3</v>
      </c>
      <c r="P513">
        <f t="shared" si="43"/>
        <v>30</v>
      </c>
      <c r="Q513" t="str">
        <f t="shared" si="44"/>
        <v>film &amp; video</v>
      </c>
      <c r="R513" t="str">
        <f t="shared" si="45"/>
        <v>animation</v>
      </c>
      <c r="S513" s="9">
        <f t="shared" si="46"/>
        <v>41340.303032407406</v>
      </c>
      <c r="T513" s="9">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42"/>
        <v>0.13749999999999998</v>
      </c>
      <c r="P514">
        <f t="shared" si="43"/>
        <v>5.5</v>
      </c>
      <c r="Q514" t="str">
        <f t="shared" si="44"/>
        <v>film &amp; video</v>
      </c>
      <c r="R514" t="str">
        <f t="shared" si="45"/>
        <v>animation</v>
      </c>
      <c r="S514" s="9">
        <f t="shared" si="46"/>
        <v>42649.742210648154</v>
      </c>
      <c r="T514" s="9">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48">(E515/D515)*100</f>
        <v>13.923999999999999</v>
      </c>
      <c r="P515">
        <f t="shared" ref="P515:P578" si="49">IFERROR(E515/L515, 0)</f>
        <v>102.38235294117646</v>
      </c>
      <c r="Q515" t="str">
        <f t="shared" ref="Q515:Q578" si="50">LEFT(N515, SEARCH("/",N515,1)-1)</f>
        <v>film &amp; video</v>
      </c>
      <c r="R515" t="str">
        <f t="shared" ref="R515:R578" si="51">RIGHT(N515,LEN(N515)-SEARCH("/",N515,1))</f>
        <v>animation</v>
      </c>
      <c r="S515" s="9">
        <f t="shared" ref="S515:S578" si="52">(((J515/60)/60)/24)+DATE(1970,1,1)</f>
        <v>42552.653993055559</v>
      </c>
      <c r="T515" s="9">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8"/>
        <v>3.3333333333333335</v>
      </c>
      <c r="P516">
        <f t="shared" si="49"/>
        <v>16.666666666666668</v>
      </c>
      <c r="Q516" t="str">
        <f t="shared" si="50"/>
        <v>film &amp; video</v>
      </c>
      <c r="R516" t="str">
        <f t="shared" si="51"/>
        <v>animation</v>
      </c>
      <c r="S516" s="9">
        <f t="shared" si="52"/>
        <v>41830.613969907405</v>
      </c>
      <c r="T516" s="9">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8"/>
        <v>25.41340206185567</v>
      </c>
      <c r="P517">
        <f t="shared" si="49"/>
        <v>725.02941176470586</v>
      </c>
      <c r="Q517" t="str">
        <f t="shared" si="50"/>
        <v>film &amp; video</v>
      </c>
      <c r="R517" t="str">
        <f t="shared" si="51"/>
        <v>animation</v>
      </c>
      <c r="S517" s="9">
        <f t="shared" si="52"/>
        <v>42327.490752314814</v>
      </c>
      <c r="T517" s="9">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8"/>
        <v>0</v>
      </c>
      <c r="P518">
        <f t="shared" si="49"/>
        <v>0</v>
      </c>
      <c r="Q518" t="str">
        <f t="shared" si="50"/>
        <v>film &amp; video</v>
      </c>
      <c r="R518" t="str">
        <f t="shared" si="51"/>
        <v>animation</v>
      </c>
      <c r="S518" s="9">
        <f t="shared" si="52"/>
        <v>42091.778703703705</v>
      </c>
      <c r="T518" s="9">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8"/>
        <v>1.3666666666666667</v>
      </c>
      <c r="P519">
        <f t="shared" si="49"/>
        <v>68.333333333333329</v>
      </c>
      <c r="Q519" t="str">
        <f t="shared" si="50"/>
        <v>film &amp; video</v>
      </c>
      <c r="R519" t="str">
        <f t="shared" si="51"/>
        <v>animation</v>
      </c>
      <c r="S519" s="9">
        <f t="shared" si="52"/>
        <v>42738.615289351852</v>
      </c>
      <c r="T519" s="9">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8"/>
        <v>0</v>
      </c>
      <c r="P520">
        <f t="shared" si="49"/>
        <v>0</v>
      </c>
      <c r="Q520" t="str">
        <f t="shared" si="50"/>
        <v>film &amp; video</v>
      </c>
      <c r="R520" t="str">
        <f t="shared" si="51"/>
        <v>animation</v>
      </c>
      <c r="S520" s="9">
        <f t="shared" si="52"/>
        <v>42223.616018518514</v>
      </c>
      <c r="T520" s="9">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8"/>
        <v>22.881426547787683</v>
      </c>
      <c r="P521">
        <f t="shared" si="49"/>
        <v>39.228571428571428</v>
      </c>
      <c r="Q521" t="str">
        <f t="shared" si="50"/>
        <v>film &amp; video</v>
      </c>
      <c r="R521" t="str">
        <f t="shared" si="51"/>
        <v>animation</v>
      </c>
      <c r="S521" s="9">
        <f t="shared" si="52"/>
        <v>41218.391446759262</v>
      </c>
      <c r="T521" s="9">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48"/>
        <v>102.1</v>
      </c>
      <c r="P522">
        <f t="shared" si="49"/>
        <v>150.14705882352942</v>
      </c>
      <c r="Q522" t="str">
        <f t="shared" si="50"/>
        <v>theater</v>
      </c>
      <c r="R522" t="str">
        <f t="shared" si="51"/>
        <v>plays</v>
      </c>
      <c r="S522" s="9">
        <f t="shared" si="52"/>
        <v>42318.702094907407</v>
      </c>
      <c r="T522" s="9">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48"/>
        <v>104.64</v>
      </c>
      <c r="P523">
        <f t="shared" si="49"/>
        <v>93.428571428571431</v>
      </c>
      <c r="Q523" t="str">
        <f t="shared" si="50"/>
        <v>theater</v>
      </c>
      <c r="R523" t="str">
        <f t="shared" si="51"/>
        <v>plays</v>
      </c>
      <c r="S523" s="9">
        <f t="shared" si="52"/>
        <v>42646.092812499999</v>
      </c>
      <c r="T523" s="9">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8"/>
        <v>114.66666666666667</v>
      </c>
      <c r="P524">
        <f t="shared" si="49"/>
        <v>110.96774193548387</v>
      </c>
      <c r="Q524" t="str">
        <f t="shared" si="50"/>
        <v>theater</v>
      </c>
      <c r="R524" t="str">
        <f t="shared" si="51"/>
        <v>plays</v>
      </c>
      <c r="S524" s="9">
        <f t="shared" si="52"/>
        <v>42430.040798611109</v>
      </c>
      <c r="T524" s="9">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48"/>
        <v>120.6</v>
      </c>
      <c r="P525">
        <f t="shared" si="49"/>
        <v>71.785714285714292</v>
      </c>
      <c r="Q525" t="str">
        <f t="shared" si="50"/>
        <v>theater</v>
      </c>
      <c r="R525" t="str">
        <f t="shared" si="51"/>
        <v>plays</v>
      </c>
      <c r="S525" s="9">
        <f t="shared" si="52"/>
        <v>42238.13282407407</v>
      </c>
      <c r="T525" s="9">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8"/>
        <v>108.67285714285715</v>
      </c>
      <c r="P526">
        <f t="shared" si="49"/>
        <v>29.258076923076924</v>
      </c>
      <c r="Q526" t="str">
        <f t="shared" si="50"/>
        <v>theater</v>
      </c>
      <c r="R526" t="str">
        <f t="shared" si="51"/>
        <v>plays</v>
      </c>
      <c r="S526" s="9">
        <f t="shared" si="52"/>
        <v>42492.717233796298</v>
      </c>
      <c r="T526" s="9">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8"/>
        <v>100</v>
      </c>
      <c r="P527">
        <f t="shared" si="49"/>
        <v>1000</v>
      </c>
      <c r="Q527" t="str">
        <f t="shared" si="50"/>
        <v>theater</v>
      </c>
      <c r="R527" t="str">
        <f t="shared" si="51"/>
        <v>plays</v>
      </c>
      <c r="S527" s="9">
        <f t="shared" si="52"/>
        <v>41850.400937500002</v>
      </c>
      <c r="T527" s="9">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8"/>
        <v>113.99999999999999</v>
      </c>
      <c r="P528">
        <f t="shared" si="49"/>
        <v>74.347826086956516</v>
      </c>
      <c r="Q528" t="str">
        <f t="shared" si="50"/>
        <v>theater</v>
      </c>
      <c r="R528" t="str">
        <f t="shared" si="51"/>
        <v>plays</v>
      </c>
      <c r="S528" s="9">
        <f t="shared" si="52"/>
        <v>42192.591944444444</v>
      </c>
      <c r="T528" s="9">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8"/>
        <v>100.85</v>
      </c>
      <c r="P529">
        <f t="shared" si="49"/>
        <v>63.829113924050631</v>
      </c>
      <c r="Q529" t="str">
        <f t="shared" si="50"/>
        <v>theater</v>
      </c>
      <c r="R529" t="str">
        <f t="shared" si="51"/>
        <v>plays</v>
      </c>
      <c r="S529" s="9">
        <f t="shared" si="52"/>
        <v>42753.205625000002</v>
      </c>
      <c r="T529" s="9">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8"/>
        <v>115.65217391304347</v>
      </c>
      <c r="P530">
        <f t="shared" si="49"/>
        <v>44.333333333333336</v>
      </c>
      <c r="Q530" t="str">
        <f t="shared" si="50"/>
        <v>theater</v>
      </c>
      <c r="R530" t="str">
        <f t="shared" si="51"/>
        <v>plays</v>
      </c>
      <c r="S530" s="9">
        <f t="shared" si="52"/>
        <v>42155.920219907406</v>
      </c>
      <c r="T530" s="9">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8"/>
        <v>130.41666666666666</v>
      </c>
      <c r="P531">
        <f t="shared" si="49"/>
        <v>86.944444444444443</v>
      </c>
      <c r="Q531" t="str">
        <f t="shared" si="50"/>
        <v>theater</v>
      </c>
      <c r="R531" t="str">
        <f t="shared" si="51"/>
        <v>plays</v>
      </c>
      <c r="S531" s="9">
        <f t="shared" si="52"/>
        <v>42725.031180555554</v>
      </c>
      <c r="T531" s="9">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8"/>
        <v>107.78267254038178</v>
      </c>
      <c r="P532">
        <f t="shared" si="49"/>
        <v>126.55172413793103</v>
      </c>
      <c r="Q532" t="str">
        <f t="shared" si="50"/>
        <v>theater</v>
      </c>
      <c r="R532" t="str">
        <f t="shared" si="51"/>
        <v>plays</v>
      </c>
      <c r="S532" s="9">
        <f t="shared" si="52"/>
        <v>42157.591064814813</v>
      </c>
      <c r="T532" s="9">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8"/>
        <v>100</v>
      </c>
      <c r="P533">
        <f t="shared" si="49"/>
        <v>129.03225806451613</v>
      </c>
      <c r="Q533" t="str">
        <f t="shared" si="50"/>
        <v>theater</v>
      </c>
      <c r="R533" t="str">
        <f t="shared" si="51"/>
        <v>plays</v>
      </c>
      <c r="S533" s="9">
        <f t="shared" si="52"/>
        <v>42676.065150462964</v>
      </c>
      <c r="T533" s="9">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8"/>
        <v>123.25</v>
      </c>
      <c r="P534">
        <f t="shared" si="49"/>
        <v>71.242774566473983</v>
      </c>
      <c r="Q534" t="str">
        <f t="shared" si="50"/>
        <v>theater</v>
      </c>
      <c r="R534" t="str">
        <f t="shared" si="51"/>
        <v>plays</v>
      </c>
      <c r="S534" s="9">
        <f t="shared" si="52"/>
        <v>42473.007037037038</v>
      </c>
      <c r="T534" s="9">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8"/>
        <v>100.2</v>
      </c>
      <c r="P535">
        <f t="shared" si="49"/>
        <v>117.88235294117646</v>
      </c>
      <c r="Q535" t="str">
        <f t="shared" si="50"/>
        <v>theater</v>
      </c>
      <c r="R535" t="str">
        <f t="shared" si="51"/>
        <v>plays</v>
      </c>
      <c r="S535" s="9">
        <f t="shared" si="52"/>
        <v>42482.43478009259</v>
      </c>
      <c r="T535" s="9">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8"/>
        <v>104.66666666666666</v>
      </c>
      <c r="P536">
        <f t="shared" si="49"/>
        <v>327.08333333333331</v>
      </c>
      <c r="Q536" t="str">
        <f t="shared" si="50"/>
        <v>theater</v>
      </c>
      <c r="R536" t="str">
        <f t="shared" si="51"/>
        <v>plays</v>
      </c>
      <c r="S536" s="9">
        <f t="shared" si="52"/>
        <v>42270.810995370368</v>
      </c>
      <c r="T536" s="9">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8"/>
        <v>102.49999999999999</v>
      </c>
      <c r="P537">
        <f t="shared" si="49"/>
        <v>34.745762711864408</v>
      </c>
      <c r="Q537" t="str">
        <f t="shared" si="50"/>
        <v>theater</v>
      </c>
      <c r="R537" t="str">
        <f t="shared" si="51"/>
        <v>plays</v>
      </c>
      <c r="S537" s="9">
        <f t="shared" si="52"/>
        <v>42711.545196759253</v>
      </c>
      <c r="T537" s="9">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8"/>
        <v>118.25757575757576</v>
      </c>
      <c r="P538">
        <f t="shared" si="49"/>
        <v>100.06410256410257</v>
      </c>
      <c r="Q538" t="str">
        <f t="shared" si="50"/>
        <v>theater</v>
      </c>
      <c r="R538" t="str">
        <f t="shared" si="51"/>
        <v>plays</v>
      </c>
      <c r="S538" s="9">
        <f t="shared" si="52"/>
        <v>42179.344988425932</v>
      </c>
      <c r="T538" s="9">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8"/>
        <v>120.5</v>
      </c>
      <c r="P539">
        <f t="shared" si="49"/>
        <v>40.847457627118644</v>
      </c>
      <c r="Q539" t="str">
        <f t="shared" si="50"/>
        <v>theater</v>
      </c>
      <c r="R539" t="str">
        <f t="shared" si="51"/>
        <v>plays</v>
      </c>
      <c r="S539" s="9">
        <f t="shared" si="52"/>
        <v>42282.768414351856</v>
      </c>
      <c r="T539" s="9">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48"/>
        <v>302.42</v>
      </c>
      <c r="P540">
        <f t="shared" si="49"/>
        <v>252.01666666666668</v>
      </c>
      <c r="Q540" t="str">
        <f t="shared" si="50"/>
        <v>theater</v>
      </c>
      <c r="R540" t="str">
        <f t="shared" si="51"/>
        <v>plays</v>
      </c>
      <c r="S540" s="9">
        <f t="shared" si="52"/>
        <v>42473.794710648144</v>
      </c>
      <c r="T540" s="9">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8"/>
        <v>100.64400000000001</v>
      </c>
      <c r="P541">
        <f t="shared" si="49"/>
        <v>25.161000000000001</v>
      </c>
      <c r="Q541" t="str">
        <f t="shared" si="50"/>
        <v>theater</v>
      </c>
      <c r="R541" t="str">
        <f t="shared" si="51"/>
        <v>plays</v>
      </c>
      <c r="S541" s="9">
        <f t="shared" si="52"/>
        <v>42535.049849537041</v>
      </c>
      <c r="T541" s="9">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8"/>
        <v>6.6666666666666671E-3</v>
      </c>
      <c r="P542">
        <f t="shared" si="49"/>
        <v>1</v>
      </c>
      <c r="Q542" t="str">
        <f t="shared" si="50"/>
        <v>technology</v>
      </c>
      <c r="R542" t="str">
        <f t="shared" si="51"/>
        <v>web</v>
      </c>
      <c r="S542" s="9">
        <f t="shared" si="52"/>
        <v>42009.817199074074</v>
      </c>
      <c r="T542" s="9">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8"/>
        <v>0.55555555555555558</v>
      </c>
      <c r="P543">
        <f t="shared" si="49"/>
        <v>25</v>
      </c>
      <c r="Q543" t="str">
        <f t="shared" si="50"/>
        <v>technology</v>
      </c>
      <c r="R543" t="str">
        <f t="shared" si="51"/>
        <v>web</v>
      </c>
      <c r="S543" s="9">
        <f t="shared" si="52"/>
        <v>42276.046689814815</v>
      </c>
      <c r="T543" s="9">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8"/>
        <v>3.9999999999999996E-4</v>
      </c>
      <c r="P544">
        <f t="shared" si="49"/>
        <v>1</v>
      </c>
      <c r="Q544" t="str">
        <f t="shared" si="50"/>
        <v>technology</v>
      </c>
      <c r="R544" t="str">
        <f t="shared" si="51"/>
        <v>web</v>
      </c>
      <c r="S544" s="9">
        <f t="shared" si="52"/>
        <v>42433.737453703703</v>
      </c>
      <c r="T544" s="9">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8"/>
        <v>0.31818181818181818</v>
      </c>
      <c r="P545">
        <f t="shared" si="49"/>
        <v>35</v>
      </c>
      <c r="Q545" t="str">
        <f t="shared" si="50"/>
        <v>technology</v>
      </c>
      <c r="R545" t="str">
        <f t="shared" si="51"/>
        <v>web</v>
      </c>
      <c r="S545" s="9">
        <f t="shared" si="52"/>
        <v>41914.092152777775</v>
      </c>
      <c r="T545" s="9">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8"/>
        <v>1.2</v>
      </c>
      <c r="P546">
        <f t="shared" si="49"/>
        <v>3</v>
      </c>
      <c r="Q546" t="str">
        <f t="shared" si="50"/>
        <v>technology</v>
      </c>
      <c r="R546" t="str">
        <f t="shared" si="51"/>
        <v>web</v>
      </c>
      <c r="S546" s="9">
        <f t="shared" si="52"/>
        <v>42525.656944444447</v>
      </c>
      <c r="T546" s="9">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8"/>
        <v>27.383999999999997</v>
      </c>
      <c r="P547">
        <f t="shared" si="49"/>
        <v>402.70588235294116</v>
      </c>
      <c r="Q547" t="str">
        <f t="shared" si="50"/>
        <v>technology</v>
      </c>
      <c r="R547" t="str">
        <f t="shared" si="51"/>
        <v>web</v>
      </c>
      <c r="S547" s="9">
        <f t="shared" si="52"/>
        <v>42283.592465277776</v>
      </c>
      <c r="T547" s="9">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8"/>
        <v>8.666666666666667E-2</v>
      </c>
      <c r="P548">
        <f t="shared" si="49"/>
        <v>26</v>
      </c>
      <c r="Q548" t="str">
        <f t="shared" si="50"/>
        <v>technology</v>
      </c>
      <c r="R548" t="str">
        <f t="shared" si="51"/>
        <v>web</v>
      </c>
      <c r="S548" s="9">
        <f t="shared" si="52"/>
        <v>42249.667997685188</v>
      </c>
      <c r="T548" s="9">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8"/>
        <v>0</v>
      </c>
      <c r="P549">
        <f t="shared" si="49"/>
        <v>0</v>
      </c>
      <c r="Q549" t="str">
        <f t="shared" si="50"/>
        <v>technology</v>
      </c>
      <c r="R549" t="str">
        <f t="shared" si="51"/>
        <v>web</v>
      </c>
      <c r="S549" s="9">
        <f t="shared" si="52"/>
        <v>42380.696342592593</v>
      </c>
      <c r="T549" s="9">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8"/>
        <v>0.09</v>
      </c>
      <c r="P550">
        <f t="shared" si="49"/>
        <v>9</v>
      </c>
      <c r="Q550" t="str">
        <f t="shared" si="50"/>
        <v>technology</v>
      </c>
      <c r="R550" t="str">
        <f t="shared" si="51"/>
        <v>web</v>
      </c>
      <c r="S550" s="9">
        <f t="shared" si="52"/>
        <v>42276.903333333335</v>
      </c>
      <c r="T550" s="9">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8"/>
        <v>2.7199999999999998</v>
      </c>
      <c r="P551">
        <f t="shared" si="49"/>
        <v>8.5</v>
      </c>
      <c r="Q551" t="str">
        <f t="shared" si="50"/>
        <v>technology</v>
      </c>
      <c r="R551" t="str">
        <f t="shared" si="51"/>
        <v>web</v>
      </c>
      <c r="S551" s="9">
        <f t="shared" si="52"/>
        <v>42163.636828703704</v>
      </c>
      <c r="T551" s="9">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8"/>
        <v>0.70000000000000007</v>
      </c>
      <c r="P552">
        <f t="shared" si="49"/>
        <v>8.75</v>
      </c>
      <c r="Q552" t="str">
        <f t="shared" si="50"/>
        <v>technology</v>
      </c>
      <c r="R552" t="str">
        <f t="shared" si="51"/>
        <v>web</v>
      </c>
      <c r="S552" s="9">
        <f t="shared" si="52"/>
        <v>42753.678761574076</v>
      </c>
      <c r="T552" s="9">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8"/>
        <v>5.0413333333333332</v>
      </c>
      <c r="P553">
        <f t="shared" si="49"/>
        <v>135.03571428571428</v>
      </c>
      <c r="Q553" t="str">
        <f t="shared" si="50"/>
        <v>technology</v>
      </c>
      <c r="R553" t="str">
        <f t="shared" si="51"/>
        <v>web</v>
      </c>
      <c r="S553" s="9">
        <f t="shared" si="52"/>
        <v>42173.275740740741</v>
      </c>
      <c r="T553" s="9">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8"/>
        <v>0</v>
      </c>
      <c r="P554">
        <f t="shared" si="49"/>
        <v>0</v>
      </c>
      <c r="Q554" t="str">
        <f t="shared" si="50"/>
        <v>technology</v>
      </c>
      <c r="R554" t="str">
        <f t="shared" si="51"/>
        <v>web</v>
      </c>
      <c r="S554" s="9">
        <f t="shared" si="52"/>
        <v>42318.616851851853</v>
      </c>
      <c r="T554" s="9">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8"/>
        <v>0.49199999999999999</v>
      </c>
      <c r="P555">
        <f t="shared" si="49"/>
        <v>20.5</v>
      </c>
      <c r="Q555" t="str">
        <f t="shared" si="50"/>
        <v>technology</v>
      </c>
      <c r="R555" t="str">
        <f t="shared" si="51"/>
        <v>web</v>
      </c>
      <c r="S555" s="9">
        <f t="shared" si="52"/>
        <v>41927.71980324074</v>
      </c>
      <c r="T555" s="9">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8"/>
        <v>36.589147286821706</v>
      </c>
      <c r="P556">
        <f t="shared" si="49"/>
        <v>64.36363636363636</v>
      </c>
      <c r="Q556" t="str">
        <f t="shared" si="50"/>
        <v>technology</v>
      </c>
      <c r="R556" t="str">
        <f t="shared" si="51"/>
        <v>web</v>
      </c>
      <c r="S556" s="9">
        <f t="shared" si="52"/>
        <v>41901.684861111113</v>
      </c>
      <c r="T556" s="9">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8"/>
        <v>0</v>
      </c>
      <c r="P557">
        <f t="shared" si="49"/>
        <v>0</v>
      </c>
      <c r="Q557" t="str">
        <f t="shared" si="50"/>
        <v>technology</v>
      </c>
      <c r="R557" t="str">
        <f t="shared" si="51"/>
        <v>web</v>
      </c>
      <c r="S557" s="9">
        <f t="shared" si="52"/>
        <v>42503.353506944448</v>
      </c>
      <c r="T557" s="9">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8"/>
        <v>2.5</v>
      </c>
      <c r="P558">
        <f t="shared" si="49"/>
        <v>200</v>
      </c>
      <c r="Q558" t="str">
        <f t="shared" si="50"/>
        <v>technology</v>
      </c>
      <c r="R558" t="str">
        <f t="shared" si="51"/>
        <v>web</v>
      </c>
      <c r="S558" s="9">
        <f t="shared" si="52"/>
        <v>42345.860150462962</v>
      </c>
      <c r="T558" s="9">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8"/>
        <v>0.91066666666666674</v>
      </c>
      <c r="P559">
        <f t="shared" si="49"/>
        <v>68.3</v>
      </c>
      <c r="Q559" t="str">
        <f t="shared" si="50"/>
        <v>technology</v>
      </c>
      <c r="R559" t="str">
        <f t="shared" si="51"/>
        <v>web</v>
      </c>
      <c r="S559" s="9">
        <f t="shared" si="52"/>
        <v>42676.942164351851</v>
      </c>
      <c r="T559" s="9">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8"/>
        <v>0</v>
      </c>
      <c r="P560">
        <f t="shared" si="49"/>
        <v>0</v>
      </c>
      <c r="Q560" t="str">
        <f t="shared" si="50"/>
        <v>technology</v>
      </c>
      <c r="R560" t="str">
        <f t="shared" si="51"/>
        <v>web</v>
      </c>
      <c r="S560" s="9">
        <f t="shared" si="52"/>
        <v>42057.883159722223</v>
      </c>
      <c r="T560" s="9">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8"/>
        <v>2.0833333333333336E-2</v>
      </c>
      <c r="P561">
        <f t="shared" si="49"/>
        <v>50</v>
      </c>
      <c r="Q561" t="str">
        <f t="shared" si="50"/>
        <v>technology</v>
      </c>
      <c r="R561" t="str">
        <f t="shared" si="51"/>
        <v>web</v>
      </c>
      <c r="S561" s="9">
        <f t="shared" si="52"/>
        <v>42321.283101851848</v>
      </c>
      <c r="T561" s="9">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8"/>
        <v>1.2E-2</v>
      </c>
      <c r="P562">
        <f t="shared" si="49"/>
        <v>4</v>
      </c>
      <c r="Q562" t="str">
        <f t="shared" si="50"/>
        <v>technology</v>
      </c>
      <c r="R562" t="str">
        <f t="shared" si="51"/>
        <v>web</v>
      </c>
      <c r="S562" s="9">
        <f t="shared" si="52"/>
        <v>41960.771354166667</v>
      </c>
      <c r="T562" s="9">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8"/>
        <v>0.36666666666666664</v>
      </c>
      <c r="P563">
        <f t="shared" si="49"/>
        <v>27.5</v>
      </c>
      <c r="Q563" t="str">
        <f t="shared" si="50"/>
        <v>technology</v>
      </c>
      <c r="R563" t="str">
        <f t="shared" si="51"/>
        <v>web</v>
      </c>
      <c r="S563" s="9">
        <f t="shared" si="52"/>
        <v>42268.658715277779</v>
      </c>
      <c r="T563" s="9">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8"/>
        <v>0</v>
      </c>
      <c r="P564">
        <f t="shared" si="49"/>
        <v>0</v>
      </c>
      <c r="Q564" t="str">
        <f t="shared" si="50"/>
        <v>technology</v>
      </c>
      <c r="R564" t="str">
        <f t="shared" si="51"/>
        <v>web</v>
      </c>
      <c r="S564" s="9">
        <f t="shared" si="52"/>
        <v>42692.389062500006</v>
      </c>
      <c r="T564" s="9">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8"/>
        <v>9.0666666666666659E-2</v>
      </c>
      <c r="P565">
        <f t="shared" si="49"/>
        <v>34</v>
      </c>
      <c r="Q565" t="str">
        <f t="shared" si="50"/>
        <v>technology</v>
      </c>
      <c r="R565" t="str">
        <f t="shared" si="51"/>
        <v>web</v>
      </c>
      <c r="S565" s="9">
        <f t="shared" si="52"/>
        <v>42022.069988425923</v>
      </c>
      <c r="T565" s="9">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8"/>
        <v>5.5555555555555558E-3</v>
      </c>
      <c r="P566">
        <f t="shared" si="49"/>
        <v>1</v>
      </c>
      <c r="Q566" t="str">
        <f t="shared" si="50"/>
        <v>technology</v>
      </c>
      <c r="R566" t="str">
        <f t="shared" si="51"/>
        <v>web</v>
      </c>
      <c r="S566" s="9">
        <f t="shared" si="52"/>
        <v>42411.942997685182</v>
      </c>
      <c r="T566" s="9">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8"/>
        <v>0</v>
      </c>
      <c r="P567">
        <f t="shared" si="49"/>
        <v>0</v>
      </c>
      <c r="Q567" t="str">
        <f t="shared" si="50"/>
        <v>technology</v>
      </c>
      <c r="R567" t="str">
        <f t="shared" si="51"/>
        <v>web</v>
      </c>
      <c r="S567" s="9">
        <f t="shared" si="52"/>
        <v>42165.785289351858</v>
      </c>
      <c r="T567" s="9">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8"/>
        <v>0.02</v>
      </c>
      <c r="P568">
        <f t="shared" si="49"/>
        <v>1</v>
      </c>
      <c r="Q568" t="str">
        <f t="shared" si="50"/>
        <v>technology</v>
      </c>
      <c r="R568" t="str">
        <f t="shared" si="51"/>
        <v>web</v>
      </c>
      <c r="S568" s="9">
        <f t="shared" si="52"/>
        <v>42535.68440972222</v>
      </c>
      <c r="T568" s="9">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8"/>
        <v>0</v>
      </c>
      <c r="P569">
        <f t="shared" si="49"/>
        <v>0</v>
      </c>
      <c r="Q569" t="str">
        <f t="shared" si="50"/>
        <v>technology</v>
      </c>
      <c r="R569" t="str">
        <f t="shared" si="51"/>
        <v>web</v>
      </c>
      <c r="S569" s="9">
        <f t="shared" si="52"/>
        <v>41975.842523148152</v>
      </c>
      <c r="T569" s="9">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8"/>
        <v>1</v>
      </c>
      <c r="P570">
        <f t="shared" si="49"/>
        <v>49</v>
      </c>
      <c r="Q570" t="str">
        <f t="shared" si="50"/>
        <v>technology</v>
      </c>
      <c r="R570" t="str">
        <f t="shared" si="51"/>
        <v>web</v>
      </c>
      <c r="S570" s="9">
        <f t="shared" si="52"/>
        <v>42348.9215625</v>
      </c>
      <c r="T570" s="9">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8"/>
        <v>0.8</v>
      </c>
      <c r="P571">
        <f t="shared" si="49"/>
        <v>20</v>
      </c>
      <c r="Q571" t="str">
        <f t="shared" si="50"/>
        <v>technology</v>
      </c>
      <c r="R571" t="str">
        <f t="shared" si="51"/>
        <v>web</v>
      </c>
      <c r="S571" s="9">
        <f t="shared" si="52"/>
        <v>42340.847361111111</v>
      </c>
      <c r="T571" s="9">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8"/>
        <v>0.16705882352941176</v>
      </c>
      <c r="P572">
        <f t="shared" si="49"/>
        <v>142</v>
      </c>
      <c r="Q572" t="str">
        <f t="shared" si="50"/>
        <v>technology</v>
      </c>
      <c r="R572" t="str">
        <f t="shared" si="51"/>
        <v>web</v>
      </c>
      <c r="S572" s="9">
        <f t="shared" si="52"/>
        <v>42388.798252314817</v>
      </c>
      <c r="T572" s="9">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8"/>
        <v>0.42399999999999999</v>
      </c>
      <c r="P573">
        <f t="shared" si="49"/>
        <v>53</v>
      </c>
      <c r="Q573" t="str">
        <f t="shared" si="50"/>
        <v>technology</v>
      </c>
      <c r="R573" t="str">
        <f t="shared" si="51"/>
        <v>web</v>
      </c>
      <c r="S573" s="9">
        <f t="shared" si="52"/>
        <v>42192.816238425927</v>
      </c>
      <c r="T573" s="9">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8"/>
        <v>0</v>
      </c>
      <c r="P574">
        <f t="shared" si="49"/>
        <v>0</v>
      </c>
      <c r="Q574" t="str">
        <f t="shared" si="50"/>
        <v>technology</v>
      </c>
      <c r="R574" t="str">
        <f t="shared" si="51"/>
        <v>web</v>
      </c>
      <c r="S574" s="9">
        <f t="shared" si="52"/>
        <v>42282.71629629629</v>
      </c>
      <c r="T574" s="9">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8"/>
        <v>0.38925389253892539</v>
      </c>
      <c r="P575">
        <f t="shared" si="49"/>
        <v>38.444444444444443</v>
      </c>
      <c r="Q575" t="str">
        <f t="shared" si="50"/>
        <v>technology</v>
      </c>
      <c r="R575" t="str">
        <f t="shared" si="51"/>
        <v>web</v>
      </c>
      <c r="S575" s="9">
        <f t="shared" si="52"/>
        <v>41963.050127314811</v>
      </c>
      <c r="T575" s="9">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8"/>
        <v>0.7155635062611807</v>
      </c>
      <c r="P576">
        <f t="shared" si="49"/>
        <v>20</v>
      </c>
      <c r="Q576" t="str">
        <f t="shared" si="50"/>
        <v>technology</v>
      </c>
      <c r="R576" t="str">
        <f t="shared" si="51"/>
        <v>web</v>
      </c>
      <c r="S576" s="9">
        <f t="shared" si="52"/>
        <v>42632.443368055552</v>
      </c>
      <c r="T576" s="9">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8"/>
        <v>0.43166666666666664</v>
      </c>
      <c r="P577">
        <f t="shared" si="49"/>
        <v>64.75</v>
      </c>
      <c r="Q577" t="str">
        <f t="shared" si="50"/>
        <v>technology</v>
      </c>
      <c r="R577" t="str">
        <f t="shared" si="51"/>
        <v>web</v>
      </c>
      <c r="S577" s="9">
        <f t="shared" si="52"/>
        <v>42138.692627314813</v>
      </c>
      <c r="T577" s="9">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48"/>
        <v>1.25E-3</v>
      </c>
      <c r="P578">
        <f t="shared" si="49"/>
        <v>1</v>
      </c>
      <c r="Q578" t="str">
        <f t="shared" si="50"/>
        <v>technology</v>
      </c>
      <c r="R578" t="str">
        <f t="shared" si="51"/>
        <v>web</v>
      </c>
      <c r="S578" s="9">
        <f t="shared" si="52"/>
        <v>42031.471666666665</v>
      </c>
      <c r="T578" s="9">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54">(E579/D579)*100</f>
        <v>0.2</v>
      </c>
      <c r="P579">
        <f t="shared" ref="P579:P642" si="55">IFERROR(E579/L579, 0)</f>
        <v>10</v>
      </c>
      <c r="Q579" t="str">
        <f t="shared" ref="Q579:Q642" si="56">LEFT(N579, SEARCH("/",N579,1)-1)</f>
        <v>technology</v>
      </c>
      <c r="R579" t="str">
        <f t="shared" ref="R579:R642" si="57">RIGHT(N579,LEN(N579)-SEARCH("/",N579,1))</f>
        <v>web</v>
      </c>
      <c r="S579" s="9">
        <f t="shared" ref="S579:S642" si="58">(((J579/60)/60)/24)+DATE(1970,1,1)</f>
        <v>42450.589143518519</v>
      </c>
      <c r="T579" s="9">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54"/>
        <v>1.12E-2</v>
      </c>
      <c r="P580">
        <f t="shared" si="55"/>
        <v>2</v>
      </c>
      <c r="Q580" t="str">
        <f t="shared" si="56"/>
        <v>technology</v>
      </c>
      <c r="R580" t="str">
        <f t="shared" si="57"/>
        <v>web</v>
      </c>
      <c r="S580" s="9">
        <f t="shared" si="58"/>
        <v>42230.578622685185</v>
      </c>
      <c r="T580" s="9">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54"/>
        <v>1.4583333333333333</v>
      </c>
      <c r="P581">
        <f t="shared" si="55"/>
        <v>35</v>
      </c>
      <c r="Q581" t="str">
        <f t="shared" si="56"/>
        <v>technology</v>
      </c>
      <c r="R581" t="str">
        <f t="shared" si="57"/>
        <v>web</v>
      </c>
      <c r="S581" s="9">
        <f t="shared" si="58"/>
        <v>41968.852118055554</v>
      </c>
      <c r="T581" s="9">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54"/>
        <v>3.3333333333333333E-2</v>
      </c>
      <c r="P582">
        <f t="shared" si="55"/>
        <v>1</v>
      </c>
      <c r="Q582" t="str">
        <f t="shared" si="56"/>
        <v>technology</v>
      </c>
      <c r="R582" t="str">
        <f t="shared" si="57"/>
        <v>web</v>
      </c>
      <c r="S582" s="9">
        <f t="shared" si="58"/>
        <v>42605.908182870371</v>
      </c>
      <c r="T582" s="9">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54"/>
        <v>0</v>
      </c>
      <c r="P583">
        <f t="shared" si="55"/>
        <v>0</v>
      </c>
      <c r="Q583" t="str">
        <f t="shared" si="56"/>
        <v>technology</v>
      </c>
      <c r="R583" t="str">
        <f t="shared" si="57"/>
        <v>web</v>
      </c>
      <c r="S583" s="9">
        <f t="shared" si="58"/>
        <v>42188.012777777782</v>
      </c>
      <c r="T583" s="9">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54"/>
        <v>0</v>
      </c>
      <c r="P584">
        <f t="shared" si="55"/>
        <v>0</v>
      </c>
      <c r="Q584" t="str">
        <f t="shared" si="56"/>
        <v>technology</v>
      </c>
      <c r="R584" t="str">
        <f t="shared" si="57"/>
        <v>web</v>
      </c>
      <c r="S584" s="9">
        <f t="shared" si="58"/>
        <v>42055.739803240736</v>
      </c>
      <c r="T584" s="9">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54"/>
        <v>1.1111111111111112E-2</v>
      </c>
      <c r="P585">
        <f t="shared" si="55"/>
        <v>1</v>
      </c>
      <c r="Q585" t="str">
        <f t="shared" si="56"/>
        <v>technology</v>
      </c>
      <c r="R585" t="str">
        <f t="shared" si="57"/>
        <v>web</v>
      </c>
      <c r="S585" s="9">
        <f t="shared" si="58"/>
        <v>42052.93850694444</v>
      </c>
      <c r="T585" s="9">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54"/>
        <v>1</v>
      </c>
      <c r="P586">
        <f t="shared" si="55"/>
        <v>5</v>
      </c>
      <c r="Q586" t="str">
        <f t="shared" si="56"/>
        <v>technology</v>
      </c>
      <c r="R586" t="str">
        <f t="shared" si="57"/>
        <v>web</v>
      </c>
      <c r="S586" s="9">
        <f t="shared" si="58"/>
        <v>42049.716620370367</v>
      </c>
      <c r="T586" s="9">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54"/>
        <v>0</v>
      </c>
      <c r="P587">
        <f t="shared" si="55"/>
        <v>0</v>
      </c>
      <c r="Q587" t="str">
        <f t="shared" si="56"/>
        <v>technology</v>
      </c>
      <c r="R587" t="str">
        <f t="shared" si="57"/>
        <v>web</v>
      </c>
      <c r="S587" s="9">
        <f t="shared" si="58"/>
        <v>42283.3909375</v>
      </c>
      <c r="T587" s="9">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54"/>
        <v>0.55999999999999994</v>
      </c>
      <c r="P588">
        <f t="shared" si="55"/>
        <v>14</v>
      </c>
      <c r="Q588" t="str">
        <f t="shared" si="56"/>
        <v>technology</v>
      </c>
      <c r="R588" t="str">
        <f t="shared" si="57"/>
        <v>web</v>
      </c>
      <c r="S588" s="9">
        <f t="shared" si="58"/>
        <v>42020.854247685187</v>
      </c>
      <c r="T588" s="9">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54"/>
        <v>9.0833333333333339</v>
      </c>
      <c r="P589">
        <f t="shared" si="55"/>
        <v>389.28571428571428</v>
      </c>
      <c r="Q589" t="str">
        <f t="shared" si="56"/>
        <v>technology</v>
      </c>
      <c r="R589" t="str">
        <f t="shared" si="57"/>
        <v>web</v>
      </c>
      <c r="S589" s="9">
        <f t="shared" si="58"/>
        <v>42080.757326388892</v>
      </c>
      <c r="T589" s="9">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54"/>
        <v>3.3444444444444441</v>
      </c>
      <c r="P590">
        <f t="shared" si="55"/>
        <v>150.5</v>
      </c>
      <c r="Q590" t="str">
        <f t="shared" si="56"/>
        <v>technology</v>
      </c>
      <c r="R590" t="str">
        <f t="shared" si="57"/>
        <v>web</v>
      </c>
      <c r="S590" s="9">
        <f t="shared" si="58"/>
        <v>42631.769513888896</v>
      </c>
      <c r="T590" s="9">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54"/>
        <v>1.3333333333333334E-2</v>
      </c>
      <c r="P591">
        <f t="shared" si="55"/>
        <v>1</v>
      </c>
      <c r="Q591" t="str">
        <f t="shared" si="56"/>
        <v>technology</v>
      </c>
      <c r="R591" t="str">
        <f t="shared" si="57"/>
        <v>web</v>
      </c>
      <c r="S591" s="9">
        <f t="shared" si="58"/>
        <v>42178.614571759259</v>
      </c>
      <c r="T591" s="9">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54"/>
        <v>4.46</v>
      </c>
      <c r="P592">
        <f t="shared" si="55"/>
        <v>24.777777777777779</v>
      </c>
      <c r="Q592" t="str">
        <f t="shared" si="56"/>
        <v>technology</v>
      </c>
      <c r="R592" t="str">
        <f t="shared" si="57"/>
        <v>web</v>
      </c>
      <c r="S592" s="9">
        <f t="shared" si="58"/>
        <v>42377.554756944446</v>
      </c>
      <c r="T592" s="9">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54"/>
        <v>6.0999999999999999E-2</v>
      </c>
      <c r="P593">
        <f t="shared" si="55"/>
        <v>30.5</v>
      </c>
      <c r="Q593" t="str">
        <f t="shared" si="56"/>
        <v>technology</v>
      </c>
      <c r="R593" t="str">
        <f t="shared" si="57"/>
        <v>web</v>
      </c>
      <c r="S593" s="9">
        <f t="shared" si="58"/>
        <v>42177.543171296296</v>
      </c>
      <c r="T593" s="9">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54"/>
        <v>3.3333333333333335</v>
      </c>
      <c r="P594">
        <f t="shared" si="55"/>
        <v>250</v>
      </c>
      <c r="Q594" t="str">
        <f t="shared" si="56"/>
        <v>technology</v>
      </c>
      <c r="R594" t="str">
        <f t="shared" si="57"/>
        <v>web</v>
      </c>
      <c r="S594" s="9">
        <f t="shared" si="58"/>
        <v>41946.232175925928</v>
      </c>
      <c r="T594" s="9">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54"/>
        <v>23</v>
      </c>
      <c r="P595">
        <f t="shared" si="55"/>
        <v>16.428571428571427</v>
      </c>
      <c r="Q595" t="str">
        <f t="shared" si="56"/>
        <v>technology</v>
      </c>
      <c r="R595" t="str">
        <f t="shared" si="57"/>
        <v>web</v>
      </c>
      <c r="S595" s="9">
        <f t="shared" si="58"/>
        <v>42070.677604166667</v>
      </c>
      <c r="T595" s="9">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54"/>
        <v>0.104</v>
      </c>
      <c r="P596">
        <f t="shared" si="55"/>
        <v>13</v>
      </c>
      <c r="Q596" t="str">
        <f t="shared" si="56"/>
        <v>technology</v>
      </c>
      <c r="R596" t="str">
        <f t="shared" si="57"/>
        <v>web</v>
      </c>
      <c r="S596" s="9">
        <f t="shared" si="58"/>
        <v>42446.780162037037</v>
      </c>
      <c r="T596" s="9">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54"/>
        <v>0.42599999999999999</v>
      </c>
      <c r="P597">
        <f t="shared" si="55"/>
        <v>53.25</v>
      </c>
      <c r="Q597" t="str">
        <f t="shared" si="56"/>
        <v>technology</v>
      </c>
      <c r="R597" t="str">
        <f t="shared" si="57"/>
        <v>web</v>
      </c>
      <c r="S597" s="9">
        <f t="shared" si="58"/>
        <v>42083.069884259254</v>
      </c>
      <c r="T597" s="9">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54"/>
        <v>0.03</v>
      </c>
      <c r="P598">
        <f t="shared" si="55"/>
        <v>3</v>
      </c>
      <c r="Q598" t="str">
        <f t="shared" si="56"/>
        <v>technology</v>
      </c>
      <c r="R598" t="str">
        <f t="shared" si="57"/>
        <v>web</v>
      </c>
      <c r="S598" s="9">
        <f t="shared" si="58"/>
        <v>42646.896898148145</v>
      </c>
      <c r="T598" s="9">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54"/>
        <v>0.26666666666666666</v>
      </c>
      <c r="P599">
        <f t="shared" si="55"/>
        <v>10</v>
      </c>
      <c r="Q599" t="str">
        <f t="shared" si="56"/>
        <v>technology</v>
      </c>
      <c r="R599" t="str">
        <f t="shared" si="57"/>
        <v>web</v>
      </c>
      <c r="S599" s="9">
        <f t="shared" si="58"/>
        <v>42545.705266203702</v>
      </c>
      <c r="T599" s="9">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54"/>
        <v>34</v>
      </c>
      <c r="P600">
        <f t="shared" si="55"/>
        <v>121.42857142857143</v>
      </c>
      <c r="Q600" t="str">
        <f t="shared" si="56"/>
        <v>technology</v>
      </c>
      <c r="R600" t="str">
        <f t="shared" si="57"/>
        <v>web</v>
      </c>
      <c r="S600" s="9">
        <f t="shared" si="58"/>
        <v>41948.00209490741</v>
      </c>
      <c r="T600" s="9">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54"/>
        <v>6.2E-2</v>
      </c>
      <c r="P601">
        <f t="shared" si="55"/>
        <v>15.5</v>
      </c>
      <c r="Q601" t="str">
        <f t="shared" si="56"/>
        <v>technology</v>
      </c>
      <c r="R601" t="str">
        <f t="shared" si="57"/>
        <v>web</v>
      </c>
      <c r="S601" s="9">
        <f t="shared" si="58"/>
        <v>42047.812523148154</v>
      </c>
      <c r="T601" s="9">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54"/>
        <v>2</v>
      </c>
      <c r="P602">
        <f t="shared" si="55"/>
        <v>100</v>
      </c>
      <c r="Q602" t="str">
        <f t="shared" si="56"/>
        <v>technology</v>
      </c>
      <c r="R602" t="str">
        <f t="shared" si="57"/>
        <v>web</v>
      </c>
      <c r="S602" s="9">
        <f t="shared" si="58"/>
        <v>42073.798171296294</v>
      </c>
      <c r="T602" s="9">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54"/>
        <v>1.4000000000000001</v>
      </c>
      <c r="P603">
        <f t="shared" si="55"/>
        <v>23.333333333333332</v>
      </c>
      <c r="Q603" t="str">
        <f t="shared" si="56"/>
        <v>technology</v>
      </c>
      <c r="R603" t="str">
        <f t="shared" si="57"/>
        <v>web</v>
      </c>
      <c r="S603" s="9">
        <f t="shared" si="58"/>
        <v>41969.858090277776</v>
      </c>
      <c r="T603" s="9">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54"/>
        <v>0</v>
      </c>
      <c r="P604">
        <f t="shared" si="55"/>
        <v>0</v>
      </c>
      <c r="Q604" t="str">
        <f t="shared" si="56"/>
        <v>technology</v>
      </c>
      <c r="R604" t="str">
        <f t="shared" si="57"/>
        <v>web</v>
      </c>
      <c r="S604" s="9">
        <f t="shared" si="58"/>
        <v>42143.79415509259</v>
      </c>
      <c r="T604" s="9">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54"/>
        <v>3.9334666666666664</v>
      </c>
      <c r="P605">
        <f t="shared" si="55"/>
        <v>45.386153846153846</v>
      </c>
      <c r="Q605" t="str">
        <f t="shared" si="56"/>
        <v>technology</v>
      </c>
      <c r="R605" t="str">
        <f t="shared" si="57"/>
        <v>web</v>
      </c>
      <c r="S605" s="9">
        <f t="shared" si="58"/>
        <v>41835.639155092591</v>
      </c>
      <c r="T605" s="9">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54"/>
        <v>0</v>
      </c>
      <c r="P606">
        <f t="shared" si="55"/>
        <v>0</v>
      </c>
      <c r="Q606" t="str">
        <f t="shared" si="56"/>
        <v>technology</v>
      </c>
      <c r="R606" t="str">
        <f t="shared" si="57"/>
        <v>web</v>
      </c>
      <c r="S606" s="9">
        <f t="shared" si="58"/>
        <v>41849.035370370373</v>
      </c>
      <c r="T606" s="9">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54"/>
        <v>2.62</v>
      </c>
      <c r="P607">
        <f t="shared" si="55"/>
        <v>16.375</v>
      </c>
      <c r="Q607" t="str">
        <f t="shared" si="56"/>
        <v>technology</v>
      </c>
      <c r="R607" t="str">
        <f t="shared" si="57"/>
        <v>web</v>
      </c>
      <c r="S607" s="9">
        <f t="shared" si="58"/>
        <v>42194.357731481476</v>
      </c>
      <c r="T607" s="9">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54"/>
        <v>0.2</v>
      </c>
      <c r="P608">
        <f t="shared" si="55"/>
        <v>10</v>
      </c>
      <c r="Q608" t="str">
        <f t="shared" si="56"/>
        <v>technology</v>
      </c>
      <c r="R608" t="str">
        <f t="shared" si="57"/>
        <v>web</v>
      </c>
      <c r="S608" s="9">
        <f t="shared" si="58"/>
        <v>42102.650567129633</v>
      </c>
      <c r="T608" s="9">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54"/>
        <v>0</v>
      </c>
      <c r="P609">
        <f t="shared" si="55"/>
        <v>0</v>
      </c>
      <c r="Q609" t="str">
        <f t="shared" si="56"/>
        <v>technology</v>
      </c>
      <c r="R609" t="str">
        <f t="shared" si="57"/>
        <v>web</v>
      </c>
      <c r="S609" s="9">
        <f t="shared" si="58"/>
        <v>42300.825648148151</v>
      </c>
      <c r="T609" s="9">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54"/>
        <v>0.97400000000000009</v>
      </c>
      <c r="P610">
        <f t="shared" si="55"/>
        <v>292.2</v>
      </c>
      <c r="Q610" t="str">
        <f t="shared" si="56"/>
        <v>technology</v>
      </c>
      <c r="R610" t="str">
        <f t="shared" si="57"/>
        <v>web</v>
      </c>
      <c r="S610" s="9">
        <f t="shared" si="58"/>
        <v>42140.921064814815</v>
      </c>
      <c r="T610" s="9">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54"/>
        <v>0.64102564102564097</v>
      </c>
      <c r="P611">
        <f t="shared" si="55"/>
        <v>5</v>
      </c>
      <c r="Q611" t="str">
        <f t="shared" si="56"/>
        <v>technology</v>
      </c>
      <c r="R611" t="str">
        <f t="shared" si="57"/>
        <v>web</v>
      </c>
      <c r="S611" s="9">
        <f t="shared" si="58"/>
        <v>42307.034074074079</v>
      </c>
      <c r="T611" s="9">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54"/>
        <v>0</v>
      </c>
      <c r="P612">
        <f t="shared" si="55"/>
        <v>0</v>
      </c>
      <c r="Q612" t="str">
        <f t="shared" si="56"/>
        <v>technology</v>
      </c>
      <c r="R612" t="str">
        <f t="shared" si="57"/>
        <v>web</v>
      </c>
      <c r="S612" s="9">
        <f t="shared" si="58"/>
        <v>42086.83085648148</v>
      </c>
      <c r="T612" s="9">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54"/>
        <v>0</v>
      </c>
      <c r="P613">
        <f t="shared" si="55"/>
        <v>0</v>
      </c>
      <c r="Q613" t="str">
        <f t="shared" si="56"/>
        <v>technology</v>
      </c>
      <c r="R613" t="str">
        <f t="shared" si="57"/>
        <v>web</v>
      </c>
      <c r="S613" s="9">
        <f t="shared" si="58"/>
        <v>42328.560613425929</v>
      </c>
      <c r="T613" s="9">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54"/>
        <v>0</v>
      </c>
      <c r="P614">
        <f t="shared" si="55"/>
        <v>0</v>
      </c>
      <c r="Q614" t="str">
        <f t="shared" si="56"/>
        <v>technology</v>
      </c>
      <c r="R614" t="str">
        <f t="shared" si="57"/>
        <v>web</v>
      </c>
      <c r="S614" s="9">
        <f t="shared" si="58"/>
        <v>42585.031782407401</v>
      </c>
      <c r="T614" s="9">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54"/>
        <v>21.363333333333333</v>
      </c>
      <c r="P615">
        <f t="shared" si="55"/>
        <v>105.93388429752066</v>
      </c>
      <c r="Q615" t="str">
        <f t="shared" si="56"/>
        <v>technology</v>
      </c>
      <c r="R615" t="str">
        <f t="shared" si="57"/>
        <v>web</v>
      </c>
      <c r="S615" s="9">
        <f t="shared" si="58"/>
        <v>42247.496759259258</v>
      </c>
      <c r="T615" s="9">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54"/>
        <v>0</v>
      </c>
      <c r="P616">
        <f t="shared" si="55"/>
        <v>0</v>
      </c>
      <c r="Q616" t="str">
        <f t="shared" si="56"/>
        <v>technology</v>
      </c>
      <c r="R616" t="str">
        <f t="shared" si="57"/>
        <v>web</v>
      </c>
      <c r="S616" s="9">
        <f t="shared" si="58"/>
        <v>42515.061805555553</v>
      </c>
      <c r="T616" s="9">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54"/>
        <v>0</v>
      </c>
      <c r="P617">
        <f t="shared" si="55"/>
        <v>0</v>
      </c>
      <c r="Q617" t="str">
        <f t="shared" si="56"/>
        <v>technology</v>
      </c>
      <c r="R617" t="str">
        <f t="shared" si="57"/>
        <v>web</v>
      </c>
      <c r="S617" s="9">
        <f t="shared" si="58"/>
        <v>42242.122210648144</v>
      </c>
      <c r="T617" s="9">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54"/>
        <v>0</v>
      </c>
      <c r="P618">
        <f t="shared" si="55"/>
        <v>0</v>
      </c>
      <c r="Q618" t="str">
        <f t="shared" si="56"/>
        <v>technology</v>
      </c>
      <c r="R618" t="str">
        <f t="shared" si="57"/>
        <v>web</v>
      </c>
      <c r="S618" s="9">
        <f t="shared" si="58"/>
        <v>42761.376238425932</v>
      </c>
      <c r="T618" s="9">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54"/>
        <v>3</v>
      </c>
      <c r="P619">
        <f t="shared" si="55"/>
        <v>20</v>
      </c>
      <c r="Q619" t="str">
        <f t="shared" si="56"/>
        <v>technology</v>
      </c>
      <c r="R619" t="str">
        <f t="shared" si="57"/>
        <v>web</v>
      </c>
      <c r="S619" s="9">
        <f t="shared" si="58"/>
        <v>42087.343090277776</v>
      </c>
      <c r="T619" s="9">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54"/>
        <v>0</v>
      </c>
      <c r="P620">
        <f t="shared" si="55"/>
        <v>0</v>
      </c>
      <c r="Q620" t="str">
        <f t="shared" si="56"/>
        <v>technology</v>
      </c>
      <c r="R620" t="str">
        <f t="shared" si="57"/>
        <v>web</v>
      </c>
      <c r="S620" s="9">
        <f t="shared" si="58"/>
        <v>42317.810219907406</v>
      </c>
      <c r="T620" s="9">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54"/>
        <v>3.9999999999999996E-5</v>
      </c>
      <c r="P621">
        <f t="shared" si="55"/>
        <v>1</v>
      </c>
      <c r="Q621" t="str">
        <f t="shared" si="56"/>
        <v>technology</v>
      </c>
      <c r="R621" t="str">
        <f t="shared" si="57"/>
        <v>web</v>
      </c>
      <c r="S621" s="9">
        <f t="shared" si="58"/>
        <v>41908.650347222225</v>
      </c>
      <c r="T621" s="9">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54"/>
        <v>1</v>
      </c>
      <c r="P622">
        <f t="shared" si="55"/>
        <v>300</v>
      </c>
      <c r="Q622" t="str">
        <f t="shared" si="56"/>
        <v>technology</v>
      </c>
      <c r="R622" t="str">
        <f t="shared" si="57"/>
        <v>web</v>
      </c>
      <c r="S622" s="9">
        <f t="shared" si="58"/>
        <v>41831.716874999998</v>
      </c>
      <c r="T622" s="9">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54"/>
        <v>1.044</v>
      </c>
      <c r="P623">
        <f t="shared" si="55"/>
        <v>87</v>
      </c>
      <c r="Q623" t="str">
        <f t="shared" si="56"/>
        <v>technology</v>
      </c>
      <c r="R623" t="str">
        <f t="shared" si="57"/>
        <v>web</v>
      </c>
      <c r="S623" s="9">
        <f t="shared" si="58"/>
        <v>42528.987696759257</v>
      </c>
      <c r="T623" s="9">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54"/>
        <v>5.6833333333333336</v>
      </c>
      <c r="P624">
        <f t="shared" si="55"/>
        <v>37.888888888888886</v>
      </c>
      <c r="Q624" t="str">
        <f t="shared" si="56"/>
        <v>technology</v>
      </c>
      <c r="R624" t="str">
        <f t="shared" si="57"/>
        <v>web</v>
      </c>
      <c r="S624" s="9">
        <f t="shared" si="58"/>
        <v>42532.774745370371</v>
      </c>
      <c r="T624" s="9">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54"/>
        <v>0</v>
      </c>
      <c r="P625">
        <f t="shared" si="55"/>
        <v>0</v>
      </c>
      <c r="Q625" t="str">
        <f t="shared" si="56"/>
        <v>technology</v>
      </c>
      <c r="R625" t="str">
        <f t="shared" si="57"/>
        <v>web</v>
      </c>
      <c r="S625" s="9">
        <f t="shared" si="58"/>
        <v>42122.009224537032</v>
      </c>
      <c r="T625" s="9">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54"/>
        <v>0</v>
      </c>
      <c r="P626">
        <f t="shared" si="55"/>
        <v>0</v>
      </c>
      <c r="Q626" t="str">
        <f t="shared" si="56"/>
        <v>technology</v>
      </c>
      <c r="R626" t="str">
        <f t="shared" si="57"/>
        <v>web</v>
      </c>
      <c r="S626" s="9">
        <f t="shared" si="58"/>
        <v>42108.988900462966</v>
      </c>
      <c r="T626" s="9">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54"/>
        <v>0</v>
      </c>
      <c r="P627">
        <f t="shared" si="55"/>
        <v>0</v>
      </c>
      <c r="Q627" t="str">
        <f t="shared" si="56"/>
        <v>technology</v>
      </c>
      <c r="R627" t="str">
        <f t="shared" si="57"/>
        <v>web</v>
      </c>
      <c r="S627" s="9">
        <f t="shared" si="58"/>
        <v>42790.895567129628</v>
      </c>
      <c r="T627" s="9">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54"/>
        <v>17.380000000000003</v>
      </c>
      <c r="P628">
        <f t="shared" si="55"/>
        <v>111.41025641025641</v>
      </c>
      <c r="Q628" t="str">
        <f t="shared" si="56"/>
        <v>technology</v>
      </c>
      <c r="R628" t="str">
        <f t="shared" si="57"/>
        <v>web</v>
      </c>
      <c r="S628" s="9">
        <f t="shared" si="58"/>
        <v>42198.559479166666</v>
      </c>
      <c r="T628" s="9">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54"/>
        <v>0.02</v>
      </c>
      <c r="P629">
        <f t="shared" si="55"/>
        <v>90</v>
      </c>
      <c r="Q629" t="str">
        <f t="shared" si="56"/>
        <v>technology</v>
      </c>
      <c r="R629" t="str">
        <f t="shared" si="57"/>
        <v>web</v>
      </c>
      <c r="S629" s="9">
        <f t="shared" si="58"/>
        <v>42384.306840277779</v>
      </c>
      <c r="T629" s="9">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54"/>
        <v>0</v>
      </c>
      <c r="P630">
        <f t="shared" si="55"/>
        <v>0</v>
      </c>
      <c r="Q630" t="str">
        <f t="shared" si="56"/>
        <v>technology</v>
      </c>
      <c r="R630" t="str">
        <f t="shared" si="57"/>
        <v>web</v>
      </c>
      <c r="S630" s="9">
        <f t="shared" si="58"/>
        <v>41803.692789351851</v>
      </c>
      <c r="T630" s="9">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54"/>
        <v>0.17500000000000002</v>
      </c>
      <c r="P631">
        <f t="shared" si="55"/>
        <v>116.66666666666667</v>
      </c>
      <c r="Q631" t="str">
        <f t="shared" si="56"/>
        <v>technology</v>
      </c>
      <c r="R631" t="str">
        <f t="shared" si="57"/>
        <v>web</v>
      </c>
      <c r="S631" s="9">
        <f t="shared" si="58"/>
        <v>42474.637824074074</v>
      </c>
      <c r="T631" s="9">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54"/>
        <v>8.3340278356529712E-2</v>
      </c>
      <c r="P632">
        <f t="shared" si="55"/>
        <v>10</v>
      </c>
      <c r="Q632" t="str">
        <f t="shared" si="56"/>
        <v>technology</v>
      </c>
      <c r="R632" t="str">
        <f t="shared" si="57"/>
        <v>web</v>
      </c>
      <c r="S632" s="9">
        <f t="shared" si="58"/>
        <v>42223.619456018518</v>
      </c>
      <c r="T632" s="9">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54"/>
        <v>1.38</v>
      </c>
      <c r="P633">
        <f t="shared" si="55"/>
        <v>76.666666666666671</v>
      </c>
      <c r="Q633" t="str">
        <f t="shared" si="56"/>
        <v>technology</v>
      </c>
      <c r="R633" t="str">
        <f t="shared" si="57"/>
        <v>web</v>
      </c>
      <c r="S633" s="9">
        <f t="shared" si="58"/>
        <v>42489.772326388891</v>
      </c>
      <c r="T633" s="9">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54"/>
        <v>0</v>
      </c>
      <c r="P634">
        <f t="shared" si="55"/>
        <v>0</v>
      </c>
      <c r="Q634" t="str">
        <f t="shared" si="56"/>
        <v>technology</v>
      </c>
      <c r="R634" t="str">
        <f t="shared" si="57"/>
        <v>web</v>
      </c>
      <c r="S634" s="9">
        <f t="shared" si="58"/>
        <v>42303.659317129626</v>
      </c>
      <c r="T634" s="9">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54"/>
        <v>12.45</v>
      </c>
      <c r="P635">
        <f t="shared" si="55"/>
        <v>49.8</v>
      </c>
      <c r="Q635" t="str">
        <f t="shared" si="56"/>
        <v>technology</v>
      </c>
      <c r="R635" t="str">
        <f t="shared" si="57"/>
        <v>web</v>
      </c>
      <c r="S635" s="9">
        <f t="shared" si="58"/>
        <v>42507.29932870371</v>
      </c>
      <c r="T635" s="9">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54"/>
        <v>0.02</v>
      </c>
      <c r="P636">
        <f t="shared" si="55"/>
        <v>1</v>
      </c>
      <c r="Q636" t="str">
        <f t="shared" si="56"/>
        <v>technology</v>
      </c>
      <c r="R636" t="str">
        <f t="shared" si="57"/>
        <v>web</v>
      </c>
      <c r="S636" s="9">
        <f t="shared" si="58"/>
        <v>42031.928576388891</v>
      </c>
      <c r="T636" s="9">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54"/>
        <v>8.0000000000000002E-3</v>
      </c>
      <c r="P637">
        <f t="shared" si="55"/>
        <v>2</v>
      </c>
      <c r="Q637" t="str">
        <f t="shared" si="56"/>
        <v>technology</v>
      </c>
      <c r="R637" t="str">
        <f t="shared" si="57"/>
        <v>web</v>
      </c>
      <c r="S637" s="9">
        <f t="shared" si="58"/>
        <v>42076.092152777783</v>
      </c>
      <c r="T637" s="9">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54"/>
        <v>0.2</v>
      </c>
      <c r="P638">
        <f t="shared" si="55"/>
        <v>4</v>
      </c>
      <c r="Q638" t="str">
        <f t="shared" si="56"/>
        <v>technology</v>
      </c>
      <c r="R638" t="str">
        <f t="shared" si="57"/>
        <v>web</v>
      </c>
      <c r="S638" s="9">
        <f t="shared" si="58"/>
        <v>42131.455439814818</v>
      </c>
      <c r="T638" s="9">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54"/>
        <v>0</v>
      </c>
      <c r="P639">
        <f t="shared" si="55"/>
        <v>0</v>
      </c>
      <c r="Q639" t="str">
        <f t="shared" si="56"/>
        <v>technology</v>
      </c>
      <c r="R639" t="str">
        <f t="shared" si="57"/>
        <v>web</v>
      </c>
      <c r="S639" s="9">
        <f t="shared" si="58"/>
        <v>42762.962013888886</v>
      </c>
      <c r="T639" s="9">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54"/>
        <v>9.0000000000000011E-3</v>
      </c>
      <c r="P640">
        <f t="shared" si="55"/>
        <v>3</v>
      </c>
      <c r="Q640" t="str">
        <f t="shared" si="56"/>
        <v>technology</v>
      </c>
      <c r="R640" t="str">
        <f t="shared" si="57"/>
        <v>web</v>
      </c>
      <c r="S640" s="9">
        <f t="shared" si="58"/>
        <v>42759.593310185184</v>
      </c>
      <c r="T640" s="9">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54"/>
        <v>9.9999999999999991E-5</v>
      </c>
      <c r="P641">
        <f t="shared" si="55"/>
        <v>1</v>
      </c>
      <c r="Q641" t="str">
        <f t="shared" si="56"/>
        <v>technology</v>
      </c>
      <c r="R641" t="str">
        <f t="shared" si="57"/>
        <v>web</v>
      </c>
      <c r="S641" s="9">
        <f t="shared" si="58"/>
        <v>41865.583275462966</v>
      </c>
      <c r="T641" s="9">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54"/>
        <v>144.28571428571428</v>
      </c>
      <c r="P642">
        <f t="shared" si="55"/>
        <v>50.5</v>
      </c>
      <c r="Q642" t="str">
        <f t="shared" si="56"/>
        <v>technology</v>
      </c>
      <c r="R642" t="str">
        <f t="shared" si="57"/>
        <v>wearables</v>
      </c>
      <c r="S642" s="9">
        <f t="shared" si="58"/>
        <v>42683.420312500006</v>
      </c>
      <c r="T642" s="9">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60">(E643/D643)*100</f>
        <v>119.16249999999999</v>
      </c>
      <c r="P643">
        <f t="shared" ref="P643:P706" si="61">IFERROR(E643/L643, 0)</f>
        <v>151.31746031746033</v>
      </c>
      <c r="Q643" t="str">
        <f t="shared" ref="Q643:Q706" si="62">LEFT(N643, SEARCH("/",N643,1)-1)</f>
        <v>technology</v>
      </c>
      <c r="R643" t="str">
        <f t="shared" ref="R643:R706" si="63">RIGHT(N643,LEN(N643)-SEARCH("/",N643,1))</f>
        <v>wearables</v>
      </c>
      <c r="S643" s="9">
        <f t="shared" ref="S643:S706" si="64">(((J643/60)/60)/24)+DATE(1970,1,1)</f>
        <v>42199.57</v>
      </c>
      <c r="T643" s="9">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60"/>
        <v>1460.4850000000001</v>
      </c>
      <c r="P644">
        <f t="shared" si="61"/>
        <v>134.3592456301748</v>
      </c>
      <c r="Q644" t="str">
        <f t="shared" si="62"/>
        <v>technology</v>
      </c>
      <c r="R644" t="str">
        <f t="shared" si="63"/>
        <v>wearables</v>
      </c>
      <c r="S644" s="9">
        <f t="shared" si="64"/>
        <v>42199.651319444441</v>
      </c>
      <c r="T644" s="9">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60"/>
        <v>105.80799999999999</v>
      </c>
      <c r="P645">
        <f t="shared" si="61"/>
        <v>174.02631578947367</v>
      </c>
      <c r="Q645" t="str">
        <f t="shared" si="62"/>
        <v>technology</v>
      </c>
      <c r="R645" t="str">
        <f t="shared" si="63"/>
        <v>wearables</v>
      </c>
      <c r="S645" s="9">
        <f t="shared" si="64"/>
        <v>42100.642071759255</v>
      </c>
      <c r="T645" s="9">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60"/>
        <v>300.11791999999997</v>
      </c>
      <c r="P646">
        <f t="shared" si="61"/>
        <v>73.486268364348675</v>
      </c>
      <c r="Q646" t="str">
        <f t="shared" si="62"/>
        <v>technology</v>
      </c>
      <c r="R646" t="str">
        <f t="shared" si="63"/>
        <v>wearables</v>
      </c>
      <c r="S646" s="9">
        <f t="shared" si="64"/>
        <v>41898.665960648148</v>
      </c>
      <c r="T646" s="9">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60"/>
        <v>278.7</v>
      </c>
      <c r="P647">
        <f t="shared" si="61"/>
        <v>23.518987341772153</v>
      </c>
      <c r="Q647" t="str">
        <f t="shared" si="62"/>
        <v>technology</v>
      </c>
      <c r="R647" t="str">
        <f t="shared" si="63"/>
        <v>wearables</v>
      </c>
      <c r="S647" s="9">
        <f t="shared" si="64"/>
        <v>42564.026319444441</v>
      </c>
      <c r="T647" s="9">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60"/>
        <v>131.87625</v>
      </c>
      <c r="P648">
        <f t="shared" si="61"/>
        <v>39.074444444444445</v>
      </c>
      <c r="Q648" t="str">
        <f t="shared" si="62"/>
        <v>technology</v>
      </c>
      <c r="R648" t="str">
        <f t="shared" si="63"/>
        <v>wearables</v>
      </c>
      <c r="S648" s="9">
        <f t="shared" si="64"/>
        <v>41832.852627314816</v>
      </c>
      <c r="T648" s="9">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60"/>
        <v>107.05</v>
      </c>
      <c r="P649">
        <f t="shared" si="61"/>
        <v>125.94117647058823</v>
      </c>
      <c r="Q649" t="str">
        <f t="shared" si="62"/>
        <v>technology</v>
      </c>
      <c r="R649" t="str">
        <f t="shared" si="63"/>
        <v>wearables</v>
      </c>
      <c r="S649" s="9">
        <f t="shared" si="64"/>
        <v>42416.767928240741</v>
      </c>
      <c r="T649" s="9">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60"/>
        <v>126.82285714285715</v>
      </c>
      <c r="P650">
        <f t="shared" si="61"/>
        <v>1644</v>
      </c>
      <c r="Q650" t="str">
        <f t="shared" si="62"/>
        <v>technology</v>
      </c>
      <c r="R650" t="str">
        <f t="shared" si="63"/>
        <v>wearables</v>
      </c>
      <c r="S650" s="9">
        <f t="shared" si="64"/>
        <v>41891.693379629629</v>
      </c>
      <c r="T650" s="9">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60"/>
        <v>139.96</v>
      </c>
      <c r="P651">
        <f t="shared" si="61"/>
        <v>42.670731707317074</v>
      </c>
      <c r="Q651" t="str">
        <f t="shared" si="62"/>
        <v>technology</v>
      </c>
      <c r="R651" t="str">
        <f t="shared" si="63"/>
        <v>wearables</v>
      </c>
      <c r="S651" s="9">
        <f t="shared" si="64"/>
        <v>41877.912187499998</v>
      </c>
      <c r="T651" s="9">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60"/>
        <v>112.4</v>
      </c>
      <c r="P652">
        <f t="shared" si="61"/>
        <v>35.125</v>
      </c>
      <c r="Q652" t="str">
        <f t="shared" si="62"/>
        <v>technology</v>
      </c>
      <c r="R652" t="str">
        <f t="shared" si="63"/>
        <v>wearables</v>
      </c>
      <c r="S652" s="9">
        <f t="shared" si="64"/>
        <v>41932.036851851852</v>
      </c>
      <c r="T652" s="9">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60"/>
        <v>100.52799999999999</v>
      </c>
      <c r="P653">
        <f t="shared" si="61"/>
        <v>239.35238095238094</v>
      </c>
      <c r="Q653" t="str">
        <f t="shared" si="62"/>
        <v>technology</v>
      </c>
      <c r="R653" t="str">
        <f t="shared" si="63"/>
        <v>wearables</v>
      </c>
      <c r="S653" s="9">
        <f t="shared" si="64"/>
        <v>41956.017488425925</v>
      </c>
      <c r="T653" s="9">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60"/>
        <v>100.46666666666665</v>
      </c>
      <c r="P654">
        <f t="shared" si="61"/>
        <v>107.64285714285714</v>
      </c>
      <c r="Q654" t="str">
        <f t="shared" si="62"/>
        <v>technology</v>
      </c>
      <c r="R654" t="str">
        <f t="shared" si="63"/>
        <v>wearables</v>
      </c>
      <c r="S654" s="9">
        <f t="shared" si="64"/>
        <v>42675.690393518518</v>
      </c>
      <c r="T654" s="9">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60"/>
        <v>141.446</v>
      </c>
      <c r="P655">
        <f t="shared" si="61"/>
        <v>95.830623306233065</v>
      </c>
      <c r="Q655" t="str">
        <f t="shared" si="62"/>
        <v>technology</v>
      </c>
      <c r="R655" t="str">
        <f t="shared" si="63"/>
        <v>wearables</v>
      </c>
      <c r="S655" s="9">
        <f t="shared" si="64"/>
        <v>42199.618518518517</v>
      </c>
      <c r="T655" s="9">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60"/>
        <v>267.29166666666669</v>
      </c>
      <c r="P656">
        <f t="shared" si="61"/>
        <v>31.663376110562684</v>
      </c>
      <c r="Q656" t="str">
        <f t="shared" si="62"/>
        <v>technology</v>
      </c>
      <c r="R656" t="str">
        <f t="shared" si="63"/>
        <v>wearables</v>
      </c>
      <c r="S656" s="9">
        <f t="shared" si="64"/>
        <v>42163.957326388889</v>
      </c>
      <c r="T656" s="9">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60"/>
        <v>146.88749999999999</v>
      </c>
      <c r="P657">
        <f t="shared" si="61"/>
        <v>42.886861313868614</v>
      </c>
      <c r="Q657" t="str">
        <f t="shared" si="62"/>
        <v>technology</v>
      </c>
      <c r="R657" t="str">
        <f t="shared" si="63"/>
        <v>wearables</v>
      </c>
      <c r="S657" s="9">
        <f t="shared" si="64"/>
        <v>42045.957314814819</v>
      </c>
      <c r="T657" s="9">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60"/>
        <v>213.56</v>
      </c>
      <c r="P658">
        <f t="shared" si="61"/>
        <v>122.73563218390805</v>
      </c>
      <c r="Q658" t="str">
        <f t="shared" si="62"/>
        <v>technology</v>
      </c>
      <c r="R658" t="str">
        <f t="shared" si="63"/>
        <v>wearables</v>
      </c>
      <c r="S658" s="9">
        <f t="shared" si="64"/>
        <v>42417.804618055554</v>
      </c>
      <c r="T658" s="9">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60"/>
        <v>125.69999999999999</v>
      </c>
      <c r="P659">
        <f t="shared" si="61"/>
        <v>190.45454545454547</v>
      </c>
      <c r="Q659" t="str">
        <f t="shared" si="62"/>
        <v>technology</v>
      </c>
      <c r="R659" t="str">
        <f t="shared" si="63"/>
        <v>wearables</v>
      </c>
      <c r="S659" s="9">
        <f t="shared" si="64"/>
        <v>42331.84574074074</v>
      </c>
      <c r="T659" s="9">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60"/>
        <v>104.46206037108834</v>
      </c>
      <c r="P660">
        <f t="shared" si="61"/>
        <v>109.33695652173913</v>
      </c>
      <c r="Q660" t="str">
        <f t="shared" si="62"/>
        <v>technology</v>
      </c>
      <c r="R660" t="str">
        <f t="shared" si="63"/>
        <v>wearables</v>
      </c>
      <c r="S660" s="9">
        <f t="shared" si="64"/>
        <v>42179.160752314812</v>
      </c>
      <c r="T660" s="9">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60"/>
        <v>100.56666666666668</v>
      </c>
      <c r="P661">
        <f t="shared" si="61"/>
        <v>143.66666666666666</v>
      </c>
      <c r="Q661" t="str">
        <f t="shared" si="62"/>
        <v>technology</v>
      </c>
      <c r="R661" t="str">
        <f t="shared" si="63"/>
        <v>wearables</v>
      </c>
      <c r="S661" s="9">
        <f t="shared" si="64"/>
        <v>42209.593692129631</v>
      </c>
      <c r="T661" s="9">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60"/>
        <v>3.0579999999999998</v>
      </c>
      <c r="P662">
        <f t="shared" si="61"/>
        <v>84.944444444444443</v>
      </c>
      <c r="Q662" t="str">
        <f t="shared" si="62"/>
        <v>technology</v>
      </c>
      <c r="R662" t="str">
        <f t="shared" si="63"/>
        <v>wearables</v>
      </c>
      <c r="S662" s="9">
        <f t="shared" si="64"/>
        <v>41922.741655092592</v>
      </c>
      <c r="T662" s="9">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60"/>
        <v>0.95</v>
      </c>
      <c r="P663">
        <f t="shared" si="61"/>
        <v>10.555555555555555</v>
      </c>
      <c r="Q663" t="str">
        <f t="shared" si="62"/>
        <v>technology</v>
      </c>
      <c r="R663" t="str">
        <f t="shared" si="63"/>
        <v>wearables</v>
      </c>
      <c r="S663" s="9">
        <f t="shared" si="64"/>
        <v>42636.645358796297</v>
      </c>
      <c r="T663" s="9">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60"/>
        <v>0.4</v>
      </c>
      <c r="P664">
        <f t="shared" si="61"/>
        <v>39</v>
      </c>
      <c r="Q664" t="str">
        <f t="shared" si="62"/>
        <v>technology</v>
      </c>
      <c r="R664" t="str">
        <f t="shared" si="63"/>
        <v>wearables</v>
      </c>
      <c r="S664" s="9">
        <f t="shared" si="64"/>
        <v>41990.438043981485</v>
      </c>
      <c r="T664" s="9">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60"/>
        <v>0.35000000000000003</v>
      </c>
      <c r="P665">
        <f t="shared" si="61"/>
        <v>100</v>
      </c>
      <c r="Q665" t="str">
        <f t="shared" si="62"/>
        <v>technology</v>
      </c>
      <c r="R665" t="str">
        <f t="shared" si="63"/>
        <v>wearables</v>
      </c>
      <c r="S665" s="9">
        <f t="shared" si="64"/>
        <v>42173.843240740738</v>
      </c>
      <c r="T665" s="9">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60"/>
        <v>7.5333333333333332</v>
      </c>
      <c r="P666">
        <f t="shared" si="61"/>
        <v>31.172413793103448</v>
      </c>
      <c r="Q666" t="str">
        <f t="shared" si="62"/>
        <v>technology</v>
      </c>
      <c r="R666" t="str">
        <f t="shared" si="63"/>
        <v>wearables</v>
      </c>
      <c r="S666" s="9">
        <f t="shared" si="64"/>
        <v>42077.666377314818</v>
      </c>
      <c r="T666" s="9">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60"/>
        <v>18.64</v>
      </c>
      <c r="P667">
        <f t="shared" si="61"/>
        <v>155.33333333333334</v>
      </c>
      <c r="Q667" t="str">
        <f t="shared" si="62"/>
        <v>technology</v>
      </c>
      <c r="R667" t="str">
        <f t="shared" si="63"/>
        <v>wearables</v>
      </c>
      <c r="S667" s="9">
        <f t="shared" si="64"/>
        <v>42688.711354166662</v>
      </c>
      <c r="T667" s="9">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60"/>
        <v>4.0000000000000001E-3</v>
      </c>
      <c r="P668">
        <f t="shared" si="61"/>
        <v>2</v>
      </c>
      <c r="Q668" t="str">
        <f t="shared" si="62"/>
        <v>technology</v>
      </c>
      <c r="R668" t="str">
        <f t="shared" si="63"/>
        <v>wearables</v>
      </c>
      <c r="S668" s="9">
        <f t="shared" si="64"/>
        <v>41838.832152777781</v>
      </c>
      <c r="T668" s="9">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60"/>
        <v>10.02</v>
      </c>
      <c r="P669">
        <f t="shared" si="61"/>
        <v>178.92857142857142</v>
      </c>
      <c r="Q669" t="str">
        <f t="shared" si="62"/>
        <v>technology</v>
      </c>
      <c r="R669" t="str">
        <f t="shared" si="63"/>
        <v>wearables</v>
      </c>
      <c r="S669" s="9">
        <f t="shared" si="64"/>
        <v>42632.373414351852</v>
      </c>
      <c r="T669" s="9">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60"/>
        <v>4.5600000000000005</v>
      </c>
      <c r="P670">
        <f t="shared" si="61"/>
        <v>27.36</v>
      </c>
      <c r="Q670" t="str">
        <f t="shared" si="62"/>
        <v>technology</v>
      </c>
      <c r="R670" t="str">
        <f t="shared" si="63"/>
        <v>wearables</v>
      </c>
      <c r="S670" s="9">
        <f t="shared" si="64"/>
        <v>42090.831273148149</v>
      </c>
      <c r="T670" s="9">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60"/>
        <v>21.5075</v>
      </c>
      <c r="P671">
        <f t="shared" si="61"/>
        <v>1536.25</v>
      </c>
      <c r="Q671" t="str">
        <f t="shared" si="62"/>
        <v>technology</v>
      </c>
      <c r="R671" t="str">
        <f t="shared" si="63"/>
        <v>wearables</v>
      </c>
      <c r="S671" s="9">
        <f t="shared" si="64"/>
        <v>42527.625671296293</v>
      </c>
      <c r="T671" s="9">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60"/>
        <v>29.276666666666667</v>
      </c>
      <c r="P672">
        <f t="shared" si="61"/>
        <v>84.99677419354839</v>
      </c>
      <c r="Q672" t="str">
        <f t="shared" si="62"/>
        <v>technology</v>
      </c>
      <c r="R672" t="str">
        <f t="shared" si="63"/>
        <v>wearables</v>
      </c>
      <c r="S672" s="9">
        <f t="shared" si="64"/>
        <v>42506.709722222222</v>
      </c>
      <c r="T672" s="9">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60"/>
        <v>39.426666666666662</v>
      </c>
      <c r="P673">
        <f t="shared" si="61"/>
        <v>788.5333333333333</v>
      </c>
      <c r="Q673" t="str">
        <f t="shared" si="62"/>
        <v>technology</v>
      </c>
      <c r="R673" t="str">
        <f t="shared" si="63"/>
        <v>wearables</v>
      </c>
      <c r="S673" s="9">
        <f t="shared" si="64"/>
        <v>41984.692731481482</v>
      </c>
      <c r="T673" s="9">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60"/>
        <v>21.628</v>
      </c>
      <c r="P674">
        <f t="shared" si="61"/>
        <v>50.29767441860465</v>
      </c>
      <c r="Q674" t="str">
        <f t="shared" si="62"/>
        <v>technology</v>
      </c>
      <c r="R674" t="str">
        <f t="shared" si="63"/>
        <v>wearables</v>
      </c>
      <c r="S674" s="9">
        <f t="shared" si="64"/>
        <v>41974.219490740739</v>
      </c>
      <c r="T674" s="9">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60"/>
        <v>0.20500000000000002</v>
      </c>
      <c r="P675">
        <f t="shared" si="61"/>
        <v>68.333333333333329</v>
      </c>
      <c r="Q675" t="str">
        <f t="shared" si="62"/>
        <v>technology</v>
      </c>
      <c r="R675" t="str">
        <f t="shared" si="63"/>
        <v>wearables</v>
      </c>
      <c r="S675" s="9">
        <f t="shared" si="64"/>
        <v>41838.840474537035</v>
      </c>
      <c r="T675" s="9">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60"/>
        <v>0.03</v>
      </c>
      <c r="P676">
        <f t="shared" si="61"/>
        <v>7.5</v>
      </c>
      <c r="Q676" t="str">
        <f t="shared" si="62"/>
        <v>technology</v>
      </c>
      <c r="R676" t="str">
        <f t="shared" si="63"/>
        <v>wearables</v>
      </c>
      <c r="S676" s="9">
        <f t="shared" si="64"/>
        <v>41803.116053240738</v>
      </c>
      <c r="T676" s="9">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60"/>
        <v>14.85</v>
      </c>
      <c r="P677">
        <f t="shared" si="61"/>
        <v>34.269230769230766</v>
      </c>
      <c r="Q677" t="str">
        <f t="shared" si="62"/>
        <v>technology</v>
      </c>
      <c r="R677" t="str">
        <f t="shared" si="63"/>
        <v>wearables</v>
      </c>
      <c r="S677" s="9">
        <f t="shared" si="64"/>
        <v>41975.930601851855</v>
      </c>
      <c r="T677" s="9">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60"/>
        <v>1.4710000000000001</v>
      </c>
      <c r="P678">
        <f t="shared" si="61"/>
        <v>61.291666666666664</v>
      </c>
      <c r="Q678" t="str">
        <f t="shared" si="62"/>
        <v>technology</v>
      </c>
      <c r="R678" t="str">
        <f t="shared" si="63"/>
        <v>wearables</v>
      </c>
      <c r="S678" s="9">
        <f t="shared" si="64"/>
        <v>42012.768298611118</v>
      </c>
      <c r="T678" s="9">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60"/>
        <v>25.584</v>
      </c>
      <c r="P679">
        <f t="shared" si="61"/>
        <v>133.25</v>
      </c>
      <c r="Q679" t="str">
        <f t="shared" si="62"/>
        <v>technology</v>
      </c>
      <c r="R679" t="str">
        <f t="shared" si="63"/>
        <v>wearables</v>
      </c>
      <c r="S679" s="9">
        <f t="shared" si="64"/>
        <v>42504.403877314813</v>
      </c>
      <c r="T679" s="9">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60"/>
        <v>3.8206896551724134</v>
      </c>
      <c r="P680">
        <f t="shared" si="61"/>
        <v>65.17647058823529</v>
      </c>
      <c r="Q680" t="str">
        <f t="shared" si="62"/>
        <v>technology</v>
      </c>
      <c r="R680" t="str">
        <f t="shared" si="63"/>
        <v>wearables</v>
      </c>
      <c r="S680" s="9">
        <f t="shared" si="64"/>
        <v>42481.376597222217</v>
      </c>
      <c r="T680" s="9">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60"/>
        <v>15.485964912280703</v>
      </c>
      <c r="P681">
        <f t="shared" si="61"/>
        <v>93.90425531914893</v>
      </c>
      <c r="Q681" t="str">
        <f t="shared" si="62"/>
        <v>technology</v>
      </c>
      <c r="R681" t="str">
        <f t="shared" si="63"/>
        <v>wearables</v>
      </c>
      <c r="S681" s="9">
        <f t="shared" si="64"/>
        <v>42556.695706018523</v>
      </c>
      <c r="T681" s="9">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60"/>
        <v>25.912000000000003</v>
      </c>
      <c r="P682">
        <f t="shared" si="61"/>
        <v>150.65116279069767</v>
      </c>
      <c r="Q682" t="str">
        <f t="shared" si="62"/>
        <v>technology</v>
      </c>
      <c r="R682" t="str">
        <f t="shared" si="63"/>
        <v>wearables</v>
      </c>
      <c r="S682" s="9">
        <f t="shared" si="64"/>
        <v>41864.501516203702</v>
      </c>
      <c r="T682" s="9">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60"/>
        <v>0.04</v>
      </c>
      <c r="P683">
        <f t="shared" si="61"/>
        <v>1</v>
      </c>
      <c r="Q683" t="str">
        <f t="shared" si="62"/>
        <v>technology</v>
      </c>
      <c r="R683" t="str">
        <f t="shared" si="63"/>
        <v>wearables</v>
      </c>
      <c r="S683" s="9">
        <f t="shared" si="64"/>
        <v>42639.805601851855</v>
      </c>
      <c r="T683" s="9">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60"/>
        <v>0.106</v>
      </c>
      <c r="P684">
        <f t="shared" si="61"/>
        <v>13.25</v>
      </c>
      <c r="Q684" t="str">
        <f t="shared" si="62"/>
        <v>technology</v>
      </c>
      <c r="R684" t="str">
        <f t="shared" si="63"/>
        <v>wearables</v>
      </c>
      <c r="S684" s="9">
        <f t="shared" si="64"/>
        <v>42778.765300925923</v>
      </c>
      <c r="T684" s="9">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60"/>
        <v>0.85142857142857142</v>
      </c>
      <c r="P685">
        <f t="shared" si="61"/>
        <v>99.333333333333329</v>
      </c>
      <c r="Q685" t="str">
        <f t="shared" si="62"/>
        <v>technology</v>
      </c>
      <c r="R685" t="str">
        <f t="shared" si="63"/>
        <v>wearables</v>
      </c>
      <c r="S685" s="9">
        <f t="shared" si="64"/>
        <v>42634.900046296301</v>
      </c>
      <c r="T685" s="9">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60"/>
        <v>7.4837500000000006</v>
      </c>
      <c r="P686">
        <f t="shared" si="61"/>
        <v>177.39259259259259</v>
      </c>
      <c r="Q686" t="str">
        <f t="shared" si="62"/>
        <v>technology</v>
      </c>
      <c r="R686" t="str">
        <f t="shared" si="63"/>
        <v>wearables</v>
      </c>
      <c r="S686" s="9">
        <f t="shared" si="64"/>
        <v>41809.473275462966</v>
      </c>
      <c r="T686" s="9">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60"/>
        <v>27.650000000000002</v>
      </c>
      <c r="P687">
        <f t="shared" si="61"/>
        <v>55.3</v>
      </c>
      <c r="Q687" t="str">
        <f t="shared" si="62"/>
        <v>technology</v>
      </c>
      <c r="R687" t="str">
        <f t="shared" si="63"/>
        <v>wearables</v>
      </c>
      <c r="S687" s="9">
        <f t="shared" si="64"/>
        <v>41971.866574074069</v>
      </c>
      <c r="T687" s="9">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60"/>
        <v>0</v>
      </c>
      <c r="P688">
        <f t="shared" si="61"/>
        <v>0</v>
      </c>
      <c r="Q688" t="str">
        <f t="shared" si="62"/>
        <v>technology</v>
      </c>
      <c r="R688" t="str">
        <f t="shared" si="63"/>
        <v>wearables</v>
      </c>
      <c r="S688" s="9">
        <f t="shared" si="64"/>
        <v>42189.673263888893</v>
      </c>
      <c r="T688" s="9">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60"/>
        <v>3.55</v>
      </c>
      <c r="P689">
        <f t="shared" si="61"/>
        <v>591.66666666666663</v>
      </c>
      <c r="Q689" t="str">
        <f t="shared" si="62"/>
        <v>technology</v>
      </c>
      <c r="R689" t="str">
        <f t="shared" si="63"/>
        <v>wearables</v>
      </c>
      <c r="S689" s="9">
        <f t="shared" si="64"/>
        <v>42711.750613425931</v>
      </c>
      <c r="T689" s="9">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60"/>
        <v>72.989999999999995</v>
      </c>
      <c r="P690">
        <f t="shared" si="61"/>
        <v>405.5</v>
      </c>
      <c r="Q690" t="str">
        <f t="shared" si="62"/>
        <v>technology</v>
      </c>
      <c r="R690" t="str">
        <f t="shared" si="63"/>
        <v>wearables</v>
      </c>
      <c r="S690" s="9">
        <f t="shared" si="64"/>
        <v>42262.104780092588</v>
      </c>
      <c r="T690" s="9">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60"/>
        <v>57.648750000000007</v>
      </c>
      <c r="P691">
        <f t="shared" si="61"/>
        <v>343.14732142857144</v>
      </c>
      <c r="Q691" t="str">
        <f t="shared" si="62"/>
        <v>technology</v>
      </c>
      <c r="R691" t="str">
        <f t="shared" si="63"/>
        <v>wearables</v>
      </c>
      <c r="S691" s="9">
        <f t="shared" si="64"/>
        <v>42675.66778935185</v>
      </c>
      <c r="T691" s="9">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60"/>
        <v>12.34</v>
      </c>
      <c r="P692">
        <f t="shared" si="61"/>
        <v>72.588235294117652</v>
      </c>
      <c r="Q692" t="str">
        <f t="shared" si="62"/>
        <v>technology</v>
      </c>
      <c r="R692" t="str">
        <f t="shared" si="63"/>
        <v>wearables</v>
      </c>
      <c r="S692" s="9">
        <f t="shared" si="64"/>
        <v>42579.634733796294</v>
      </c>
      <c r="T692" s="9">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60"/>
        <v>0.52</v>
      </c>
      <c r="P693">
        <f t="shared" si="61"/>
        <v>26</v>
      </c>
      <c r="Q693" t="str">
        <f t="shared" si="62"/>
        <v>technology</v>
      </c>
      <c r="R693" t="str">
        <f t="shared" si="63"/>
        <v>wearables</v>
      </c>
      <c r="S693" s="9">
        <f t="shared" si="64"/>
        <v>42158.028310185182</v>
      </c>
      <c r="T693" s="9">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60"/>
        <v>6.5299999999999994</v>
      </c>
      <c r="P694">
        <f t="shared" si="61"/>
        <v>6.4975124378109452</v>
      </c>
      <c r="Q694" t="str">
        <f t="shared" si="62"/>
        <v>technology</v>
      </c>
      <c r="R694" t="str">
        <f t="shared" si="63"/>
        <v>wearables</v>
      </c>
      <c r="S694" s="9">
        <f t="shared" si="64"/>
        <v>42696.37572916667</v>
      </c>
      <c r="T694" s="9">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60"/>
        <v>35.338000000000001</v>
      </c>
      <c r="P695">
        <f t="shared" si="61"/>
        <v>119.38513513513513</v>
      </c>
      <c r="Q695" t="str">
        <f t="shared" si="62"/>
        <v>technology</v>
      </c>
      <c r="R695" t="str">
        <f t="shared" si="63"/>
        <v>wearables</v>
      </c>
      <c r="S695" s="9">
        <f t="shared" si="64"/>
        <v>42094.808182870373</v>
      </c>
      <c r="T695" s="9">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60"/>
        <v>0.39333333333333331</v>
      </c>
      <c r="P696">
        <f t="shared" si="61"/>
        <v>84.285714285714292</v>
      </c>
      <c r="Q696" t="str">
        <f t="shared" si="62"/>
        <v>technology</v>
      </c>
      <c r="R696" t="str">
        <f t="shared" si="63"/>
        <v>wearables</v>
      </c>
      <c r="S696" s="9">
        <f t="shared" si="64"/>
        <v>42737.663877314815</v>
      </c>
      <c r="T696" s="9">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60"/>
        <v>1.06</v>
      </c>
      <c r="P697">
        <f t="shared" si="61"/>
        <v>90.857142857142861</v>
      </c>
      <c r="Q697" t="str">
        <f t="shared" si="62"/>
        <v>technology</v>
      </c>
      <c r="R697" t="str">
        <f t="shared" si="63"/>
        <v>wearables</v>
      </c>
      <c r="S697" s="9">
        <f t="shared" si="64"/>
        <v>41913.521064814813</v>
      </c>
      <c r="T697" s="9">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60"/>
        <v>5.7142857142857147E-4</v>
      </c>
      <c r="P698">
        <f t="shared" si="61"/>
        <v>1</v>
      </c>
      <c r="Q698" t="str">
        <f t="shared" si="62"/>
        <v>technology</v>
      </c>
      <c r="R698" t="str">
        <f t="shared" si="63"/>
        <v>wearables</v>
      </c>
      <c r="S698" s="9">
        <f t="shared" si="64"/>
        <v>41815.927106481482</v>
      </c>
      <c r="T698" s="9">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60"/>
        <v>46.379999999999995</v>
      </c>
      <c r="P699">
        <f t="shared" si="61"/>
        <v>20.342105263157894</v>
      </c>
      <c r="Q699" t="str">
        <f t="shared" si="62"/>
        <v>technology</v>
      </c>
      <c r="R699" t="str">
        <f t="shared" si="63"/>
        <v>wearables</v>
      </c>
      <c r="S699" s="9">
        <f t="shared" si="64"/>
        <v>42388.523020833338</v>
      </c>
      <c r="T699" s="9">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60"/>
        <v>15.39</v>
      </c>
      <c r="P700">
        <f t="shared" si="61"/>
        <v>530.68965517241384</v>
      </c>
      <c r="Q700" t="str">
        <f t="shared" si="62"/>
        <v>technology</v>
      </c>
      <c r="R700" t="str">
        <f t="shared" si="63"/>
        <v>wearables</v>
      </c>
      <c r="S700" s="9">
        <f t="shared" si="64"/>
        <v>41866.931076388886</v>
      </c>
      <c r="T700" s="9">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60"/>
        <v>82.422107692307705</v>
      </c>
      <c r="P701">
        <f t="shared" si="61"/>
        <v>120.39184269662923</v>
      </c>
      <c r="Q701" t="str">
        <f t="shared" si="62"/>
        <v>technology</v>
      </c>
      <c r="R701" t="str">
        <f t="shared" si="63"/>
        <v>wearables</v>
      </c>
      <c r="S701" s="9">
        <f t="shared" si="64"/>
        <v>41563.485509259262</v>
      </c>
      <c r="T701" s="9">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60"/>
        <v>2.6866666666666665</v>
      </c>
      <c r="P702">
        <f t="shared" si="61"/>
        <v>13</v>
      </c>
      <c r="Q702" t="str">
        <f t="shared" si="62"/>
        <v>technology</v>
      </c>
      <c r="R702" t="str">
        <f t="shared" si="63"/>
        <v>wearables</v>
      </c>
      <c r="S702" s="9">
        <f t="shared" si="64"/>
        <v>42715.688437500001</v>
      </c>
      <c r="T702" s="9">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60"/>
        <v>26.6</v>
      </c>
      <c r="P703">
        <f t="shared" si="61"/>
        <v>291.33333333333331</v>
      </c>
      <c r="Q703" t="str">
        <f t="shared" si="62"/>
        <v>technology</v>
      </c>
      <c r="R703" t="str">
        <f t="shared" si="63"/>
        <v>wearables</v>
      </c>
      <c r="S703" s="9">
        <f t="shared" si="64"/>
        <v>41813.662962962961</v>
      </c>
      <c r="T703" s="9">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60"/>
        <v>30.813400000000001</v>
      </c>
      <c r="P704">
        <f t="shared" si="61"/>
        <v>124.9191891891892</v>
      </c>
      <c r="Q704" t="str">
        <f t="shared" si="62"/>
        <v>technology</v>
      </c>
      <c r="R704" t="str">
        <f t="shared" si="63"/>
        <v>wearables</v>
      </c>
      <c r="S704" s="9">
        <f t="shared" si="64"/>
        <v>42668.726701388892</v>
      </c>
      <c r="T704" s="9">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60"/>
        <v>5.58</v>
      </c>
      <c r="P705">
        <f t="shared" si="61"/>
        <v>119.57142857142857</v>
      </c>
      <c r="Q705" t="str">
        <f t="shared" si="62"/>
        <v>technology</v>
      </c>
      <c r="R705" t="str">
        <f t="shared" si="63"/>
        <v>wearables</v>
      </c>
      <c r="S705" s="9">
        <f t="shared" si="64"/>
        <v>42711.950798611113</v>
      </c>
      <c r="T705" s="9">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60"/>
        <v>0.87454545454545463</v>
      </c>
      <c r="P706">
        <f t="shared" si="61"/>
        <v>120.25</v>
      </c>
      <c r="Q706" t="str">
        <f t="shared" si="62"/>
        <v>technology</v>
      </c>
      <c r="R706" t="str">
        <f t="shared" si="63"/>
        <v>wearables</v>
      </c>
      <c r="S706" s="9">
        <f t="shared" si="64"/>
        <v>42726.192916666667</v>
      </c>
      <c r="T706" s="9">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66">(E707/D707)*100</f>
        <v>0.97699999999999987</v>
      </c>
      <c r="P707">
        <f t="shared" ref="P707:P770" si="67">IFERROR(E707/L707, 0)</f>
        <v>195.4</v>
      </c>
      <c r="Q707" t="str">
        <f t="shared" ref="Q707:Q770" si="68">LEFT(N707, SEARCH("/",N707,1)-1)</f>
        <v>technology</v>
      </c>
      <c r="R707" t="str">
        <f t="shared" ref="R707:R770" si="69">RIGHT(N707,LEN(N707)-SEARCH("/",N707,1))</f>
        <v>wearables</v>
      </c>
      <c r="S707" s="9">
        <f t="shared" ref="S707:S770" si="70">(((J707/60)/60)/24)+DATE(1970,1,1)</f>
        <v>42726.491643518515</v>
      </c>
      <c r="T707" s="9">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66"/>
        <v>0</v>
      </c>
      <c r="P708">
        <f t="shared" si="67"/>
        <v>0</v>
      </c>
      <c r="Q708" t="str">
        <f t="shared" si="68"/>
        <v>technology</v>
      </c>
      <c r="R708" t="str">
        <f t="shared" si="69"/>
        <v>wearables</v>
      </c>
      <c r="S708" s="9">
        <f t="shared" si="70"/>
        <v>42676.995173611111</v>
      </c>
      <c r="T708" s="9">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66"/>
        <v>78.927352941176466</v>
      </c>
      <c r="P709">
        <f t="shared" si="67"/>
        <v>117.69868421052631</v>
      </c>
      <c r="Q709" t="str">
        <f t="shared" si="68"/>
        <v>technology</v>
      </c>
      <c r="R709" t="str">
        <f t="shared" si="69"/>
        <v>wearables</v>
      </c>
      <c r="S709" s="9">
        <f t="shared" si="70"/>
        <v>42696.663506944446</v>
      </c>
      <c r="T709" s="9">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66"/>
        <v>22.092500000000001</v>
      </c>
      <c r="P710">
        <f t="shared" si="67"/>
        <v>23.948509485094849</v>
      </c>
      <c r="Q710" t="str">
        <f t="shared" si="68"/>
        <v>technology</v>
      </c>
      <c r="R710" t="str">
        <f t="shared" si="69"/>
        <v>wearables</v>
      </c>
      <c r="S710" s="9">
        <f t="shared" si="70"/>
        <v>41835.581018518518</v>
      </c>
      <c r="T710" s="9">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66"/>
        <v>0.40666666666666662</v>
      </c>
      <c r="P711">
        <f t="shared" si="67"/>
        <v>30.5</v>
      </c>
      <c r="Q711" t="str">
        <f t="shared" si="68"/>
        <v>technology</v>
      </c>
      <c r="R711" t="str">
        <f t="shared" si="69"/>
        <v>wearables</v>
      </c>
      <c r="S711" s="9">
        <f t="shared" si="70"/>
        <v>41948.041192129633</v>
      </c>
      <c r="T711" s="9">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66"/>
        <v>0</v>
      </c>
      <c r="P712">
        <f t="shared" si="67"/>
        <v>0</v>
      </c>
      <c r="Q712" t="str">
        <f t="shared" si="68"/>
        <v>technology</v>
      </c>
      <c r="R712" t="str">
        <f t="shared" si="69"/>
        <v>wearables</v>
      </c>
      <c r="S712" s="9">
        <f t="shared" si="70"/>
        <v>41837.984976851854</v>
      </c>
      <c r="T712" s="9">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66"/>
        <v>33.790999999999997</v>
      </c>
      <c r="P713">
        <f t="shared" si="67"/>
        <v>99.973372781065095</v>
      </c>
      <c r="Q713" t="str">
        <f t="shared" si="68"/>
        <v>technology</v>
      </c>
      <c r="R713" t="str">
        <f t="shared" si="69"/>
        <v>wearables</v>
      </c>
      <c r="S713" s="9">
        <f t="shared" si="70"/>
        <v>42678.459120370375</v>
      </c>
      <c r="T713" s="9">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66"/>
        <v>0.21649484536082475</v>
      </c>
      <c r="P714">
        <f t="shared" si="67"/>
        <v>26.25</v>
      </c>
      <c r="Q714" t="str">
        <f t="shared" si="68"/>
        <v>technology</v>
      </c>
      <c r="R714" t="str">
        <f t="shared" si="69"/>
        <v>wearables</v>
      </c>
      <c r="S714" s="9">
        <f t="shared" si="70"/>
        <v>42384.680925925932</v>
      </c>
      <c r="T714" s="9">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66"/>
        <v>0.79600000000000004</v>
      </c>
      <c r="P715">
        <f t="shared" si="67"/>
        <v>199</v>
      </c>
      <c r="Q715" t="str">
        <f t="shared" si="68"/>
        <v>technology</v>
      </c>
      <c r="R715" t="str">
        <f t="shared" si="69"/>
        <v>wearables</v>
      </c>
      <c r="S715" s="9">
        <f t="shared" si="70"/>
        <v>42496.529305555552</v>
      </c>
      <c r="T715" s="9">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66"/>
        <v>14.993333333333334</v>
      </c>
      <c r="P716">
        <f t="shared" si="67"/>
        <v>80.321428571428569</v>
      </c>
      <c r="Q716" t="str">
        <f t="shared" si="68"/>
        <v>technology</v>
      </c>
      <c r="R716" t="str">
        <f t="shared" si="69"/>
        <v>wearables</v>
      </c>
      <c r="S716" s="9">
        <f t="shared" si="70"/>
        <v>42734.787986111114</v>
      </c>
      <c r="T716" s="9">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66"/>
        <v>5.0509090909090908</v>
      </c>
      <c r="P717">
        <f t="shared" si="67"/>
        <v>115.75</v>
      </c>
      <c r="Q717" t="str">
        <f t="shared" si="68"/>
        <v>technology</v>
      </c>
      <c r="R717" t="str">
        <f t="shared" si="69"/>
        <v>wearables</v>
      </c>
      <c r="S717" s="9">
        <f t="shared" si="70"/>
        <v>42273.090740740736</v>
      </c>
      <c r="T717" s="9">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66"/>
        <v>10.214285714285715</v>
      </c>
      <c r="P718">
        <f t="shared" si="67"/>
        <v>44.6875</v>
      </c>
      <c r="Q718" t="str">
        <f t="shared" si="68"/>
        <v>technology</v>
      </c>
      <c r="R718" t="str">
        <f t="shared" si="69"/>
        <v>wearables</v>
      </c>
      <c r="S718" s="9">
        <f t="shared" si="70"/>
        <v>41940.658645833333</v>
      </c>
      <c r="T718" s="9">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66"/>
        <v>0.30499999999999999</v>
      </c>
      <c r="P719">
        <f t="shared" si="67"/>
        <v>76.25</v>
      </c>
      <c r="Q719" t="str">
        <f t="shared" si="68"/>
        <v>technology</v>
      </c>
      <c r="R719" t="str">
        <f t="shared" si="69"/>
        <v>wearables</v>
      </c>
      <c r="S719" s="9">
        <f t="shared" si="70"/>
        <v>41857.854189814818</v>
      </c>
      <c r="T719" s="9">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66"/>
        <v>0.75</v>
      </c>
      <c r="P720">
        <f t="shared" si="67"/>
        <v>22.5</v>
      </c>
      <c r="Q720" t="str">
        <f t="shared" si="68"/>
        <v>technology</v>
      </c>
      <c r="R720" t="str">
        <f t="shared" si="69"/>
        <v>wearables</v>
      </c>
      <c r="S720" s="9">
        <f t="shared" si="70"/>
        <v>42752.845451388886</v>
      </c>
      <c r="T720" s="9">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66"/>
        <v>1.2933333333333332</v>
      </c>
      <c r="P721">
        <f t="shared" si="67"/>
        <v>19.399999999999999</v>
      </c>
      <c r="Q721" t="str">
        <f t="shared" si="68"/>
        <v>technology</v>
      </c>
      <c r="R721" t="str">
        <f t="shared" si="69"/>
        <v>wearables</v>
      </c>
      <c r="S721" s="9">
        <f t="shared" si="70"/>
        <v>42409.040231481486</v>
      </c>
      <c r="T721" s="9">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66"/>
        <v>143.94736842105263</v>
      </c>
      <c r="P722">
        <f t="shared" si="67"/>
        <v>66.707317073170728</v>
      </c>
      <c r="Q722" t="str">
        <f t="shared" si="68"/>
        <v>publishing</v>
      </c>
      <c r="R722" t="str">
        <f t="shared" si="69"/>
        <v>nonfiction</v>
      </c>
      <c r="S722" s="9">
        <f t="shared" si="70"/>
        <v>40909.649201388893</v>
      </c>
      <c r="T722" s="9">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66"/>
        <v>122.10975609756099</v>
      </c>
      <c r="P723">
        <f t="shared" si="67"/>
        <v>84.142857142857139</v>
      </c>
      <c r="Q723" t="str">
        <f t="shared" si="68"/>
        <v>publishing</v>
      </c>
      <c r="R723" t="str">
        <f t="shared" si="69"/>
        <v>nonfiction</v>
      </c>
      <c r="S723" s="9">
        <f t="shared" si="70"/>
        <v>41807.571840277778</v>
      </c>
      <c r="T723" s="9">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66"/>
        <v>132.024</v>
      </c>
      <c r="P724">
        <f t="shared" si="67"/>
        <v>215.72549019607843</v>
      </c>
      <c r="Q724" t="str">
        <f t="shared" si="68"/>
        <v>publishing</v>
      </c>
      <c r="R724" t="str">
        <f t="shared" si="69"/>
        <v>nonfiction</v>
      </c>
      <c r="S724" s="9">
        <f t="shared" si="70"/>
        <v>40977.805300925924</v>
      </c>
      <c r="T724" s="9">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66"/>
        <v>109.38000000000001</v>
      </c>
      <c r="P725">
        <f t="shared" si="67"/>
        <v>54.69</v>
      </c>
      <c r="Q725" t="str">
        <f t="shared" si="68"/>
        <v>publishing</v>
      </c>
      <c r="R725" t="str">
        <f t="shared" si="69"/>
        <v>nonfiction</v>
      </c>
      <c r="S725" s="9">
        <f t="shared" si="70"/>
        <v>42184.816539351858</v>
      </c>
      <c r="T725" s="9">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66"/>
        <v>105.47157142857144</v>
      </c>
      <c r="P726">
        <f t="shared" si="67"/>
        <v>51.62944055944056</v>
      </c>
      <c r="Q726" t="str">
        <f t="shared" si="68"/>
        <v>publishing</v>
      </c>
      <c r="R726" t="str">
        <f t="shared" si="69"/>
        <v>nonfiction</v>
      </c>
      <c r="S726" s="9">
        <f t="shared" si="70"/>
        <v>40694.638460648144</v>
      </c>
      <c r="T726" s="9">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66"/>
        <v>100.35000000000001</v>
      </c>
      <c r="P727">
        <f t="shared" si="67"/>
        <v>143.35714285714286</v>
      </c>
      <c r="Q727" t="str">
        <f t="shared" si="68"/>
        <v>publishing</v>
      </c>
      <c r="R727" t="str">
        <f t="shared" si="69"/>
        <v>nonfiction</v>
      </c>
      <c r="S727" s="9">
        <f t="shared" si="70"/>
        <v>42321.626296296294</v>
      </c>
      <c r="T727" s="9">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66"/>
        <v>101.4</v>
      </c>
      <c r="P728">
        <f t="shared" si="67"/>
        <v>72.428571428571431</v>
      </c>
      <c r="Q728" t="str">
        <f t="shared" si="68"/>
        <v>publishing</v>
      </c>
      <c r="R728" t="str">
        <f t="shared" si="69"/>
        <v>nonfiction</v>
      </c>
      <c r="S728" s="9">
        <f t="shared" si="70"/>
        <v>41346.042673611111</v>
      </c>
      <c r="T728" s="9">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66"/>
        <v>155.51428571428571</v>
      </c>
      <c r="P729">
        <f t="shared" si="67"/>
        <v>36.530201342281877</v>
      </c>
      <c r="Q729" t="str">
        <f t="shared" si="68"/>
        <v>publishing</v>
      </c>
      <c r="R729" t="str">
        <f t="shared" si="69"/>
        <v>nonfiction</v>
      </c>
      <c r="S729" s="9">
        <f t="shared" si="70"/>
        <v>41247.020243055551</v>
      </c>
      <c r="T729" s="9">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66"/>
        <v>105.566</v>
      </c>
      <c r="P730">
        <f t="shared" si="67"/>
        <v>60.903461538461535</v>
      </c>
      <c r="Q730" t="str">
        <f t="shared" si="68"/>
        <v>publishing</v>
      </c>
      <c r="R730" t="str">
        <f t="shared" si="69"/>
        <v>nonfiction</v>
      </c>
      <c r="S730" s="9">
        <f t="shared" si="70"/>
        <v>40731.837465277778</v>
      </c>
      <c r="T730" s="9">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66"/>
        <v>130.65</v>
      </c>
      <c r="P731">
        <f t="shared" si="67"/>
        <v>43.55</v>
      </c>
      <c r="Q731" t="str">
        <f t="shared" si="68"/>
        <v>publishing</v>
      </c>
      <c r="R731" t="str">
        <f t="shared" si="69"/>
        <v>nonfiction</v>
      </c>
      <c r="S731" s="9">
        <f t="shared" si="70"/>
        <v>41111.185891203706</v>
      </c>
      <c r="T731" s="9">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66"/>
        <v>132.19</v>
      </c>
      <c r="P732">
        <f t="shared" si="67"/>
        <v>99.766037735849054</v>
      </c>
      <c r="Q732" t="str">
        <f t="shared" si="68"/>
        <v>publishing</v>
      </c>
      <c r="R732" t="str">
        <f t="shared" si="69"/>
        <v>nonfiction</v>
      </c>
      <c r="S732" s="9">
        <f t="shared" si="70"/>
        <v>40854.745266203703</v>
      </c>
      <c r="T732" s="9">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66"/>
        <v>126</v>
      </c>
      <c r="P733">
        <f t="shared" si="67"/>
        <v>88.732394366197184</v>
      </c>
      <c r="Q733" t="str">
        <f t="shared" si="68"/>
        <v>publishing</v>
      </c>
      <c r="R733" t="str">
        <f t="shared" si="69"/>
        <v>nonfiction</v>
      </c>
      <c r="S733" s="9">
        <f t="shared" si="70"/>
        <v>40879.795682870368</v>
      </c>
      <c r="T733" s="9">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66"/>
        <v>160</v>
      </c>
      <c r="P734">
        <f t="shared" si="67"/>
        <v>4.9230769230769234</v>
      </c>
      <c r="Q734" t="str">
        <f t="shared" si="68"/>
        <v>publishing</v>
      </c>
      <c r="R734" t="str">
        <f t="shared" si="69"/>
        <v>nonfiction</v>
      </c>
      <c r="S734" s="9">
        <f t="shared" si="70"/>
        <v>41486.424317129626</v>
      </c>
      <c r="T734" s="9">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66"/>
        <v>120.48</v>
      </c>
      <c r="P735">
        <f t="shared" si="67"/>
        <v>17.822485207100591</v>
      </c>
      <c r="Q735" t="str">
        <f t="shared" si="68"/>
        <v>publishing</v>
      </c>
      <c r="R735" t="str">
        <f t="shared" si="69"/>
        <v>nonfiction</v>
      </c>
      <c r="S735" s="9">
        <f t="shared" si="70"/>
        <v>41598.420046296298</v>
      </c>
      <c r="T735" s="9">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66"/>
        <v>125.52941176470588</v>
      </c>
      <c r="P736">
        <f t="shared" si="67"/>
        <v>187.19298245614036</v>
      </c>
      <c r="Q736" t="str">
        <f t="shared" si="68"/>
        <v>publishing</v>
      </c>
      <c r="R736" t="str">
        <f t="shared" si="69"/>
        <v>nonfiction</v>
      </c>
      <c r="S736" s="9">
        <f t="shared" si="70"/>
        <v>42102.164583333331</v>
      </c>
      <c r="T736" s="9">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66"/>
        <v>114.40638297872341</v>
      </c>
      <c r="P737">
        <f t="shared" si="67"/>
        <v>234.80786026200875</v>
      </c>
      <c r="Q737" t="str">
        <f t="shared" si="68"/>
        <v>publishing</v>
      </c>
      <c r="R737" t="str">
        <f t="shared" si="69"/>
        <v>nonfiction</v>
      </c>
      <c r="S737" s="9">
        <f t="shared" si="70"/>
        <v>41946.029467592591</v>
      </c>
      <c r="T737" s="9">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66"/>
        <v>315.13888888888891</v>
      </c>
      <c r="P738">
        <f t="shared" si="67"/>
        <v>105.04629629629629</v>
      </c>
      <c r="Q738" t="str">
        <f t="shared" si="68"/>
        <v>publishing</v>
      </c>
      <c r="R738" t="str">
        <f t="shared" si="69"/>
        <v>nonfiction</v>
      </c>
      <c r="S738" s="9">
        <f t="shared" si="70"/>
        <v>41579.734259259261</v>
      </c>
      <c r="T738" s="9">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66"/>
        <v>122.39999999999999</v>
      </c>
      <c r="P739">
        <f t="shared" si="67"/>
        <v>56.666666666666664</v>
      </c>
      <c r="Q739" t="str">
        <f t="shared" si="68"/>
        <v>publishing</v>
      </c>
      <c r="R739" t="str">
        <f t="shared" si="69"/>
        <v>nonfiction</v>
      </c>
      <c r="S739" s="9">
        <f t="shared" si="70"/>
        <v>41667.275312500002</v>
      </c>
      <c r="T739" s="9">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66"/>
        <v>106.73333333333332</v>
      </c>
      <c r="P740">
        <f t="shared" si="67"/>
        <v>39.048780487804876</v>
      </c>
      <c r="Q740" t="str">
        <f t="shared" si="68"/>
        <v>publishing</v>
      </c>
      <c r="R740" t="str">
        <f t="shared" si="69"/>
        <v>nonfiction</v>
      </c>
      <c r="S740" s="9">
        <f t="shared" si="70"/>
        <v>41943.604097222218</v>
      </c>
      <c r="T740" s="9">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66"/>
        <v>158.33333333333331</v>
      </c>
      <c r="P741">
        <f t="shared" si="67"/>
        <v>68.345323741007192</v>
      </c>
      <c r="Q741" t="str">
        <f t="shared" si="68"/>
        <v>publishing</v>
      </c>
      <c r="R741" t="str">
        <f t="shared" si="69"/>
        <v>nonfiction</v>
      </c>
      <c r="S741" s="9">
        <f t="shared" si="70"/>
        <v>41829.502650462964</v>
      </c>
      <c r="T741" s="9">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66"/>
        <v>107.4</v>
      </c>
      <c r="P742">
        <f t="shared" si="67"/>
        <v>169.57894736842104</v>
      </c>
      <c r="Q742" t="str">
        <f t="shared" si="68"/>
        <v>publishing</v>
      </c>
      <c r="R742" t="str">
        <f t="shared" si="69"/>
        <v>nonfiction</v>
      </c>
      <c r="S742" s="9">
        <f t="shared" si="70"/>
        <v>42162.146782407406</v>
      </c>
      <c r="T742" s="9">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66"/>
        <v>102.25999999999999</v>
      </c>
      <c r="P743">
        <f t="shared" si="67"/>
        <v>141.42340425531913</v>
      </c>
      <c r="Q743" t="str">
        <f t="shared" si="68"/>
        <v>publishing</v>
      </c>
      <c r="R743" t="str">
        <f t="shared" si="69"/>
        <v>nonfiction</v>
      </c>
      <c r="S743" s="9">
        <f t="shared" si="70"/>
        <v>41401.648217592592</v>
      </c>
      <c r="T743" s="9">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66"/>
        <v>110.71428571428572</v>
      </c>
      <c r="P744">
        <f t="shared" si="67"/>
        <v>67.391304347826093</v>
      </c>
      <c r="Q744" t="str">
        <f t="shared" si="68"/>
        <v>publishing</v>
      </c>
      <c r="R744" t="str">
        <f t="shared" si="69"/>
        <v>nonfiction</v>
      </c>
      <c r="S744" s="9">
        <f t="shared" si="70"/>
        <v>41689.917962962965</v>
      </c>
      <c r="T744" s="9">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66"/>
        <v>148</v>
      </c>
      <c r="P745">
        <f t="shared" si="67"/>
        <v>54.266666666666666</v>
      </c>
      <c r="Q745" t="str">
        <f t="shared" si="68"/>
        <v>publishing</v>
      </c>
      <c r="R745" t="str">
        <f t="shared" si="69"/>
        <v>nonfiction</v>
      </c>
      <c r="S745" s="9">
        <f t="shared" si="70"/>
        <v>40990.709317129629</v>
      </c>
      <c r="T745" s="9">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66"/>
        <v>102.32000000000001</v>
      </c>
      <c r="P746">
        <f t="shared" si="67"/>
        <v>82.516129032258064</v>
      </c>
      <c r="Q746" t="str">
        <f t="shared" si="68"/>
        <v>publishing</v>
      </c>
      <c r="R746" t="str">
        <f t="shared" si="69"/>
        <v>nonfiction</v>
      </c>
      <c r="S746" s="9">
        <f t="shared" si="70"/>
        <v>41226.95721064815</v>
      </c>
      <c r="T746" s="9">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66"/>
        <v>179.09909909909908</v>
      </c>
      <c r="P747">
        <f t="shared" si="67"/>
        <v>53.729729729729726</v>
      </c>
      <c r="Q747" t="str">
        <f t="shared" si="68"/>
        <v>publishing</v>
      </c>
      <c r="R747" t="str">
        <f t="shared" si="69"/>
        <v>nonfiction</v>
      </c>
      <c r="S747" s="9">
        <f t="shared" si="70"/>
        <v>41367.572280092594</v>
      </c>
      <c r="T747" s="9">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66"/>
        <v>111.08135252761969</v>
      </c>
      <c r="P748">
        <f t="shared" si="67"/>
        <v>34.206185567010309</v>
      </c>
      <c r="Q748" t="str">
        <f t="shared" si="68"/>
        <v>publishing</v>
      </c>
      <c r="R748" t="str">
        <f t="shared" si="69"/>
        <v>nonfiction</v>
      </c>
      <c r="S748" s="9">
        <f t="shared" si="70"/>
        <v>41157.042928240742</v>
      </c>
      <c r="T748" s="9">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66"/>
        <v>100.04285714285714</v>
      </c>
      <c r="P749">
        <f t="shared" si="67"/>
        <v>127.32727272727273</v>
      </c>
      <c r="Q749" t="str">
        <f t="shared" si="68"/>
        <v>publishing</v>
      </c>
      <c r="R749" t="str">
        <f t="shared" si="69"/>
        <v>nonfiction</v>
      </c>
      <c r="S749" s="9">
        <f t="shared" si="70"/>
        <v>41988.548831018517</v>
      </c>
      <c r="T749" s="9">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66"/>
        <v>100.25</v>
      </c>
      <c r="P750">
        <f t="shared" si="67"/>
        <v>45.56818181818182</v>
      </c>
      <c r="Q750" t="str">
        <f t="shared" si="68"/>
        <v>publishing</v>
      </c>
      <c r="R750" t="str">
        <f t="shared" si="69"/>
        <v>nonfiction</v>
      </c>
      <c r="S750" s="9">
        <f t="shared" si="70"/>
        <v>41831.846828703703</v>
      </c>
      <c r="T750" s="9">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66"/>
        <v>105.56</v>
      </c>
      <c r="P751">
        <f t="shared" si="67"/>
        <v>95.963636363636368</v>
      </c>
      <c r="Q751" t="str">
        <f t="shared" si="68"/>
        <v>publishing</v>
      </c>
      <c r="R751" t="str">
        <f t="shared" si="69"/>
        <v>nonfiction</v>
      </c>
      <c r="S751" s="9">
        <f t="shared" si="70"/>
        <v>42733.94131944445</v>
      </c>
      <c r="T751" s="9">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66"/>
        <v>102.58775877587757</v>
      </c>
      <c r="P752">
        <f t="shared" si="67"/>
        <v>77.271186440677965</v>
      </c>
      <c r="Q752" t="str">
        <f t="shared" si="68"/>
        <v>publishing</v>
      </c>
      <c r="R752" t="str">
        <f t="shared" si="69"/>
        <v>nonfiction</v>
      </c>
      <c r="S752" s="9">
        <f t="shared" si="70"/>
        <v>41299.878148148149</v>
      </c>
      <c r="T752" s="9">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66"/>
        <v>118.5</v>
      </c>
      <c r="P753">
        <f t="shared" si="67"/>
        <v>57.338709677419352</v>
      </c>
      <c r="Q753" t="str">
        <f t="shared" si="68"/>
        <v>publishing</v>
      </c>
      <c r="R753" t="str">
        <f t="shared" si="69"/>
        <v>nonfiction</v>
      </c>
      <c r="S753" s="9">
        <f t="shared" si="70"/>
        <v>40713.630497685182</v>
      </c>
      <c r="T753" s="9">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66"/>
        <v>111.7</v>
      </c>
      <c r="P754">
        <f t="shared" si="67"/>
        <v>53.19047619047619</v>
      </c>
      <c r="Q754" t="str">
        <f t="shared" si="68"/>
        <v>publishing</v>
      </c>
      <c r="R754" t="str">
        <f t="shared" si="69"/>
        <v>nonfiction</v>
      </c>
      <c r="S754" s="9">
        <f t="shared" si="70"/>
        <v>42639.421493055561</v>
      </c>
      <c r="T754" s="9">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66"/>
        <v>128</v>
      </c>
      <c r="P755">
        <f t="shared" si="67"/>
        <v>492.30769230769232</v>
      </c>
      <c r="Q755" t="str">
        <f t="shared" si="68"/>
        <v>publishing</v>
      </c>
      <c r="R755" t="str">
        <f t="shared" si="69"/>
        <v>nonfiction</v>
      </c>
      <c r="S755" s="9">
        <f t="shared" si="70"/>
        <v>42019.590173611112</v>
      </c>
      <c r="T755" s="9">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66"/>
        <v>103.75000000000001</v>
      </c>
      <c r="P756">
        <f t="shared" si="67"/>
        <v>42.346938775510203</v>
      </c>
      <c r="Q756" t="str">
        <f t="shared" si="68"/>
        <v>publishing</v>
      </c>
      <c r="R756" t="str">
        <f t="shared" si="69"/>
        <v>nonfiction</v>
      </c>
      <c r="S756" s="9">
        <f t="shared" si="70"/>
        <v>41249.749085648145</v>
      </c>
      <c r="T756" s="9">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66"/>
        <v>101.9076</v>
      </c>
      <c r="P757">
        <f t="shared" si="67"/>
        <v>37.466029411764708</v>
      </c>
      <c r="Q757" t="str">
        <f t="shared" si="68"/>
        <v>publishing</v>
      </c>
      <c r="R757" t="str">
        <f t="shared" si="69"/>
        <v>nonfiction</v>
      </c>
      <c r="S757" s="9">
        <f t="shared" si="70"/>
        <v>41383.605057870373</v>
      </c>
      <c r="T757" s="9">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66"/>
        <v>117.71428571428571</v>
      </c>
      <c r="P758">
        <f t="shared" si="67"/>
        <v>37.454545454545453</v>
      </c>
      <c r="Q758" t="str">
        <f t="shared" si="68"/>
        <v>publishing</v>
      </c>
      <c r="R758" t="str">
        <f t="shared" si="69"/>
        <v>nonfiction</v>
      </c>
      <c r="S758" s="9">
        <f t="shared" si="70"/>
        <v>40590.766886574071</v>
      </c>
      <c r="T758" s="9">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66"/>
        <v>238</v>
      </c>
      <c r="P759">
        <f t="shared" si="67"/>
        <v>33.055555555555557</v>
      </c>
      <c r="Q759" t="str">
        <f t="shared" si="68"/>
        <v>publishing</v>
      </c>
      <c r="R759" t="str">
        <f t="shared" si="69"/>
        <v>nonfiction</v>
      </c>
      <c r="S759" s="9">
        <f t="shared" si="70"/>
        <v>41235.054560185185</v>
      </c>
      <c r="T759" s="9">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66"/>
        <v>102</v>
      </c>
      <c r="P760">
        <f t="shared" si="67"/>
        <v>134.21052631578948</v>
      </c>
      <c r="Q760" t="str">
        <f t="shared" si="68"/>
        <v>publishing</v>
      </c>
      <c r="R760" t="str">
        <f t="shared" si="69"/>
        <v>nonfiction</v>
      </c>
      <c r="S760" s="9">
        <f t="shared" si="70"/>
        <v>40429.836435185185</v>
      </c>
      <c r="T760" s="9">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66"/>
        <v>101.92000000000002</v>
      </c>
      <c r="P761">
        <f t="shared" si="67"/>
        <v>51.474747474747474</v>
      </c>
      <c r="Q761" t="str">
        <f t="shared" si="68"/>
        <v>publishing</v>
      </c>
      <c r="R761" t="str">
        <f t="shared" si="69"/>
        <v>nonfiction</v>
      </c>
      <c r="S761" s="9">
        <f t="shared" si="70"/>
        <v>41789.330312500002</v>
      </c>
      <c r="T761" s="9">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66"/>
        <v>0</v>
      </c>
      <c r="P762">
        <f t="shared" si="67"/>
        <v>0</v>
      </c>
      <c r="Q762" t="str">
        <f t="shared" si="68"/>
        <v>publishing</v>
      </c>
      <c r="R762" t="str">
        <f t="shared" si="69"/>
        <v>fiction</v>
      </c>
      <c r="S762" s="9">
        <f t="shared" si="70"/>
        <v>42670.764039351852</v>
      </c>
      <c r="T762" s="9">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66"/>
        <v>4.7</v>
      </c>
      <c r="P763">
        <f t="shared" si="67"/>
        <v>39.166666666666664</v>
      </c>
      <c r="Q763" t="str">
        <f t="shared" si="68"/>
        <v>publishing</v>
      </c>
      <c r="R763" t="str">
        <f t="shared" si="69"/>
        <v>fiction</v>
      </c>
      <c r="S763" s="9">
        <f t="shared" si="70"/>
        <v>41642.751458333332</v>
      </c>
      <c r="T763" s="9">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66"/>
        <v>0</v>
      </c>
      <c r="P764">
        <f t="shared" si="67"/>
        <v>0</v>
      </c>
      <c r="Q764" t="str">
        <f t="shared" si="68"/>
        <v>publishing</v>
      </c>
      <c r="R764" t="str">
        <f t="shared" si="69"/>
        <v>fiction</v>
      </c>
      <c r="S764" s="9">
        <f t="shared" si="70"/>
        <v>42690.858449074076</v>
      </c>
      <c r="T764" s="9">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66"/>
        <v>0.11655011655011654</v>
      </c>
      <c r="P765">
        <f t="shared" si="67"/>
        <v>5</v>
      </c>
      <c r="Q765" t="str">
        <f t="shared" si="68"/>
        <v>publishing</v>
      </c>
      <c r="R765" t="str">
        <f t="shared" si="69"/>
        <v>fiction</v>
      </c>
      <c r="S765" s="9">
        <f t="shared" si="70"/>
        <v>41471.446851851848</v>
      </c>
      <c r="T765" s="9">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66"/>
        <v>0</v>
      </c>
      <c r="P766">
        <f t="shared" si="67"/>
        <v>0</v>
      </c>
      <c r="Q766" t="str">
        <f t="shared" si="68"/>
        <v>publishing</v>
      </c>
      <c r="R766" t="str">
        <f t="shared" si="69"/>
        <v>fiction</v>
      </c>
      <c r="S766" s="9">
        <f t="shared" si="70"/>
        <v>42227.173159722224</v>
      </c>
      <c r="T766" s="9">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66"/>
        <v>36.014285714285712</v>
      </c>
      <c r="P767">
        <f t="shared" si="67"/>
        <v>57.295454545454547</v>
      </c>
      <c r="Q767" t="str">
        <f t="shared" si="68"/>
        <v>publishing</v>
      </c>
      <c r="R767" t="str">
        <f t="shared" si="69"/>
        <v>fiction</v>
      </c>
      <c r="S767" s="9">
        <f t="shared" si="70"/>
        <v>41901.542638888888</v>
      </c>
      <c r="T767" s="9">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66"/>
        <v>0</v>
      </c>
      <c r="P768">
        <f t="shared" si="67"/>
        <v>0</v>
      </c>
      <c r="Q768" t="str">
        <f t="shared" si="68"/>
        <v>publishing</v>
      </c>
      <c r="R768" t="str">
        <f t="shared" si="69"/>
        <v>fiction</v>
      </c>
      <c r="S768" s="9">
        <f t="shared" si="70"/>
        <v>42021.783368055556</v>
      </c>
      <c r="T768" s="9">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66"/>
        <v>3.54</v>
      </c>
      <c r="P769">
        <f t="shared" si="67"/>
        <v>59</v>
      </c>
      <c r="Q769" t="str">
        <f t="shared" si="68"/>
        <v>publishing</v>
      </c>
      <c r="R769" t="str">
        <f t="shared" si="69"/>
        <v>fiction</v>
      </c>
      <c r="S769" s="9">
        <f t="shared" si="70"/>
        <v>42115.143634259264</v>
      </c>
      <c r="T769" s="9">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66"/>
        <v>0</v>
      </c>
      <c r="P770">
        <f t="shared" si="67"/>
        <v>0</v>
      </c>
      <c r="Q770" t="str">
        <f t="shared" si="68"/>
        <v>publishing</v>
      </c>
      <c r="R770" t="str">
        <f t="shared" si="69"/>
        <v>fiction</v>
      </c>
      <c r="S770" s="9">
        <f t="shared" si="70"/>
        <v>41594.207060185188</v>
      </c>
      <c r="T770" s="9">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72">(E771/D771)*100</f>
        <v>41.4</v>
      </c>
      <c r="P771">
        <f t="shared" ref="P771:P834" si="73">IFERROR(E771/L771, 0)</f>
        <v>31.846153846153847</v>
      </c>
      <c r="Q771" t="str">
        <f t="shared" ref="Q771:Q834" si="74">LEFT(N771, SEARCH("/",N771,1)-1)</f>
        <v>publishing</v>
      </c>
      <c r="R771" t="str">
        <f t="shared" ref="R771:R834" si="75">RIGHT(N771,LEN(N771)-SEARCH("/",N771,1))</f>
        <v>fiction</v>
      </c>
      <c r="S771" s="9">
        <f t="shared" ref="S771:S834" si="76">(((J771/60)/60)/24)+DATE(1970,1,1)</f>
        <v>41604.996458333335</v>
      </c>
      <c r="T771" s="9">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72"/>
        <v>0</v>
      </c>
      <c r="P772">
        <f t="shared" si="73"/>
        <v>0</v>
      </c>
      <c r="Q772" t="str">
        <f t="shared" si="74"/>
        <v>publishing</v>
      </c>
      <c r="R772" t="str">
        <f t="shared" si="75"/>
        <v>fiction</v>
      </c>
      <c r="S772" s="9">
        <f t="shared" si="76"/>
        <v>41289.999641203707</v>
      </c>
      <c r="T772" s="9">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72"/>
        <v>2.6315789473684209E-2</v>
      </c>
      <c r="P773">
        <f t="shared" si="73"/>
        <v>10</v>
      </c>
      <c r="Q773" t="str">
        <f t="shared" si="74"/>
        <v>publishing</v>
      </c>
      <c r="R773" t="str">
        <f t="shared" si="75"/>
        <v>fiction</v>
      </c>
      <c r="S773" s="9">
        <f t="shared" si="76"/>
        <v>42349.824097222227</v>
      </c>
      <c r="T773" s="9">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72"/>
        <v>3.3333333333333335</v>
      </c>
      <c r="P774">
        <f t="shared" si="73"/>
        <v>50</v>
      </c>
      <c r="Q774" t="str">
        <f t="shared" si="74"/>
        <v>publishing</v>
      </c>
      <c r="R774" t="str">
        <f t="shared" si="75"/>
        <v>fiction</v>
      </c>
      <c r="S774" s="9">
        <f t="shared" si="76"/>
        <v>40068.056932870371</v>
      </c>
      <c r="T774" s="9">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72"/>
        <v>0.85129023676509719</v>
      </c>
      <c r="P775">
        <f t="shared" si="73"/>
        <v>16</v>
      </c>
      <c r="Q775" t="str">
        <f t="shared" si="74"/>
        <v>publishing</v>
      </c>
      <c r="R775" t="str">
        <f t="shared" si="75"/>
        <v>fiction</v>
      </c>
      <c r="S775" s="9">
        <f t="shared" si="76"/>
        <v>42100.735937499994</v>
      </c>
      <c r="T775" s="9">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72"/>
        <v>70.199999999999989</v>
      </c>
      <c r="P776">
        <f t="shared" si="73"/>
        <v>39</v>
      </c>
      <c r="Q776" t="str">
        <f t="shared" si="74"/>
        <v>publishing</v>
      </c>
      <c r="R776" t="str">
        <f t="shared" si="75"/>
        <v>fiction</v>
      </c>
      <c r="S776" s="9">
        <f t="shared" si="76"/>
        <v>41663.780300925922</v>
      </c>
      <c r="T776" s="9">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72"/>
        <v>1.7000000000000002</v>
      </c>
      <c r="P777">
        <f t="shared" si="73"/>
        <v>34</v>
      </c>
      <c r="Q777" t="str">
        <f t="shared" si="74"/>
        <v>publishing</v>
      </c>
      <c r="R777" t="str">
        <f t="shared" si="75"/>
        <v>fiction</v>
      </c>
      <c r="S777" s="9">
        <f t="shared" si="76"/>
        <v>40863.060127314813</v>
      </c>
      <c r="T777" s="9">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72"/>
        <v>51.4</v>
      </c>
      <c r="P778">
        <f t="shared" si="73"/>
        <v>63.122807017543863</v>
      </c>
      <c r="Q778" t="str">
        <f t="shared" si="74"/>
        <v>publishing</v>
      </c>
      <c r="R778" t="str">
        <f t="shared" si="75"/>
        <v>fiction</v>
      </c>
      <c r="S778" s="9">
        <f t="shared" si="76"/>
        <v>42250.685706018514</v>
      </c>
      <c r="T778" s="9">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72"/>
        <v>0.70000000000000007</v>
      </c>
      <c r="P779">
        <f t="shared" si="73"/>
        <v>7</v>
      </c>
      <c r="Q779" t="str">
        <f t="shared" si="74"/>
        <v>publishing</v>
      </c>
      <c r="R779" t="str">
        <f t="shared" si="75"/>
        <v>fiction</v>
      </c>
      <c r="S779" s="9">
        <f t="shared" si="76"/>
        <v>41456.981215277774</v>
      </c>
      <c r="T779" s="9">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72"/>
        <v>0.4</v>
      </c>
      <c r="P780">
        <f t="shared" si="73"/>
        <v>2</v>
      </c>
      <c r="Q780" t="str">
        <f t="shared" si="74"/>
        <v>publishing</v>
      </c>
      <c r="R780" t="str">
        <f t="shared" si="75"/>
        <v>fiction</v>
      </c>
      <c r="S780" s="9">
        <f t="shared" si="76"/>
        <v>41729.702314814815</v>
      </c>
      <c r="T780" s="9">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72"/>
        <v>2.666666666666667</v>
      </c>
      <c r="P781">
        <f t="shared" si="73"/>
        <v>66.666666666666671</v>
      </c>
      <c r="Q781" t="str">
        <f t="shared" si="74"/>
        <v>publishing</v>
      </c>
      <c r="R781" t="str">
        <f t="shared" si="75"/>
        <v>fiction</v>
      </c>
      <c r="S781" s="9">
        <f t="shared" si="76"/>
        <v>40436.68408564815</v>
      </c>
      <c r="T781" s="9">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72"/>
        <v>104</v>
      </c>
      <c r="P782">
        <f t="shared" si="73"/>
        <v>38.518518518518519</v>
      </c>
      <c r="Q782" t="str">
        <f t="shared" si="74"/>
        <v>music</v>
      </c>
      <c r="R782" t="str">
        <f t="shared" si="75"/>
        <v>rock</v>
      </c>
      <c r="S782" s="9">
        <f t="shared" si="76"/>
        <v>40636.673900462964</v>
      </c>
      <c r="T782" s="9">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72"/>
        <v>133.15375</v>
      </c>
      <c r="P783">
        <f t="shared" si="73"/>
        <v>42.609200000000001</v>
      </c>
      <c r="Q783" t="str">
        <f t="shared" si="74"/>
        <v>music</v>
      </c>
      <c r="R783" t="str">
        <f t="shared" si="75"/>
        <v>rock</v>
      </c>
      <c r="S783" s="9">
        <f t="shared" si="76"/>
        <v>41403.000856481485</v>
      </c>
      <c r="T783" s="9">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72"/>
        <v>100</v>
      </c>
      <c r="P784">
        <f t="shared" si="73"/>
        <v>50</v>
      </c>
      <c r="Q784" t="str">
        <f t="shared" si="74"/>
        <v>music</v>
      </c>
      <c r="R784" t="str">
        <f t="shared" si="75"/>
        <v>rock</v>
      </c>
      <c r="S784" s="9">
        <f t="shared" si="76"/>
        <v>41116.758125</v>
      </c>
      <c r="T784" s="9">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72"/>
        <v>148.13333333333333</v>
      </c>
      <c r="P785">
        <f t="shared" si="73"/>
        <v>63.485714285714288</v>
      </c>
      <c r="Q785" t="str">
        <f t="shared" si="74"/>
        <v>music</v>
      </c>
      <c r="R785" t="str">
        <f t="shared" si="75"/>
        <v>rock</v>
      </c>
      <c r="S785" s="9">
        <f t="shared" si="76"/>
        <v>40987.773715277777</v>
      </c>
      <c r="T785" s="9">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72"/>
        <v>102.49999999999999</v>
      </c>
      <c r="P786">
        <f t="shared" si="73"/>
        <v>102.5</v>
      </c>
      <c r="Q786" t="str">
        <f t="shared" si="74"/>
        <v>music</v>
      </c>
      <c r="R786" t="str">
        <f t="shared" si="75"/>
        <v>rock</v>
      </c>
      <c r="S786" s="9">
        <f t="shared" si="76"/>
        <v>41675.149525462963</v>
      </c>
      <c r="T786" s="9">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72"/>
        <v>180.62799999999999</v>
      </c>
      <c r="P787">
        <f t="shared" si="73"/>
        <v>31.142758620689655</v>
      </c>
      <c r="Q787" t="str">
        <f t="shared" si="74"/>
        <v>music</v>
      </c>
      <c r="R787" t="str">
        <f t="shared" si="75"/>
        <v>rock</v>
      </c>
      <c r="S787" s="9">
        <f t="shared" si="76"/>
        <v>41303.593923611108</v>
      </c>
      <c r="T787" s="9">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72"/>
        <v>142.79999999999998</v>
      </c>
      <c r="P788">
        <f t="shared" si="73"/>
        <v>162.27272727272728</v>
      </c>
      <c r="Q788" t="str">
        <f t="shared" si="74"/>
        <v>music</v>
      </c>
      <c r="R788" t="str">
        <f t="shared" si="75"/>
        <v>rock</v>
      </c>
      <c r="S788" s="9">
        <f t="shared" si="76"/>
        <v>40983.055949074071</v>
      </c>
      <c r="T788" s="9">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72"/>
        <v>114.16666666666666</v>
      </c>
      <c r="P789">
        <f t="shared" si="73"/>
        <v>80.588235294117652</v>
      </c>
      <c r="Q789" t="str">
        <f t="shared" si="74"/>
        <v>music</v>
      </c>
      <c r="R789" t="str">
        <f t="shared" si="75"/>
        <v>rock</v>
      </c>
      <c r="S789" s="9">
        <f t="shared" si="76"/>
        <v>41549.627615740741</v>
      </c>
      <c r="T789" s="9">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72"/>
        <v>203.505</v>
      </c>
      <c r="P790">
        <f t="shared" si="73"/>
        <v>59.85441176470588</v>
      </c>
      <c r="Q790" t="str">
        <f t="shared" si="74"/>
        <v>music</v>
      </c>
      <c r="R790" t="str">
        <f t="shared" si="75"/>
        <v>rock</v>
      </c>
      <c r="S790" s="9">
        <f t="shared" si="76"/>
        <v>41059.006805555553</v>
      </c>
      <c r="T790" s="9">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72"/>
        <v>109.41176470588236</v>
      </c>
      <c r="P791">
        <f t="shared" si="73"/>
        <v>132.85714285714286</v>
      </c>
      <c r="Q791" t="str">
        <f t="shared" si="74"/>
        <v>music</v>
      </c>
      <c r="R791" t="str">
        <f t="shared" si="75"/>
        <v>rock</v>
      </c>
      <c r="S791" s="9">
        <f t="shared" si="76"/>
        <v>41277.186111111114</v>
      </c>
      <c r="T791" s="9">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72"/>
        <v>144.37459999999999</v>
      </c>
      <c r="P792">
        <f t="shared" si="73"/>
        <v>92.547820512820508</v>
      </c>
      <c r="Q792" t="str">
        <f t="shared" si="74"/>
        <v>music</v>
      </c>
      <c r="R792" t="str">
        <f t="shared" si="75"/>
        <v>rock</v>
      </c>
      <c r="S792" s="9">
        <f t="shared" si="76"/>
        <v>41276.047905092593</v>
      </c>
      <c r="T792" s="9">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72"/>
        <v>103.86666666666666</v>
      </c>
      <c r="P793">
        <f t="shared" si="73"/>
        <v>60.859375</v>
      </c>
      <c r="Q793" t="str">
        <f t="shared" si="74"/>
        <v>music</v>
      </c>
      <c r="R793" t="str">
        <f t="shared" si="75"/>
        <v>rock</v>
      </c>
      <c r="S793" s="9">
        <f t="shared" si="76"/>
        <v>41557.780624999999</v>
      </c>
      <c r="T793" s="9">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72"/>
        <v>100.44440000000002</v>
      </c>
      <c r="P794">
        <f t="shared" si="73"/>
        <v>41.851833333333339</v>
      </c>
      <c r="Q794" t="str">
        <f t="shared" si="74"/>
        <v>music</v>
      </c>
      <c r="R794" t="str">
        <f t="shared" si="75"/>
        <v>rock</v>
      </c>
      <c r="S794" s="9">
        <f t="shared" si="76"/>
        <v>41555.873645833337</v>
      </c>
      <c r="T794" s="9">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72"/>
        <v>102.77927272727271</v>
      </c>
      <c r="P795">
        <f t="shared" si="73"/>
        <v>88.325937499999995</v>
      </c>
      <c r="Q795" t="str">
        <f t="shared" si="74"/>
        <v>music</v>
      </c>
      <c r="R795" t="str">
        <f t="shared" si="75"/>
        <v>rock</v>
      </c>
      <c r="S795" s="9">
        <f t="shared" si="76"/>
        <v>41442.741249999999</v>
      </c>
      <c r="T795" s="9">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72"/>
        <v>105.31250000000001</v>
      </c>
      <c r="P796">
        <f t="shared" si="73"/>
        <v>158.96226415094338</v>
      </c>
      <c r="Q796" t="str">
        <f t="shared" si="74"/>
        <v>music</v>
      </c>
      <c r="R796" t="str">
        <f t="shared" si="75"/>
        <v>rock</v>
      </c>
      <c r="S796" s="9">
        <f t="shared" si="76"/>
        <v>40736.115011574075</v>
      </c>
      <c r="T796" s="9">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72"/>
        <v>111.78571428571429</v>
      </c>
      <c r="P797">
        <f t="shared" si="73"/>
        <v>85.054347826086953</v>
      </c>
      <c r="Q797" t="str">
        <f t="shared" si="74"/>
        <v>music</v>
      </c>
      <c r="R797" t="str">
        <f t="shared" si="75"/>
        <v>rock</v>
      </c>
      <c r="S797" s="9">
        <f t="shared" si="76"/>
        <v>40963.613032407404</v>
      </c>
      <c r="T797" s="9">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72"/>
        <v>101.35000000000001</v>
      </c>
      <c r="P798">
        <f t="shared" si="73"/>
        <v>112.61111111111111</v>
      </c>
      <c r="Q798" t="str">
        <f t="shared" si="74"/>
        <v>music</v>
      </c>
      <c r="R798" t="str">
        <f t="shared" si="75"/>
        <v>rock</v>
      </c>
      <c r="S798" s="9">
        <f t="shared" si="76"/>
        <v>41502.882928240739</v>
      </c>
      <c r="T798" s="9">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72"/>
        <v>107.53333333333333</v>
      </c>
      <c r="P799">
        <f t="shared" si="73"/>
        <v>45.436619718309856</v>
      </c>
      <c r="Q799" t="str">
        <f t="shared" si="74"/>
        <v>music</v>
      </c>
      <c r="R799" t="str">
        <f t="shared" si="75"/>
        <v>rock</v>
      </c>
      <c r="S799" s="9">
        <f t="shared" si="76"/>
        <v>40996.994074074071</v>
      </c>
      <c r="T799" s="9">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72"/>
        <v>114.88571428571429</v>
      </c>
      <c r="P800">
        <f t="shared" si="73"/>
        <v>46.218390804597703</v>
      </c>
      <c r="Q800" t="str">
        <f t="shared" si="74"/>
        <v>music</v>
      </c>
      <c r="R800" t="str">
        <f t="shared" si="75"/>
        <v>rock</v>
      </c>
      <c r="S800" s="9">
        <f t="shared" si="76"/>
        <v>41882.590127314819</v>
      </c>
      <c r="T800" s="9">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72"/>
        <v>100.02</v>
      </c>
      <c r="P801">
        <f t="shared" si="73"/>
        <v>178.60714285714286</v>
      </c>
      <c r="Q801" t="str">
        <f t="shared" si="74"/>
        <v>music</v>
      </c>
      <c r="R801" t="str">
        <f t="shared" si="75"/>
        <v>rock</v>
      </c>
      <c r="S801" s="9">
        <f t="shared" si="76"/>
        <v>40996.667199074072</v>
      </c>
      <c r="T801" s="9">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72"/>
        <v>152.13333333333335</v>
      </c>
      <c r="P802">
        <f t="shared" si="73"/>
        <v>40.75</v>
      </c>
      <c r="Q802" t="str">
        <f t="shared" si="74"/>
        <v>music</v>
      </c>
      <c r="R802" t="str">
        <f t="shared" si="75"/>
        <v>rock</v>
      </c>
      <c r="S802" s="9">
        <f t="shared" si="76"/>
        <v>41863.433495370373</v>
      </c>
      <c r="T802" s="9">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72"/>
        <v>111.52149999999999</v>
      </c>
      <c r="P803">
        <f t="shared" si="73"/>
        <v>43.733921568627444</v>
      </c>
      <c r="Q803" t="str">
        <f t="shared" si="74"/>
        <v>music</v>
      </c>
      <c r="R803" t="str">
        <f t="shared" si="75"/>
        <v>rock</v>
      </c>
      <c r="S803" s="9">
        <f t="shared" si="76"/>
        <v>40695.795370370368</v>
      </c>
      <c r="T803" s="9">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72"/>
        <v>101.33333333333334</v>
      </c>
      <c r="P804">
        <f t="shared" si="73"/>
        <v>81.066666666666663</v>
      </c>
      <c r="Q804" t="str">
        <f t="shared" si="74"/>
        <v>music</v>
      </c>
      <c r="R804" t="str">
        <f t="shared" si="75"/>
        <v>rock</v>
      </c>
      <c r="S804" s="9">
        <f t="shared" si="76"/>
        <v>41123.022268518522</v>
      </c>
      <c r="T804" s="9">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72"/>
        <v>123.2608695652174</v>
      </c>
      <c r="P805">
        <f t="shared" si="73"/>
        <v>74.60526315789474</v>
      </c>
      <c r="Q805" t="str">
        <f t="shared" si="74"/>
        <v>music</v>
      </c>
      <c r="R805" t="str">
        <f t="shared" si="75"/>
        <v>rock</v>
      </c>
      <c r="S805" s="9">
        <f t="shared" si="76"/>
        <v>40665.949976851851</v>
      </c>
      <c r="T805" s="9">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72"/>
        <v>100</v>
      </c>
      <c r="P806">
        <f t="shared" si="73"/>
        <v>305.55555555555554</v>
      </c>
      <c r="Q806" t="str">
        <f t="shared" si="74"/>
        <v>music</v>
      </c>
      <c r="R806" t="str">
        <f t="shared" si="75"/>
        <v>rock</v>
      </c>
      <c r="S806" s="9">
        <f t="shared" si="76"/>
        <v>40730.105625000004</v>
      </c>
      <c r="T806" s="9">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72"/>
        <v>105</v>
      </c>
      <c r="P807">
        <f t="shared" si="73"/>
        <v>58.333333333333336</v>
      </c>
      <c r="Q807" t="str">
        <f t="shared" si="74"/>
        <v>music</v>
      </c>
      <c r="R807" t="str">
        <f t="shared" si="75"/>
        <v>rock</v>
      </c>
      <c r="S807" s="9">
        <f t="shared" si="76"/>
        <v>40690.823055555556</v>
      </c>
      <c r="T807" s="9">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72"/>
        <v>104.4375</v>
      </c>
      <c r="P808">
        <f t="shared" si="73"/>
        <v>117.67605633802818</v>
      </c>
      <c r="Q808" t="str">
        <f t="shared" si="74"/>
        <v>music</v>
      </c>
      <c r="R808" t="str">
        <f t="shared" si="75"/>
        <v>rock</v>
      </c>
      <c r="S808" s="9">
        <f t="shared" si="76"/>
        <v>40763.691423611112</v>
      </c>
      <c r="T808" s="9">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72"/>
        <v>105.125</v>
      </c>
      <c r="P809">
        <f t="shared" si="73"/>
        <v>73.771929824561397</v>
      </c>
      <c r="Q809" t="str">
        <f t="shared" si="74"/>
        <v>music</v>
      </c>
      <c r="R809" t="str">
        <f t="shared" si="75"/>
        <v>rock</v>
      </c>
      <c r="S809" s="9">
        <f t="shared" si="76"/>
        <v>42759.628599537042</v>
      </c>
      <c r="T809" s="9">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72"/>
        <v>100</v>
      </c>
      <c r="P810">
        <f t="shared" si="73"/>
        <v>104.65116279069767</v>
      </c>
      <c r="Q810" t="str">
        <f t="shared" si="74"/>
        <v>music</v>
      </c>
      <c r="R810" t="str">
        <f t="shared" si="75"/>
        <v>rock</v>
      </c>
      <c r="S810" s="9">
        <f t="shared" si="76"/>
        <v>41962.100532407407</v>
      </c>
      <c r="T810" s="9">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72"/>
        <v>103.77499999999999</v>
      </c>
      <c r="P811">
        <f t="shared" si="73"/>
        <v>79.82692307692308</v>
      </c>
      <c r="Q811" t="str">
        <f t="shared" si="74"/>
        <v>music</v>
      </c>
      <c r="R811" t="str">
        <f t="shared" si="75"/>
        <v>rock</v>
      </c>
      <c r="S811" s="9">
        <f t="shared" si="76"/>
        <v>41628.833680555559</v>
      </c>
      <c r="T811" s="9">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72"/>
        <v>105</v>
      </c>
      <c r="P812">
        <f t="shared" si="73"/>
        <v>58.333333333333336</v>
      </c>
      <c r="Q812" t="str">
        <f t="shared" si="74"/>
        <v>music</v>
      </c>
      <c r="R812" t="str">
        <f t="shared" si="75"/>
        <v>rock</v>
      </c>
      <c r="S812" s="9">
        <f t="shared" si="76"/>
        <v>41123.056273148148</v>
      </c>
      <c r="T812" s="9">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72"/>
        <v>104</v>
      </c>
      <c r="P813">
        <f t="shared" si="73"/>
        <v>86.666666666666671</v>
      </c>
      <c r="Q813" t="str">
        <f t="shared" si="74"/>
        <v>music</v>
      </c>
      <c r="R813" t="str">
        <f t="shared" si="75"/>
        <v>rock</v>
      </c>
      <c r="S813" s="9">
        <f t="shared" si="76"/>
        <v>41443.643541666665</v>
      </c>
      <c r="T813" s="9">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72"/>
        <v>151.83333333333334</v>
      </c>
      <c r="P814">
        <f t="shared" si="73"/>
        <v>27.606060606060606</v>
      </c>
      <c r="Q814" t="str">
        <f t="shared" si="74"/>
        <v>music</v>
      </c>
      <c r="R814" t="str">
        <f t="shared" si="75"/>
        <v>rock</v>
      </c>
      <c r="S814" s="9">
        <f t="shared" si="76"/>
        <v>41282.017962962964</v>
      </c>
      <c r="T814" s="9">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72"/>
        <v>159.99600000000001</v>
      </c>
      <c r="P815">
        <f t="shared" si="73"/>
        <v>24.999375000000001</v>
      </c>
      <c r="Q815" t="str">
        <f t="shared" si="74"/>
        <v>music</v>
      </c>
      <c r="R815" t="str">
        <f t="shared" si="75"/>
        <v>rock</v>
      </c>
      <c r="S815" s="9">
        <f t="shared" si="76"/>
        <v>41080.960243055553</v>
      </c>
      <c r="T815" s="9">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72"/>
        <v>127.3</v>
      </c>
      <c r="P816">
        <f t="shared" si="73"/>
        <v>45.464285714285715</v>
      </c>
      <c r="Q816" t="str">
        <f t="shared" si="74"/>
        <v>music</v>
      </c>
      <c r="R816" t="str">
        <f t="shared" si="75"/>
        <v>rock</v>
      </c>
      <c r="S816" s="9">
        <f t="shared" si="76"/>
        <v>40679.743067129632</v>
      </c>
      <c r="T816" s="9">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72"/>
        <v>107</v>
      </c>
      <c r="P817">
        <f t="shared" si="73"/>
        <v>99.534883720930239</v>
      </c>
      <c r="Q817" t="str">
        <f t="shared" si="74"/>
        <v>music</v>
      </c>
      <c r="R817" t="str">
        <f t="shared" si="75"/>
        <v>rock</v>
      </c>
      <c r="S817" s="9">
        <f t="shared" si="76"/>
        <v>41914.917858796296</v>
      </c>
      <c r="T817" s="9">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72"/>
        <v>115.12214285714286</v>
      </c>
      <c r="P818">
        <f t="shared" si="73"/>
        <v>39.31</v>
      </c>
      <c r="Q818" t="str">
        <f t="shared" si="74"/>
        <v>music</v>
      </c>
      <c r="R818" t="str">
        <f t="shared" si="75"/>
        <v>rock</v>
      </c>
      <c r="S818" s="9">
        <f t="shared" si="76"/>
        <v>41341.870868055557</v>
      </c>
      <c r="T818" s="9">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72"/>
        <v>137.11066666666665</v>
      </c>
      <c r="P819">
        <f t="shared" si="73"/>
        <v>89.419999999999987</v>
      </c>
      <c r="Q819" t="str">
        <f t="shared" si="74"/>
        <v>music</v>
      </c>
      <c r="R819" t="str">
        <f t="shared" si="75"/>
        <v>rock</v>
      </c>
      <c r="S819" s="9">
        <f t="shared" si="76"/>
        <v>40925.599664351852</v>
      </c>
      <c r="T819" s="9">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72"/>
        <v>155.71428571428572</v>
      </c>
      <c r="P820">
        <f t="shared" si="73"/>
        <v>28.684210526315791</v>
      </c>
      <c r="Q820" t="str">
        <f t="shared" si="74"/>
        <v>music</v>
      </c>
      <c r="R820" t="str">
        <f t="shared" si="75"/>
        <v>rock</v>
      </c>
      <c r="S820" s="9">
        <f t="shared" si="76"/>
        <v>41120.882881944446</v>
      </c>
      <c r="T820" s="9">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72"/>
        <v>108.74999999999999</v>
      </c>
      <c r="P821">
        <f t="shared" si="73"/>
        <v>31.071428571428573</v>
      </c>
      <c r="Q821" t="str">
        <f t="shared" si="74"/>
        <v>music</v>
      </c>
      <c r="R821" t="str">
        <f t="shared" si="75"/>
        <v>rock</v>
      </c>
      <c r="S821" s="9">
        <f t="shared" si="76"/>
        <v>41619.998310185183</v>
      </c>
      <c r="T821" s="9">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72"/>
        <v>134.05000000000001</v>
      </c>
      <c r="P822">
        <f t="shared" si="73"/>
        <v>70.55263157894737</v>
      </c>
      <c r="Q822" t="str">
        <f t="shared" si="74"/>
        <v>music</v>
      </c>
      <c r="R822" t="str">
        <f t="shared" si="75"/>
        <v>rock</v>
      </c>
      <c r="S822" s="9">
        <f t="shared" si="76"/>
        <v>41768.841921296298</v>
      </c>
      <c r="T822" s="9">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72"/>
        <v>100</v>
      </c>
      <c r="P823">
        <f t="shared" si="73"/>
        <v>224.12820512820514</v>
      </c>
      <c r="Q823" t="str">
        <f t="shared" si="74"/>
        <v>music</v>
      </c>
      <c r="R823" t="str">
        <f t="shared" si="75"/>
        <v>rock</v>
      </c>
      <c r="S823" s="9">
        <f t="shared" si="76"/>
        <v>42093.922048611115</v>
      </c>
      <c r="T823" s="9">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72"/>
        <v>119.16666666666667</v>
      </c>
      <c r="P824">
        <f t="shared" si="73"/>
        <v>51.811594202898547</v>
      </c>
      <c r="Q824" t="str">
        <f t="shared" si="74"/>
        <v>music</v>
      </c>
      <c r="R824" t="str">
        <f t="shared" si="75"/>
        <v>rock</v>
      </c>
      <c r="S824" s="9">
        <f t="shared" si="76"/>
        <v>41157.947337962964</v>
      </c>
      <c r="T824" s="9">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72"/>
        <v>179.5</v>
      </c>
      <c r="P825">
        <f t="shared" si="73"/>
        <v>43.515151515151516</v>
      </c>
      <c r="Q825" t="str">
        <f t="shared" si="74"/>
        <v>music</v>
      </c>
      <c r="R825" t="str">
        <f t="shared" si="75"/>
        <v>rock</v>
      </c>
      <c r="S825" s="9">
        <f t="shared" si="76"/>
        <v>42055.972824074073</v>
      </c>
      <c r="T825" s="9">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72"/>
        <v>134.38124999999999</v>
      </c>
      <c r="P826">
        <f t="shared" si="73"/>
        <v>39.816666666666663</v>
      </c>
      <c r="Q826" t="str">
        <f t="shared" si="74"/>
        <v>music</v>
      </c>
      <c r="R826" t="str">
        <f t="shared" si="75"/>
        <v>rock</v>
      </c>
      <c r="S826" s="9">
        <f t="shared" si="76"/>
        <v>40250.242106481484</v>
      </c>
      <c r="T826" s="9">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72"/>
        <v>100.43200000000002</v>
      </c>
      <c r="P827">
        <f t="shared" si="73"/>
        <v>126.8080808080808</v>
      </c>
      <c r="Q827" t="str">
        <f t="shared" si="74"/>
        <v>music</v>
      </c>
      <c r="R827" t="str">
        <f t="shared" si="75"/>
        <v>rock</v>
      </c>
      <c r="S827" s="9">
        <f t="shared" si="76"/>
        <v>41186.306527777779</v>
      </c>
      <c r="T827" s="9">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72"/>
        <v>101.45454545454547</v>
      </c>
      <c r="P828">
        <f t="shared" si="73"/>
        <v>113.87755102040816</v>
      </c>
      <c r="Q828" t="str">
        <f t="shared" si="74"/>
        <v>music</v>
      </c>
      <c r="R828" t="str">
        <f t="shared" si="75"/>
        <v>rock</v>
      </c>
      <c r="S828" s="9">
        <f t="shared" si="76"/>
        <v>40973.038541666669</v>
      </c>
      <c r="T828" s="9">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72"/>
        <v>103.33333333333334</v>
      </c>
      <c r="P829">
        <f t="shared" si="73"/>
        <v>28.181818181818183</v>
      </c>
      <c r="Q829" t="str">
        <f t="shared" si="74"/>
        <v>music</v>
      </c>
      <c r="R829" t="str">
        <f t="shared" si="75"/>
        <v>rock</v>
      </c>
      <c r="S829" s="9">
        <f t="shared" si="76"/>
        <v>40927.473460648151</v>
      </c>
      <c r="T829" s="9">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72"/>
        <v>107</v>
      </c>
      <c r="P830">
        <f t="shared" si="73"/>
        <v>36.60526315789474</v>
      </c>
      <c r="Q830" t="str">
        <f t="shared" si="74"/>
        <v>music</v>
      </c>
      <c r="R830" t="str">
        <f t="shared" si="75"/>
        <v>rock</v>
      </c>
      <c r="S830" s="9">
        <f t="shared" si="76"/>
        <v>41073.050717592596</v>
      </c>
      <c r="T830" s="9">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72"/>
        <v>104</v>
      </c>
      <c r="P831">
        <f t="shared" si="73"/>
        <v>32.5</v>
      </c>
      <c r="Q831" t="str">
        <f t="shared" si="74"/>
        <v>music</v>
      </c>
      <c r="R831" t="str">
        <f t="shared" si="75"/>
        <v>rock</v>
      </c>
      <c r="S831" s="9">
        <f t="shared" si="76"/>
        <v>42504.801388888889</v>
      </c>
      <c r="T831" s="9">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72"/>
        <v>107.83333333333334</v>
      </c>
      <c r="P832">
        <f t="shared" si="73"/>
        <v>60.65625</v>
      </c>
      <c r="Q832" t="str">
        <f t="shared" si="74"/>
        <v>music</v>
      </c>
      <c r="R832" t="str">
        <f t="shared" si="75"/>
        <v>rock</v>
      </c>
      <c r="S832" s="9">
        <f t="shared" si="76"/>
        <v>41325.525752314818</v>
      </c>
      <c r="T832" s="9">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72"/>
        <v>233.33333333333334</v>
      </c>
      <c r="P833">
        <f t="shared" si="73"/>
        <v>175</v>
      </c>
      <c r="Q833" t="str">
        <f t="shared" si="74"/>
        <v>music</v>
      </c>
      <c r="R833" t="str">
        <f t="shared" si="75"/>
        <v>rock</v>
      </c>
      <c r="S833" s="9">
        <f t="shared" si="76"/>
        <v>40996.646921296298</v>
      </c>
      <c r="T833" s="9">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72"/>
        <v>100.60706666666665</v>
      </c>
      <c r="P834">
        <f t="shared" si="73"/>
        <v>97.993896103896105</v>
      </c>
      <c r="Q834" t="str">
        <f t="shared" si="74"/>
        <v>music</v>
      </c>
      <c r="R834" t="str">
        <f t="shared" si="75"/>
        <v>rock</v>
      </c>
      <c r="S834" s="9">
        <f t="shared" si="76"/>
        <v>40869.675173611111</v>
      </c>
      <c r="T834" s="9">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78">(E835/D835)*100</f>
        <v>101.66666666666666</v>
      </c>
      <c r="P835">
        <f t="shared" ref="P835:P898" si="79">IFERROR(E835/L835, 0)</f>
        <v>148.78048780487805</v>
      </c>
      <c r="Q835" t="str">
        <f t="shared" ref="Q835:Q898" si="80">LEFT(N835, SEARCH("/",N835,1)-1)</f>
        <v>music</v>
      </c>
      <c r="R835" t="str">
        <f t="shared" ref="R835:R898" si="81">RIGHT(N835,LEN(N835)-SEARCH("/",N835,1))</f>
        <v>rock</v>
      </c>
      <c r="S835" s="9">
        <f t="shared" ref="S835:S898" si="82">(((J835/60)/60)/24)+DATE(1970,1,1)</f>
        <v>41718.878182870372</v>
      </c>
      <c r="T835" s="9">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78"/>
        <v>131.0181818181818</v>
      </c>
      <c r="P836">
        <f t="shared" si="79"/>
        <v>96.08</v>
      </c>
      <c r="Q836" t="str">
        <f t="shared" si="80"/>
        <v>music</v>
      </c>
      <c r="R836" t="str">
        <f t="shared" si="81"/>
        <v>rock</v>
      </c>
      <c r="S836" s="9">
        <f t="shared" si="82"/>
        <v>41422.822824074072</v>
      </c>
      <c r="T836" s="9">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78"/>
        <v>117.25000000000001</v>
      </c>
      <c r="P837">
        <f t="shared" si="79"/>
        <v>58.625</v>
      </c>
      <c r="Q837" t="str">
        <f t="shared" si="80"/>
        <v>music</v>
      </c>
      <c r="R837" t="str">
        <f t="shared" si="81"/>
        <v>rock</v>
      </c>
      <c r="S837" s="9">
        <f t="shared" si="82"/>
        <v>41005.45784722222</v>
      </c>
      <c r="T837" s="9">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78"/>
        <v>100.93039999999999</v>
      </c>
      <c r="P838">
        <f t="shared" si="79"/>
        <v>109.70695652173914</v>
      </c>
      <c r="Q838" t="str">
        <f t="shared" si="80"/>
        <v>music</v>
      </c>
      <c r="R838" t="str">
        <f t="shared" si="81"/>
        <v>rock</v>
      </c>
      <c r="S838" s="9">
        <f t="shared" si="82"/>
        <v>41524.056921296295</v>
      </c>
      <c r="T838" s="9">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78"/>
        <v>121.8</v>
      </c>
      <c r="P839">
        <f t="shared" si="79"/>
        <v>49.112903225806448</v>
      </c>
      <c r="Q839" t="str">
        <f t="shared" si="80"/>
        <v>music</v>
      </c>
      <c r="R839" t="str">
        <f t="shared" si="81"/>
        <v>rock</v>
      </c>
      <c r="S839" s="9">
        <f t="shared" si="82"/>
        <v>41730.998402777775</v>
      </c>
      <c r="T839" s="9">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78"/>
        <v>145.4</v>
      </c>
      <c r="P840">
        <f t="shared" si="79"/>
        <v>47.672131147540981</v>
      </c>
      <c r="Q840" t="str">
        <f t="shared" si="80"/>
        <v>music</v>
      </c>
      <c r="R840" t="str">
        <f t="shared" si="81"/>
        <v>rock</v>
      </c>
      <c r="S840" s="9">
        <f t="shared" si="82"/>
        <v>40895.897974537038</v>
      </c>
      <c r="T840" s="9">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78"/>
        <v>116.61660000000001</v>
      </c>
      <c r="P841">
        <f t="shared" si="79"/>
        <v>60.737812499999997</v>
      </c>
      <c r="Q841" t="str">
        <f t="shared" si="80"/>
        <v>music</v>
      </c>
      <c r="R841" t="str">
        <f t="shared" si="81"/>
        <v>rock</v>
      </c>
      <c r="S841" s="9">
        <f t="shared" si="82"/>
        <v>41144.763379629629</v>
      </c>
      <c r="T841" s="9">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78"/>
        <v>120.4166</v>
      </c>
      <c r="P842">
        <f t="shared" si="79"/>
        <v>63.37715789473684</v>
      </c>
      <c r="Q842" t="str">
        <f t="shared" si="80"/>
        <v>music</v>
      </c>
      <c r="R842" t="str">
        <f t="shared" si="81"/>
        <v>metal</v>
      </c>
      <c r="S842" s="9">
        <f t="shared" si="82"/>
        <v>42607.226701388892</v>
      </c>
      <c r="T842" s="9">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78"/>
        <v>101.32000000000001</v>
      </c>
      <c r="P843">
        <f t="shared" si="79"/>
        <v>53.893617021276597</v>
      </c>
      <c r="Q843" t="str">
        <f t="shared" si="80"/>
        <v>music</v>
      </c>
      <c r="R843" t="str">
        <f t="shared" si="81"/>
        <v>metal</v>
      </c>
      <c r="S843" s="9">
        <f t="shared" si="82"/>
        <v>41923.838692129626</v>
      </c>
      <c r="T843" s="9">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78"/>
        <v>104.32</v>
      </c>
      <c r="P844">
        <f t="shared" si="79"/>
        <v>66.871794871794876</v>
      </c>
      <c r="Q844" t="str">
        <f t="shared" si="80"/>
        <v>music</v>
      </c>
      <c r="R844" t="str">
        <f t="shared" si="81"/>
        <v>metal</v>
      </c>
      <c r="S844" s="9">
        <f t="shared" si="82"/>
        <v>41526.592395833337</v>
      </c>
      <c r="T844" s="9">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78"/>
        <v>267.13333333333333</v>
      </c>
      <c r="P845">
        <f t="shared" si="79"/>
        <v>63.102362204724407</v>
      </c>
      <c r="Q845" t="str">
        <f t="shared" si="80"/>
        <v>music</v>
      </c>
      <c r="R845" t="str">
        <f t="shared" si="81"/>
        <v>metal</v>
      </c>
      <c r="S845" s="9">
        <f t="shared" si="82"/>
        <v>42695.257870370369</v>
      </c>
      <c r="T845" s="9">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78"/>
        <v>194.13333333333333</v>
      </c>
      <c r="P846">
        <f t="shared" si="79"/>
        <v>36.628930817610062</v>
      </c>
      <c r="Q846" t="str">
        <f t="shared" si="80"/>
        <v>music</v>
      </c>
      <c r="R846" t="str">
        <f t="shared" si="81"/>
        <v>metal</v>
      </c>
      <c r="S846" s="9">
        <f t="shared" si="82"/>
        <v>41905.684629629628</v>
      </c>
      <c r="T846" s="9">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78"/>
        <v>120.3802</v>
      </c>
      <c r="P847">
        <f t="shared" si="79"/>
        <v>34.005706214689269</v>
      </c>
      <c r="Q847" t="str">
        <f t="shared" si="80"/>
        <v>music</v>
      </c>
      <c r="R847" t="str">
        <f t="shared" si="81"/>
        <v>metal</v>
      </c>
      <c r="S847" s="9">
        <f t="shared" si="82"/>
        <v>42578.205972222218</v>
      </c>
      <c r="T847" s="9">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78"/>
        <v>122.00090909090908</v>
      </c>
      <c r="P848">
        <f t="shared" si="79"/>
        <v>28.553404255319148</v>
      </c>
      <c r="Q848" t="str">
        <f t="shared" si="80"/>
        <v>music</v>
      </c>
      <c r="R848" t="str">
        <f t="shared" si="81"/>
        <v>metal</v>
      </c>
      <c r="S848" s="9">
        <f t="shared" si="82"/>
        <v>41694.391840277778</v>
      </c>
      <c r="T848" s="9">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78"/>
        <v>100</v>
      </c>
      <c r="P849">
        <f t="shared" si="79"/>
        <v>10</v>
      </c>
      <c r="Q849" t="str">
        <f t="shared" si="80"/>
        <v>music</v>
      </c>
      <c r="R849" t="str">
        <f t="shared" si="81"/>
        <v>metal</v>
      </c>
      <c r="S849" s="9">
        <f t="shared" si="82"/>
        <v>42165.79833333334</v>
      </c>
      <c r="T849" s="9">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78"/>
        <v>100</v>
      </c>
      <c r="P850">
        <f t="shared" si="79"/>
        <v>18.75</v>
      </c>
      <c r="Q850" t="str">
        <f t="shared" si="80"/>
        <v>music</v>
      </c>
      <c r="R850" t="str">
        <f t="shared" si="81"/>
        <v>metal</v>
      </c>
      <c r="S850" s="9">
        <f t="shared" si="82"/>
        <v>42078.792048611111</v>
      </c>
      <c r="T850" s="9">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78"/>
        <v>119.9</v>
      </c>
      <c r="P851">
        <f t="shared" si="79"/>
        <v>41.704347826086959</v>
      </c>
      <c r="Q851" t="str">
        <f t="shared" si="80"/>
        <v>music</v>
      </c>
      <c r="R851" t="str">
        <f t="shared" si="81"/>
        <v>metal</v>
      </c>
      <c r="S851" s="9">
        <f t="shared" si="82"/>
        <v>42051.148888888885</v>
      </c>
      <c r="T851" s="9">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78"/>
        <v>155.17499999999998</v>
      </c>
      <c r="P852">
        <f t="shared" si="79"/>
        <v>46.669172932330824</v>
      </c>
      <c r="Q852" t="str">
        <f t="shared" si="80"/>
        <v>music</v>
      </c>
      <c r="R852" t="str">
        <f t="shared" si="81"/>
        <v>metal</v>
      </c>
      <c r="S852" s="9">
        <f t="shared" si="82"/>
        <v>42452.827743055561</v>
      </c>
      <c r="T852" s="9">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78"/>
        <v>130.44999999999999</v>
      </c>
      <c r="P853">
        <f t="shared" si="79"/>
        <v>37.271428571428572</v>
      </c>
      <c r="Q853" t="str">
        <f t="shared" si="80"/>
        <v>music</v>
      </c>
      <c r="R853" t="str">
        <f t="shared" si="81"/>
        <v>metal</v>
      </c>
      <c r="S853" s="9">
        <f t="shared" si="82"/>
        <v>42522.880243055552</v>
      </c>
      <c r="T853" s="9">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78"/>
        <v>104.97142857142859</v>
      </c>
      <c r="P854">
        <f t="shared" si="79"/>
        <v>59.258064516129032</v>
      </c>
      <c r="Q854" t="str">
        <f t="shared" si="80"/>
        <v>music</v>
      </c>
      <c r="R854" t="str">
        <f t="shared" si="81"/>
        <v>metal</v>
      </c>
      <c r="S854" s="9">
        <f t="shared" si="82"/>
        <v>42656.805497685185</v>
      </c>
      <c r="T854" s="9">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78"/>
        <v>100</v>
      </c>
      <c r="P855">
        <f t="shared" si="79"/>
        <v>30</v>
      </c>
      <c r="Q855" t="str">
        <f t="shared" si="80"/>
        <v>music</v>
      </c>
      <c r="R855" t="str">
        <f t="shared" si="81"/>
        <v>metal</v>
      </c>
      <c r="S855" s="9">
        <f t="shared" si="82"/>
        <v>42021.832280092596</v>
      </c>
      <c r="T855" s="9">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78"/>
        <v>118.2205035971223</v>
      </c>
      <c r="P856">
        <f t="shared" si="79"/>
        <v>65.8623246492986</v>
      </c>
      <c r="Q856" t="str">
        <f t="shared" si="80"/>
        <v>music</v>
      </c>
      <c r="R856" t="str">
        <f t="shared" si="81"/>
        <v>metal</v>
      </c>
      <c r="S856" s="9">
        <f t="shared" si="82"/>
        <v>42702.212337962963</v>
      </c>
      <c r="T856" s="9">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78"/>
        <v>103.44827586206897</v>
      </c>
      <c r="P857">
        <f t="shared" si="79"/>
        <v>31.914893617021278</v>
      </c>
      <c r="Q857" t="str">
        <f t="shared" si="80"/>
        <v>music</v>
      </c>
      <c r="R857" t="str">
        <f t="shared" si="81"/>
        <v>metal</v>
      </c>
      <c r="S857" s="9">
        <f t="shared" si="82"/>
        <v>42545.125196759262</v>
      </c>
      <c r="T857" s="9">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78"/>
        <v>218.00000000000003</v>
      </c>
      <c r="P858">
        <f t="shared" si="79"/>
        <v>19.464285714285715</v>
      </c>
      <c r="Q858" t="str">
        <f t="shared" si="80"/>
        <v>music</v>
      </c>
      <c r="R858" t="str">
        <f t="shared" si="81"/>
        <v>metal</v>
      </c>
      <c r="S858" s="9">
        <f t="shared" si="82"/>
        <v>42609.311990740738</v>
      </c>
      <c r="T858" s="9">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78"/>
        <v>100</v>
      </c>
      <c r="P859">
        <f t="shared" si="79"/>
        <v>50</v>
      </c>
      <c r="Q859" t="str">
        <f t="shared" si="80"/>
        <v>music</v>
      </c>
      <c r="R859" t="str">
        <f t="shared" si="81"/>
        <v>metal</v>
      </c>
      <c r="S859" s="9">
        <f t="shared" si="82"/>
        <v>42291.581377314811</v>
      </c>
      <c r="T859" s="9">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78"/>
        <v>144.00583333333333</v>
      </c>
      <c r="P860">
        <f t="shared" si="79"/>
        <v>22.737763157894737</v>
      </c>
      <c r="Q860" t="str">
        <f t="shared" si="80"/>
        <v>music</v>
      </c>
      <c r="R860" t="str">
        <f t="shared" si="81"/>
        <v>metal</v>
      </c>
      <c r="S860" s="9">
        <f t="shared" si="82"/>
        <v>42079.745578703703</v>
      </c>
      <c r="T860" s="9">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78"/>
        <v>104.67500000000001</v>
      </c>
      <c r="P861">
        <f t="shared" si="79"/>
        <v>42.724489795918366</v>
      </c>
      <c r="Q861" t="str">
        <f t="shared" si="80"/>
        <v>music</v>
      </c>
      <c r="R861" t="str">
        <f t="shared" si="81"/>
        <v>metal</v>
      </c>
      <c r="S861" s="9">
        <f t="shared" si="82"/>
        <v>42128.820231481484</v>
      </c>
      <c r="T861" s="9">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78"/>
        <v>18.142857142857142</v>
      </c>
      <c r="P862">
        <f t="shared" si="79"/>
        <v>52.916666666666664</v>
      </c>
      <c r="Q862" t="str">
        <f t="shared" si="80"/>
        <v>music</v>
      </c>
      <c r="R862" t="str">
        <f t="shared" si="81"/>
        <v>jazz</v>
      </c>
      <c r="S862" s="9">
        <f t="shared" si="82"/>
        <v>41570.482789351852</v>
      </c>
      <c r="T862" s="9">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78"/>
        <v>2.2444444444444445</v>
      </c>
      <c r="P863">
        <f t="shared" si="79"/>
        <v>50.5</v>
      </c>
      <c r="Q863" t="str">
        <f t="shared" si="80"/>
        <v>music</v>
      </c>
      <c r="R863" t="str">
        <f t="shared" si="81"/>
        <v>jazz</v>
      </c>
      <c r="S863" s="9">
        <f t="shared" si="82"/>
        <v>42599.965324074074</v>
      </c>
      <c r="T863" s="9">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78"/>
        <v>0.33999999999999997</v>
      </c>
      <c r="P864">
        <f t="shared" si="79"/>
        <v>42.5</v>
      </c>
      <c r="Q864" t="str">
        <f t="shared" si="80"/>
        <v>music</v>
      </c>
      <c r="R864" t="str">
        <f t="shared" si="81"/>
        <v>jazz</v>
      </c>
      <c r="S864" s="9">
        <f t="shared" si="82"/>
        <v>41559.5549537037</v>
      </c>
      <c r="T864" s="9">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78"/>
        <v>4.5</v>
      </c>
      <c r="P865">
        <f t="shared" si="79"/>
        <v>18</v>
      </c>
      <c r="Q865" t="str">
        <f t="shared" si="80"/>
        <v>music</v>
      </c>
      <c r="R865" t="str">
        <f t="shared" si="81"/>
        <v>jazz</v>
      </c>
      <c r="S865" s="9">
        <f t="shared" si="82"/>
        <v>40921.117662037039</v>
      </c>
      <c r="T865" s="9">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78"/>
        <v>41.53846153846154</v>
      </c>
      <c r="P866">
        <f t="shared" si="79"/>
        <v>34.177215189873415</v>
      </c>
      <c r="Q866" t="str">
        <f t="shared" si="80"/>
        <v>music</v>
      </c>
      <c r="R866" t="str">
        <f t="shared" si="81"/>
        <v>jazz</v>
      </c>
      <c r="S866" s="9">
        <f t="shared" si="82"/>
        <v>41541.106921296298</v>
      </c>
      <c r="T866" s="9">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78"/>
        <v>2.0454545454545454</v>
      </c>
      <c r="P867">
        <f t="shared" si="79"/>
        <v>22.5</v>
      </c>
      <c r="Q867" t="str">
        <f t="shared" si="80"/>
        <v>music</v>
      </c>
      <c r="R867" t="str">
        <f t="shared" si="81"/>
        <v>jazz</v>
      </c>
      <c r="S867" s="9">
        <f t="shared" si="82"/>
        <v>41230.77311342593</v>
      </c>
      <c r="T867" s="9">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78"/>
        <v>18.285714285714285</v>
      </c>
      <c r="P868">
        <f t="shared" si="79"/>
        <v>58.18181818181818</v>
      </c>
      <c r="Q868" t="str">
        <f t="shared" si="80"/>
        <v>music</v>
      </c>
      <c r="R868" t="str">
        <f t="shared" si="81"/>
        <v>jazz</v>
      </c>
      <c r="S868" s="9">
        <f t="shared" si="82"/>
        <v>42025.637939814813</v>
      </c>
      <c r="T868" s="9">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78"/>
        <v>24.02</v>
      </c>
      <c r="P869">
        <f t="shared" si="79"/>
        <v>109.18181818181819</v>
      </c>
      <c r="Q869" t="str">
        <f t="shared" si="80"/>
        <v>music</v>
      </c>
      <c r="R869" t="str">
        <f t="shared" si="81"/>
        <v>jazz</v>
      </c>
      <c r="S869" s="9">
        <f t="shared" si="82"/>
        <v>40088.105393518519</v>
      </c>
      <c r="T869" s="9">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78"/>
        <v>0.1111111111111111</v>
      </c>
      <c r="P870">
        <f t="shared" si="79"/>
        <v>50</v>
      </c>
      <c r="Q870" t="str">
        <f t="shared" si="80"/>
        <v>music</v>
      </c>
      <c r="R870" t="str">
        <f t="shared" si="81"/>
        <v>jazz</v>
      </c>
      <c r="S870" s="9">
        <f t="shared" si="82"/>
        <v>41616.027754629627</v>
      </c>
      <c r="T870" s="9">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78"/>
        <v>11.818181818181818</v>
      </c>
      <c r="P871">
        <f t="shared" si="79"/>
        <v>346.66666666666669</v>
      </c>
      <c r="Q871" t="str">
        <f t="shared" si="80"/>
        <v>music</v>
      </c>
      <c r="R871" t="str">
        <f t="shared" si="81"/>
        <v>jazz</v>
      </c>
      <c r="S871" s="9">
        <f t="shared" si="82"/>
        <v>41342.845567129632</v>
      </c>
      <c r="T871" s="9">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78"/>
        <v>0.31</v>
      </c>
      <c r="P872">
        <f t="shared" si="79"/>
        <v>12.4</v>
      </c>
      <c r="Q872" t="str">
        <f t="shared" si="80"/>
        <v>music</v>
      </c>
      <c r="R872" t="str">
        <f t="shared" si="81"/>
        <v>jazz</v>
      </c>
      <c r="S872" s="9">
        <f t="shared" si="82"/>
        <v>41488.022256944445</v>
      </c>
      <c r="T872" s="9">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78"/>
        <v>5.416666666666667</v>
      </c>
      <c r="P873">
        <f t="shared" si="79"/>
        <v>27.083333333333332</v>
      </c>
      <c r="Q873" t="str">
        <f t="shared" si="80"/>
        <v>music</v>
      </c>
      <c r="R873" t="str">
        <f t="shared" si="81"/>
        <v>jazz</v>
      </c>
      <c r="S873" s="9">
        <f t="shared" si="82"/>
        <v>41577.561284722222</v>
      </c>
      <c r="T873" s="9">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78"/>
        <v>0.8125</v>
      </c>
      <c r="P874">
        <f t="shared" si="79"/>
        <v>32.5</v>
      </c>
      <c r="Q874" t="str">
        <f t="shared" si="80"/>
        <v>music</v>
      </c>
      <c r="R874" t="str">
        <f t="shared" si="81"/>
        <v>jazz</v>
      </c>
      <c r="S874" s="9">
        <f t="shared" si="82"/>
        <v>40567.825543981482</v>
      </c>
      <c r="T874" s="9">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78"/>
        <v>1.2857142857142856</v>
      </c>
      <c r="P875">
        <f t="shared" si="79"/>
        <v>9</v>
      </c>
      <c r="Q875" t="str">
        <f t="shared" si="80"/>
        <v>music</v>
      </c>
      <c r="R875" t="str">
        <f t="shared" si="81"/>
        <v>jazz</v>
      </c>
      <c r="S875" s="9">
        <f t="shared" si="82"/>
        <v>41184.167129629634</v>
      </c>
      <c r="T875" s="9">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78"/>
        <v>24.333333333333336</v>
      </c>
      <c r="P876">
        <f t="shared" si="79"/>
        <v>34.761904761904759</v>
      </c>
      <c r="Q876" t="str">
        <f t="shared" si="80"/>
        <v>music</v>
      </c>
      <c r="R876" t="str">
        <f t="shared" si="81"/>
        <v>jazz</v>
      </c>
      <c r="S876" s="9">
        <f t="shared" si="82"/>
        <v>41368.583726851852</v>
      </c>
      <c r="T876" s="9">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78"/>
        <v>0</v>
      </c>
      <c r="P877">
        <f t="shared" si="79"/>
        <v>0</v>
      </c>
      <c r="Q877" t="str">
        <f t="shared" si="80"/>
        <v>music</v>
      </c>
      <c r="R877" t="str">
        <f t="shared" si="81"/>
        <v>jazz</v>
      </c>
      <c r="S877" s="9">
        <f t="shared" si="82"/>
        <v>42248.723738425921</v>
      </c>
      <c r="T877" s="9">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78"/>
        <v>40.799492385786799</v>
      </c>
      <c r="P878">
        <f t="shared" si="79"/>
        <v>28.577777777777779</v>
      </c>
      <c r="Q878" t="str">
        <f t="shared" si="80"/>
        <v>music</v>
      </c>
      <c r="R878" t="str">
        <f t="shared" si="81"/>
        <v>jazz</v>
      </c>
      <c r="S878" s="9">
        <f t="shared" si="82"/>
        <v>41276.496840277774</v>
      </c>
      <c r="T878" s="9">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78"/>
        <v>67.55</v>
      </c>
      <c r="P879">
        <f t="shared" si="79"/>
        <v>46.586206896551722</v>
      </c>
      <c r="Q879" t="str">
        <f t="shared" si="80"/>
        <v>music</v>
      </c>
      <c r="R879" t="str">
        <f t="shared" si="81"/>
        <v>jazz</v>
      </c>
      <c r="S879" s="9">
        <f t="shared" si="82"/>
        <v>41597.788888888892</v>
      </c>
      <c r="T879" s="9">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78"/>
        <v>1.3</v>
      </c>
      <c r="P880">
        <f t="shared" si="79"/>
        <v>32.5</v>
      </c>
      <c r="Q880" t="str">
        <f t="shared" si="80"/>
        <v>music</v>
      </c>
      <c r="R880" t="str">
        <f t="shared" si="81"/>
        <v>jazz</v>
      </c>
      <c r="S880" s="9">
        <f t="shared" si="82"/>
        <v>40505.232916666668</v>
      </c>
      <c r="T880" s="9">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78"/>
        <v>30.666666666666664</v>
      </c>
      <c r="P881">
        <f t="shared" si="79"/>
        <v>21.466666666666665</v>
      </c>
      <c r="Q881" t="str">
        <f t="shared" si="80"/>
        <v>music</v>
      </c>
      <c r="R881" t="str">
        <f t="shared" si="81"/>
        <v>jazz</v>
      </c>
      <c r="S881" s="9">
        <f t="shared" si="82"/>
        <v>41037.829918981479</v>
      </c>
      <c r="T881" s="9">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78"/>
        <v>2.9894179894179893</v>
      </c>
      <c r="P882">
        <f t="shared" si="79"/>
        <v>14.125</v>
      </c>
      <c r="Q882" t="str">
        <f t="shared" si="80"/>
        <v>music</v>
      </c>
      <c r="R882" t="str">
        <f t="shared" si="81"/>
        <v>indie rock</v>
      </c>
      <c r="S882" s="9">
        <f t="shared" si="82"/>
        <v>41179.32104166667</v>
      </c>
      <c r="T882" s="9">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78"/>
        <v>0.8</v>
      </c>
      <c r="P883">
        <f t="shared" si="79"/>
        <v>30</v>
      </c>
      <c r="Q883" t="str">
        <f t="shared" si="80"/>
        <v>music</v>
      </c>
      <c r="R883" t="str">
        <f t="shared" si="81"/>
        <v>indie rock</v>
      </c>
      <c r="S883" s="9">
        <f t="shared" si="82"/>
        <v>40877.25099537037</v>
      </c>
      <c r="T883" s="9">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78"/>
        <v>20.133333333333333</v>
      </c>
      <c r="P884">
        <f t="shared" si="79"/>
        <v>21.571428571428573</v>
      </c>
      <c r="Q884" t="str">
        <f t="shared" si="80"/>
        <v>music</v>
      </c>
      <c r="R884" t="str">
        <f t="shared" si="81"/>
        <v>indie rock</v>
      </c>
      <c r="S884" s="9">
        <f t="shared" si="82"/>
        <v>40759.860532407409</v>
      </c>
      <c r="T884" s="9">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78"/>
        <v>40.020000000000003</v>
      </c>
      <c r="P885">
        <f t="shared" si="79"/>
        <v>83.375</v>
      </c>
      <c r="Q885" t="str">
        <f t="shared" si="80"/>
        <v>music</v>
      </c>
      <c r="R885" t="str">
        <f t="shared" si="81"/>
        <v>indie rock</v>
      </c>
      <c r="S885" s="9">
        <f t="shared" si="82"/>
        <v>42371.935590277775</v>
      </c>
      <c r="T885" s="9">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78"/>
        <v>1</v>
      </c>
      <c r="P886">
        <f t="shared" si="79"/>
        <v>10</v>
      </c>
      <c r="Q886" t="str">
        <f t="shared" si="80"/>
        <v>music</v>
      </c>
      <c r="R886" t="str">
        <f t="shared" si="81"/>
        <v>indie rock</v>
      </c>
      <c r="S886" s="9">
        <f t="shared" si="82"/>
        <v>40981.802615740737</v>
      </c>
      <c r="T886" s="9">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78"/>
        <v>75</v>
      </c>
      <c r="P887">
        <f t="shared" si="79"/>
        <v>35.714285714285715</v>
      </c>
      <c r="Q887" t="str">
        <f t="shared" si="80"/>
        <v>music</v>
      </c>
      <c r="R887" t="str">
        <f t="shared" si="81"/>
        <v>indie rock</v>
      </c>
      <c r="S887" s="9">
        <f t="shared" si="82"/>
        <v>42713.941099537042</v>
      </c>
      <c r="T887" s="9">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78"/>
        <v>41</v>
      </c>
      <c r="P888">
        <f t="shared" si="79"/>
        <v>29.285714285714285</v>
      </c>
      <c r="Q888" t="str">
        <f t="shared" si="80"/>
        <v>music</v>
      </c>
      <c r="R888" t="str">
        <f t="shared" si="81"/>
        <v>indie rock</v>
      </c>
      <c r="S888" s="9">
        <f t="shared" si="82"/>
        <v>42603.870520833334</v>
      </c>
      <c r="T888" s="9">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78"/>
        <v>0</v>
      </c>
      <c r="P889">
        <f t="shared" si="79"/>
        <v>0</v>
      </c>
      <c r="Q889" t="str">
        <f t="shared" si="80"/>
        <v>music</v>
      </c>
      <c r="R889" t="str">
        <f t="shared" si="81"/>
        <v>indie rock</v>
      </c>
      <c r="S889" s="9">
        <f t="shared" si="82"/>
        <v>41026.958969907406</v>
      </c>
      <c r="T889" s="9">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78"/>
        <v>7.1999999999999993</v>
      </c>
      <c r="P890">
        <f t="shared" si="79"/>
        <v>18</v>
      </c>
      <c r="Q890" t="str">
        <f t="shared" si="80"/>
        <v>music</v>
      </c>
      <c r="R890" t="str">
        <f t="shared" si="81"/>
        <v>indie rock</v>
      </c>
      <c r="S890" s="9">
        <f t="shared" si="82"/>
        <v>40751.753298611111</v>
      </c>
      <c r="T890" s="9">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78"/>
        <v>9.4412800000000008</v>
      </c>
      <c r="P891">
        <f t="shared" si="79"/>
        <v>73.760000000000005</v>
      </c>
      <c r="Q891" t="str">
        <f t="shared" si="80"/>
        <v>music</v>
      </c>
      <c r="R891" t="str">
        <f t="shared" si="81"/>
        <v>indie rock</v>
      </c>
      <c r="S891" s="9">
        <f t="shared" si="82"/>
        <v>41887.784062500003</v>
      </c>
      <c r="T891" s="9">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78"/>
        <v>4.1666666666666661</v>
      </c>
      <c r="P892">
        <f t="shared" si="79"/>
        <v>31.25</v>
      </c>
      <c r="Q892" t="str">
        <f t="shared" si="80"/>
        <v>music</v>
      </c>
      <c r="R892" t="str">
        <f t="shared" si="81"/>
        <v>indie rock</v>
      </c>
      <c r="S892" s="9">
        <f t="shared" si="82"/>
        <v>41569.698831018519</v>
      </c>
      <c r="T892" s="9">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78"/>
        <v>3.25</v>
      </c>
      <c r="P893">
        <f t="shared" si="79"/>
        <v>28.888888888888889</v>
      </c>
      <c r="Q893" t="str">
        <f t="shared" si="80"/>
        <v>music</v>
      </c>
      <c r="R893" t="str">
        <f t="shared" si="81"/>
        <v>indie rock</v>
      </c>
      <c r="S893" s="9">
        <f t="shared" si="82"/>
        <v>41842.031597222223</v>
      </c>
      <c r="T893" s="9">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78"/>
        <v>40.75</v>
      </c>
      <c r="P894">
        <f t="shared" si="79"/>
        <v>143.8235294117647</v>
      </c>
      <c r="Q894" t="str">
        <f t="shared" si="80"/>
        <v>music</v>
      </c>
      <c r="R894" t="str">
        <f t="shared" si="81"/>
        <v>indie rock</v>
      </c>
      <c r="S894" s="9">
        <f t="shared" si="82"/>
        <v>40304.20003472222</v>
      </c>
      <c r="T894" s="9">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78"/>
        <v>10</v>
      </c>
      <c r="P895">
        <f t="shared" si="79"/>
        <v>40</v>
      </c>
      <c r="Q895" t="str">
        <f t="shared" si="80"/>
        <v>music</v>
      </c>
      <c r="R895" t="str">
        <f t="shared" si="81"/>
        <v>indie rock</v>
      </c>
      <c r="S895" s="9">
        <f t="shared" si="82"/>
        <v>42065.897719907407</v>
      </c>
      <c r="T895" s="9">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78"/>
        <v>39.17</v>
      </c>
      <c r="P896">
        <f t="shared" si="79"/>
        <v>147.81132075471697</v>
      </c>
      <c r="Q896" t="str">
        <f t="shared" si="80"/>
        <v>music</v>
      </c>
      <c r="R896" t="str">
        <f t="shared" si="81"/>
        <v>indie rock</v>
      </c>
      <c r="S896" s="9">
        <f t="shared" si="82"/>
        <v>42496.981597222228</v>
      </c>
      <c r="T896" s="9">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78"/>
        <v>2.4375</v>
      </c>
      <c r="P897">
        <f t="shared" si="79"/>
        <v>27.857142857142858</v>
      </c>
      <c r="Q897" t="str">
        <f t="shared" si="80"/>
        <v>music</v>
      </c>
      <c r="R897" t="str">
        <f t="shared" si="81"/>
        <v>indie rock</v>
      </c>
      <c r="S897" s="9">
        <f t="shared" si="82"/>
        <v>40431.127650462964</v>
      </c>
      <c r="T897" s="9">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78"/>
        <v>40</v>
      </c>
      <c r="P898">
        <f t="shared" si="79"/>
        <v>44.444444444444443</v>
      </c>
      <c r="Q898" t="str">
        <f t="shared" si="80"/>
        <v>music</v>
      </c>
      <c r="R898" t="str">
        <f t="shared" si="81"/>
        <v>indie rock</v>
      </c>
      <c r="S898" s="9">
        <f t="shared" si="82"/>
        <v>42218.872986111113</v>
      </c>
      <c r="T898" s="9">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84">(E899/D899)*100</f>
        <v>0</v>
      </c>
      <c r="P899">
        <f t="shared" ref="P899:P962" si="85">IFERROR(E899/L899, 0)</f>
        <v>0</v>
      </c>
      <c r="Q899" t="str">
        <f t="shared" ref="Q899:Q962" si="86">LEFT(N899, SEARCH("/",N899,1)-1)</f>
        <v>music</v>
      </c>
      <c r="R899" t="str">
        <f t="shared" ref="R899:R962" si="87">RIGHT(N899,LEN(N899)-SEARCH("/",N899,1))</f>
        <v>indie rock</v>
      </c>
      <c r="S899" s="9">
        <f t="shared" ref="S899:S962" si="88">(((J899/60)/60)/24)+DATE(1970,1,1)</f>
        <v>41211.688750000001</v>
      </c>
      <c r="T899" s="9">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84"/>
        <v>2.8000000000000003</v>
      </c>
      <c r="P900">
        <f t="shared" si="85"/>
        <v>35</v>
      </c>
      <c r="Q900" t="str">
        <f t="shared" si="86"/>
        <v>music</v>
      </c>
      <c r="R900" t="str">
        <f t="shared" si="87"/>
        <v>indie rock</v>
      </c>
      <c r="S900" s="9">
        <f t="shared" si="88"/>
        <v>40878.758217592593</v>
      </c>
      <c r="T900" s="9">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84"/>
        <v>37.333333333333336</v>
      </c>
      <c r="P901">
        <f t="shared" si="85"/>
        <v>35</v>
      </c>
      <c r="Q901" t="str">
        <f t="shared" si="86"/>
        <v>music</v>
      </c>
      <c r="R901" t="str">
        <f t="shared" si="87"/>
        <v>indie rock</v>
      </c>
      <c r="S901" s="9">
        <f t="shared" si="88"/>
        <v>40646.099097222221</v>
      </c>
      <c r="T901" s="9">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84"/>
        <v>0.42</v>
      </c>
      <c r="P902">
        <f t="shared" si="85"/>
        <v>10.5</v>
      </c>
      <c r="Q902" t="str">
        <f t="shared" si="86"/>
        <v>music</v>
      </c>
      <c r="R902" t="str">
        <f t="shared" si="87"/>
        <v>jazz</v>
      </c>
      <c r="S902" s="9">
        <f t="shared" si="88"/>
        <v>42429.84956018519</v>
      </c>
      <c r="T902" s="9">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84"/>
        <v>0</v>
      </c>
      <c r="P903">
        <f t="shared" si="85"/>
        <v>0</v>
      </c>
      <c r="Q903" t="str">
        <f t="shared" si="86"/>
        <v>music</v>
      </c>
      <c r="R903" t="str">
        <f t="shared" si="87"/>
        <v>jazz</v>
      </c>
      <c r="S903" s="9">
        <f t="shared" si="88"/>
        <v>40291.81150462963</v>
      </c>
      <c r="T903" s="9">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84"/>
        <v>0.3</v>
      </c>
      <c r="P904">
        <f t="shared" si="85"/>
        <v>30</v>
      </c>
      <c r="Q904" t="str">
        <f t="shared" si="86"/>
        <v>music</v>
      </c>
      <c r="R904" t="str">
        <f t="shared" si="87"/>
        <v>jazz</v>
      </c>
      <c r="S904" s="9">
        <f t="shared" si="88"/>
        <v>41829.965532407405</v>
      </c>
      <c r="T904" s="9">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84"/>
        <v>3.2</v>
      </c>
      <c r="P905">
        <f t="shared" si="85"/>
        <v>40</v>
      </c>
      <c r="Q905" t="str">
        <f t="shared" si="86"/>
        <v>music</v>
      </c>
      <c r="R905" t="str">
        <f t="shared" si="87"/>
        <v>jazz</v>
      </c>
      <c r="S905" s="9">
        <f t="shared" si="88"/>
        <v>41149.796064814815</v>
      </c>
      <c r="T905" s="9">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84"/>
        <v>0.30199999999999999</v>
      </c>
      <c r="P906">
        <f t="shared" si="85"/>
        <v>50.333333333333336</v>
      </c>
      <c r="Q906" t="str">
        <f t="shared" si="86"/>
        <v>music</v>
      </c>
      <c r="R906" t="str">
        <f t="shared" si="87"/>
        <v>jazz</v>
      </c>
      <c r="S906" s="9">
        <f t="shared" si="88"/>
        <v>42342.080289351856</v>
      </c>
      <c r="T906" s="9">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84"/>
        <v>3.0153846153846153</v>
      </c>
      <c r="P907">
        <f t="shared" si="85"/>
        <v>32.666666666666664</v>
      </c>
      <c r="Q907" t="str">
        <f t="shared" si="86"/>
        <v>music</v>
      </c>
      <c r="R907" t="str">
        <f t="shared" si="87"/>
        <v>jazz</v>
      </c>
      <c r="S907" s="9">
        <f t="shared" si="88"/>
        <v>40507.239884259259</v>
      </c>
      <c r="T907" s="9">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84"/>
        <v>0</v>
      </c>
      <c r="P908">
        <f t="shared" si="85"/>
        <v>0</v>
      </c>
      <c r="Q908" t="str">
        <f t="shared" si="86"/>
        <v>music</v>
      </c>
      <c r="R908" t="str">
        <f t="shared" si="87"/>
        <v>jazz</v>
      </c>
      <c r="S908" s="9">
        <f t="shared" si="88"/>
        <v>41681.189699074072</v>
      </c>
      <c r="T908" s="9">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84"/>
        <v>0</v>
      </c>
      <c r="P909">
        <f t="shared" si="85"/>
        <v>0</v>
      </c>
      <c r="Q909" t="str">
        <f t="shared" si="86"/>
        <v>music</v>
      </c>
      <c r="R909" t="str">
        <f t="shared" si="87"/>
        <v>jazz</v>
      </c>
      <c r="S909" s="9">
        <f t="shared" si="88"/>
        <v>40767.192395833335</v>
      </c>
      <c r="T909" s="9">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84"/>
        <v>0</v>
      </c>
      <c r="P910">
        <f t="shared" si="85"/>
        <v>0</v>
      </c>
      <c r="Q910" t="str">
        <f t="shared" si="86"/>
        <v>music</v>
      </c>
      <c r="R910" t="str">
        <f t="shared" si="87"/>
        <v>jazz</v>
      </c>
      <c r="S910" s="9">
        <f t="shared" si="88"/>
        <v>40340.801562499997</v>
      </c>
      <c r="T910" s="9">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84"/>
        <v>3.25</v>
      </c>
      <c r="P911">
        <f t="shared" si="85"/>
        <v>65</v>
      </c>
      <c r="Q911" t="str">
        <f t="shared" si="86"/>
        <v>music</v>
      </c>
      <c r="R911" t="str">
        <f t="shared" si="87"/>
        <v>jazz</v>
      </c>
      <c r="S911" s="9">
        <f t="shared" si="88"/>
        <v>41081.69027777778</v>
      </c>
      <c r="T911" s="9">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84"/>
        <v>22.363636363636363</v>
      </c>
      <c r="P912">
        <f t="shared" si="85"/>
        <v>24.6</v>
      </c>
      <c r="Q912" t="str">
        <f t="shared" si="86"/>
        <v>music</v>
      </c>
      <c r="R912" t="str">
        <f t="shared" si="87"/>
        <v>jazz</v>
      </c>
      <c r="S912" s="9">
        <f t="shared" si="88"/>
        <v>42737.545358796298</v>
      </c>
      <c r="T912" s="9">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84"/>
        <v>0</v>
      </c>
      <c r="P913">
        <f t="shared" si="85"/>
        <v>0</v>
      </c>
      <c r="Q913" t="str">
        <f t="shared" si="86"/>
        <v>music</v>
      </c>
      <c r="R913" t="str">
        <f t="shared" si="87"/>
        <v>jazz</v>
      </c>
      <c r="S913" s="9">
        <f t="shared" si="88"/>
        <v>41642.005150462966</v>
      </c>
      <c r="T913" s="9">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84"/>
        <v>0.85714285714285721</v>
      </c>
      <c r="P914">
        <f t="shared" si="85"/>
        <v>15</v>
      </c>
      <c r="Q914" t="str">
        <f t="shared" si="86"/>
        <v>music</v>
      </c>
      <c r="R914" t="str">
        <f t="shared" si="87"/>
        <v>jazz</v>
      </c>
      <c r="S914" s="9">
        <f t="shared" si="88"/>
        <v>41194.109340277777</v>
      </c>
      <c r="T914" s="9">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84"/>
        <v>6.6066666666666665</v>
      </c>
      <c r="P915">
        <f t="shared" si="85"/>
        <v>82.583333333333329</v>
      </c>
      <c r="Q915" t="str">
        <f t="shared" si="86"/>
        <v>music</v>
      </c>
      <c r="R915" t="str">
        <f t="shared" si="87"/>
        <v>jazz</v>
      </c>
      <c r="S915" s="9">
        <f t="shared" si="88"/>
        <v>41004.139108796298</v>
      </c>
      <c r="T915" s="9">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84"/>
        <v>0</v>
      </c>
      <c r="P916">
        <f t="shared" si="85"/>
        <v>0</v>
      </c>
      <c r="Q916" t="str">
        <f t="shared" si="86"/>
        <v>music</v>
      </c>
      <c r="R916" t="str">
        <f t="shared" si="87"/>
        <v>jazz</v>
      </c>
      <c r="S916" s="9">
        <f t="shared" si="88"/>
        <v>41116.763275462967</v>
      </c>
      <c r="T916" s="9">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84"/>
        <v>5.7692307692307692</v>
      </c>
      <c r="P917">
        <f t="shared" si="85"/>
        <v>41.666666666666664</v>
      </c>
      <c r="Q917" t="str">
        <f t="shared" si="86"/>
        <v>music</v>
      </c>
      <c r="R917" t="str">
        <f t="shared" si="87"/>
        <v>jazz</v>
      </c>
      <c r="S917" s="9">
        <f t="shared" si="88"/>
        <v>40937.679560185185</v>
      </c>
      <c r="T917" s="9">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84"/>
        <v>0</v>
      </c>
      <c r="P918">
        <f t="shared" si="85"/>
        <v>0</v>
      </c>
      <c r="Q918" t="str">
        <f t="shared" si="86"/>
        <v>music</v>
      </c>
      <c r="R918" t="str">
        <f t="shared" si="87"/>
        <v>jazz</v>
      </c>
      <c r="S918" s="9">
        <f t="shared" si="88"/>
        <v>40434.853402777779</v>
      </c>
      <c r="T918" s="9">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84"/>
        <v>0.6</v>
      </c>
      <c r="P919">
        <f t="shared" si="85"/>
        <v>30</v>
      </c>
      <c r="Q919" t="str">
        <f t="shared" si="86"/>
        <v>music</v>
      </c>
      <c r="R919" t="str">
        <f t="shared" si="87"/>
        <v>jazz</v>
      </c>
      <c r="S919" s="9">
        <f t="shared" si="88"/>
        <v>41802.94363425926</v>
      </c>
      <c r="T919" s="9">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84"/>
        <v>5.0256410256410255</v>
      </c>
      <c r="P920">
        <f t="shared" si="85"/>
        <v>19.600000000000001</v>
      </c>
      <c r="Q920" t="str">
        <f t="shared" si="86"/>
        <v>music</v>
      </c>
      <c r="R920" t="str">
        <f t="shared" si="87"/>
        <v>jazz</v>
      </c>
      <c r="S920" s="9">
        <f t="shared" si="88"/>
        <v>41944.916215277779</v>
      </c>
      <c r="T920" s="9">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84"/>
        <v>0.5</v>
      </c>
      <c r="P921">
        <f t="shared" si="85"/>
        <v>100</v>
      </c>
      <c r="Q921" t="str">
        <f t="shared" si="86"/>
        <v>music</v>
      </c>
      <c r="R921" t="str">
        <f t="shared" si="87"/>
        <v>jazz</v>
      </c>
      <c r="S921" s="9">
        <f t="shared" si="88"/>
        <v>41227.641724537039</v>
      </c>
      <c r="T921" s="9">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84"/>
        <v>0</v>
      </c>
      <c r="P922">
        <f t="shared" si="85"/>
        <v>0</v>
      </c>
      <c r="Q922" t="str">
        <f t="shared" si="86"/>
        <v>music</v>
      </c>
      <c r="R922" t="str">
        <f t="shared" si="87"/>
        <v>jazz</v>
      </c>
      <c r="S922" s="9">
        <f t="shared" si="88"/>
        <v>41562.67155092593</v>
      </c>
      <c r="T922" s="9">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84"/>
        <v>30.9</v>
      </c>
      <c r="P923">
        <f t="shared" si="85"/>
        <v>231.75</v>
      </c>
      <c r="Q923" t="str">
        <f t="shared" si="86"/>
        <v>music</v>
      </c>
      <c r="R923" t="str">
        <f t="shared" si="87"/>
        <v>jazz</v>
      </c>
      <c r="S923" s="9">
        <f t="shared" si="88"/>
        <v>40847.171018518515</v>
      </c>
      <c r="T923" s="9">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84"/>
        <v>21.037037037037038</v>
      </c>
      <c r="P924">
        <f t="shared" si="85"/>
        <v>189.33333333333334</v>
      </c>
      <c r="Q924" t="str">
        <f t="shared" si="86"/>
        <v>music</v>
      </c>
      <c r="R924" t="str">
        <f t="shared" si="87"/>
        <v>jazz</v>
      </c>
      <c r="S924" s="9">
        <f t="shared" si="88"/>
        <v>41878.530011574076</v>
      </c>
      <c r="T924" s="9">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84"/>
        <v>2.1999999999999997</v>
      </c>
      <c r="P925">
        <f t="shared" si="85"/>
        <v>55</v>
      </c>
      <c r="Q925" t="str">
        <f t="shared" si="86"/>
        <v>music</v>
      </c>
      <c r="R925" t="str">
        <f t="shared" si="87"/>
        <v>jazz</v>
      </c>
      <c r="S925" s="9">
        <f t="shared" si="88"/>
        <v>41934.959756944445</v>
      </c>
      <c r="T925" s="9">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84"/>
        <v>10.9</v>
      </c>
      <c r="P926">
        <f t="shared" si="85"/>
        <v>21.8</v>
      </c>
      <c r="Q926" t="str">
        <f t="shared" si="86"/>
        <v>music</v>
      </c>
      <c r="R926" t="str">
        <f t="shared" si="87"/>
        <v>jazz</v>
      </c>
      <c r="S926" s="9">
        <f t="shared" si="88"/>
        <v>41288.942928240744</v>
      </c>
      <c r="T926" s="9">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84"/>
        <v>2.666666666666667</v>
      </c>
      <c r="P927">
        <f t="shared" si="85"/>
        <v>32</v>
      </c>
      <c r="Q927" t="str">
        <f t="shared" si="86"/>
        <v>music</v>
      </c>
      <c r="R927" t="str">
        <f t="shared" si="87"/>
        <v>jazz</v>
      </c>
      <c r="S927" s="9">
        <f t="shared" si="88"/>
        <v>41575.880914351852</v>
      </c>
      <c r="T927" s="9">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84"/>
        <v>0</v>
      </c>
      <c r="P928">
        <f t="shared" si="85"/>
        <v>0</v>
      </c>
      <c r="Q928" t="str">
        <f t="shared" si="86"/>
        <v>music</v>
      </c>
      <c r="R928" t="str">
        <f t="shared" si="87"/>
        <v>jazz</v>
      </c>
      <c r="S928" s="9">
        <f t="shared" si="88"/>
        <v>40338.02002314815</v>
      </c>
      <c r="T928" s="9">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84"/>
        <v>0</v>
      </c>
      <c r="P929">
        <f t="shared" si="85"/>
        <v>0</v>
      </c>
      <c r="Q929" t="str">
        <f t="shared" si="86"/>
        <v>music</v>
      </c>
      <c r="R929" t="str">
        <f t="shared" si="87"/>
        <v>jazz</v>
      </c>
      <c r="S929" s="9">
        <f t="shared" si="88"/>
        <v>41013.822858796295</v>
      </c>
      <c r="T929" s="9">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84"/>
        <v>10.86206896551724</v>
      </c>
      <c r="P930">
        <f t="shared" si="85"/>
        <v>56.25</v>
      </c>
      <c r="Q930" t="str">
        <f t="shared" si="86"/>
        <v>music</v>
      </c>
      <c r="R930" t="str">
        <f t="shared" si="87"/>
        <v>jazz</v>
      </c>
      <c r="S930" s="9">
        <f t="shared" si="88"/>
        <v>41180.86241898148</v>
      </c>
      <c r="T930" s="9">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84"/>
        <v>0</v>
      </c>
      <c r="P931">
        <f t="shared" si="85"/>
        <v>0</v>
      </c>
      <c r="Q931" t="str">
        <f t="shared" si="86"/>
        <v>music</v>
      </c>
      <c r="R931" t="str">
        <f t="shared" si="87"/>
        <v>jazz</v>
      </c>
      <c r="S931" s="9">
        <f t="shared" si="88"/>
        <v>40978.238067129627</v>
      </c>
      <c r="T931" s="9">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84"/>
        <v>38.333333333333336</v>
      </c>
      <c r="P932">
        <f t="shared" si="85"/>
        <v>69</v>
      </c>
      <c r="Q932" t="str">
        <f t="shared" si="86"/>
        <v>music</v>
      </c>
      <c r="R932" t="str">
        <f t="shared" si="87"/>
        <v>jazz</v>
      </c>
      <c r="S932" s="9">
        <f t="shared" si="88"/>
        <v>40312.915578703702</v>
      </c>
      <c r="T932" s="9">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84"/>
        <v>6.5500000000000007</v>
      </c>
      <c r="P933">
        <f t="shared" si="85"/>
        <v>18.714285714285715</v>
      </c>
      <c r="Q933" t="str">
        <f t="shared" si="86"/>
        <v>music</v>
      </c>
      <c r="R933" t="str">
        <f t="shared" si="87"/>
        <v>jazz</v>
      </c>
      <c r="S933" s="9">
        <f t="shared" si="88"/>
        <v>41680.359976851854</v>
      </c>
      <c r="T933" s="9">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84"/>
        <v>14.536842105263158</v>
      </c>
      <c r="P934">
        <f t="shared" si="85"/>
        <v>46.033333333333331</v>
      </c>
      <c r="Q934" t="str">
        <f t="shared" si="86"/>
        <v>music</v>
      </c>
      <c r="R934" t="str">
        <f t="shared" si="87"/>
        <v>jazz</v>
      </c>
      <c r="S934" s="9">
        <f t="shared" si="88"/>
        <v>41310.969270833331</v>
      </c>
      <c r="T934" s="9">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84"/>
        <v>6</v>
      </c>
      <c r="P935">
        <f t="shared" si="85"/>
        <v>60</v>
      </c>
      <c r="Q935" t="str">
        <f t="shared" si="86"/>
        <v>music</v>
      </c>
      <c r="R935" t="str">
        <f t="shared" si="87"/>
        <v>jazz</v>
      </c>
      <c r="S935" s="9">
        <f t="shared" si="88"/>
        <v>41711.169085648151</v>
      </c>
      <c r="T935" s="9">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84"/>
        <v>30.4</v>
      </c>
      <c r="P936">
        <f t="shared" si="85"/>
        <v>50.666666666666664</v>
      </c>
      <c r="Q936" t="str">
        <f t="shared" si="86"/>
        <v>music</v>
      </c>
      <c r="R936" t="str">
        <f t="shared" si="87"/>
        <v>jazz</v>
      </c>
      <c r="S936" s="9">
        <f t="shared" si="88"/>
        <v>41733.737083333333</v>
      </c>
      <c r="T936" s="9">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84"/>
        <v>1.4285714285714286</v>
      </c>
      <c r="P937">
        <f t="shared" si="85"/>
        <v>25</v>
      </c>
      <c r="Q937" t="str">
        <f t="shared" si="86"/>
        <v>music</v>
      </c>
      <c r="R937" t="str">
        <f t="shared" si="87"/>
        <v>jazz</v>
      </c>
      <c r="S937" s="9">
        <f t="shared" si="88"/>
        <v>42368.333668981482</v>
      </c>
      <c r="T937" s="9">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84"/>
        <v>0</v>
      </c>
      <c r="P938">
        <f t="shared" si="85"/>
        <v>0</v>
      </c>
      <c r="Q938" t="str">
        <f t="shared" si="86"/>
        <v>music</v>
      </c>
      <c r="R938" t="str">
        <f t="shared" si="87"/>
        <v>jazz</v>
      </c>
      <c r="S938" s="9">
        <f t="shared" si="88"/>
        <v>40883.024178240739</v>
      </c>
      <c r="T938" s="9">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84"/>
        <v>1.1428571428571428</v>
      </c>
      <c r="P939">
        <f t="shared" si="85"/>
        <v>20</v>
      </c>
      <c r="Q939" t="str">
        <f t="shared" si="86"/>
        <v>music</v>
      </c>
      <c r="R939" t="str">
        <f t="shared" si="87"/>
        <v>jazz</v>
      </c>
      <c r="S939" s="9">
        <f t="shared" si="88"/>
        <v>41551.798113425924</v>
      </c>
      <c r="T939" s="9">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84"/>
        <v>0.35714285714285715</v>
      </c>
      <c r="P940">
        <f t="shared" si="85"/>
        <v>25</v>
      </c>
      <c r="Q940" t="str">
        <f t="shared" si="86"/>
        <v>music</v>
      </c>
      <c r="R940" t="str">
        <f t="shared" si="87"/>
        <v>jazz</v>
      </c>
      <c r="S940" s="9">
        <f t="shared" si="88"/>
        <v>41124.479722222226</v>
      </c>
      <c r="T940" s="9">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84"/>
        <v>1.4545454545454546</v>
      </c>
      <c r="P941">
        <f t="shared" si="85"/>
        <v>20</v>
      </c>
      <c r="Q941" t="str">
        <f t="shared" si="86"/>
        <v>music</v>
      </c>
      <c r="R941" t="str">
        <f t="shared" si="87"/>
        <v>jazz</v>
      </c>
      <c r="S941" s="9">
        <f t="shared" si="88"/>
        <v>41416.763171296298</v>
      </c>
      <c r="T941" s="9">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84"/>
        <v>17.155555555555555</v>
      </c>
      <c r="P942">
        <f t="shared" si="85"/>
        <v>110.28571428571429</v>
      </c>
      <c r="Q942" t="str">
        <f t="shared" si="86"/>
        <v>technology</v>
      </c>
      <c r="R942" t="str">
        <f t="shared" si="87"/>
        <v>wearables</v>
      </c>
      <c r="S942" s="9">
        <f t="shared" si="88"/>
        <v>42182.008402777778</v>
      </c>
      <c r="T942" s="9">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84"/>
        <v>2.3220000000000001</v>
      </c>
      <c r="P943">
        <f t="shared" si="85"/>
        <v>37.451612903225808</v>
      </c>
      <c r="Q943" t="str">
        <f t="shared" si="86"/>
        <v>technology</v>
      </c>
      <c r="R943" t="str">
        <f t="shared" si="87"/>
        <v>wearables</v>
      </c>
      <c r="S943" s="9">
        <f t="shared" si="88"/>
        <v>42746.096585648149</v>
      </c>
      <c r="T943" s="9">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84"/>
        <v>8.9066666666666663</v>
      </c>
      <c r="P944">
        <f t="shared" si="85"/>
        <v>41.75</v>
      </c>
      <c r="Q944" t="str">
        <f t="shared" si="86"/>
        <v>technology</v>
      </c>
      <c r="R944" t="str">
        <f t="shared" si="87"/>
        <v>wearables</v>
      </c>
      <c r="S944" s="9">
        <f t="shared" si="88"/>
        <v>42382.843287037031</v>
      </c>
      <c r="T944" s="9">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84"/>
        <v>9.6333333333333346</v>
      </c>
      <c r="P945">
        <f t="shared" si="85"/>
        <v>24.083333333333332</v>
      </c>
      <c r="Q945" t="str">
        <f t="shared" si="86"/>
        <v>technology</v>
      </c>
      <c r="R945" t="str">
        <f t="shared" si="87"/>
        <v>wearables</v>
      </c>
      <c r="S945" s="9">
        <f t="shared" si="88"/>
        <v>42673.66788194445</v>
      </c>
      <c r="T945" s="9">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84"/>
        <v>13.325999999999999</v>
      </c>
      <c r="P946">
        <f t="shared" si="85"/>
        <v>69.40625</v>
      </c>
      <c r="Q946" t="str">
        <f t="shared" si="86"/>
        <v>technology</v>
      </c>
      <c r="R946" t="str">
        <f t="shared" si="87"/>
        <v>wearables</v>
      </c>
      <c r="S946" s="9">
        <f t="shared" si="88"/>
        <v>42444.583912037036</v>
      </c>
      <c r="T946" s="9">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84"/>
        <v>2.484</v>
      </c>
      <c r="P947">
        <f t="shared" si="85"/>
        <v>155.25</v>
      </c>
      <c r="Q947" t="str">
        <f t="shared" si="86"/>
        <v>technology</v>
      </c>
      <c r="R947" t="str">
        <f t="shared" si="87"/>
        <v>wearables</v>
      </c>
      <c r="S947" s="9">
        <f t="shared" si="88"/>
        <v>42732.872986111113</v>
      </c>
      <c r="T947" s="9">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84"/>
        <v>1.9066666666666665</v>
      </c>
      <c r="P948">
        <f t="shared" si="85"/>
        <v>57.2</v>
      </c>
      <c r="Q948" t="str">
        <f t="shared" si="86"/>
        <v>technology</v>
      </c>
      <c r="R948" t="str">
        <f t="shared" si="87"/>
        <v>wearables</v>
      </c>
      <c r="S948" s="9">
        <f t="shared" si="88"/>
        <v>42592.750555555554</v>
      </c>
      <c r="T948" s="9">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84"/>
        <v>0</v>
      </c>
      <c r="P949">
        <f t="shared" si="85"/>
        <v>0</v>
      </c>
      <c r="Q949" t="str">
        <f t="shared" si="86"/>
        <v>technology</v>
      </c>
      <c r="R949" t="str">
        <f t="shared" si="87"/>
        <v>wearables</v>
      </c>
      <c r="S949" s="9">
        <f t="shared" si="88"/>
        <v>42491.781319444446</v>
      </c>
      <c r="T949" s="9">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84"/>
        <v>12</v>
      </c>
      <c r="P950">
        <f t="shared" si="85"/>
        <v>60</v>
      </c>
      <c r="Q950" t="str">
        <f t="shared" si="86"/>
        <v>technology</v>
      </c>
      <c r="R950" t="str">
        <f t="shared" si="87"/>
        <v>wearables</v>
      </c>
      <c r="S950" s="9">
        <f t="shared" si="88"/>
        <v>42411.828287037039</v>
      </c>
      <c r="T950" s="9">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84"/>
        <v>1.365</v>
      </c>
      <c r="P951">
        <f t="shared" si="85"/>
        <v>39</v>
      </c>
      <c r="Q951" t="str">
        <f t="shared" si="86"/>
        <v>technology</v>
      </c>
      <c r="R951" t="str">
        <f t="shared" si="87"/>
        <v>wearables</v>
      </c>
      <c r="S951" s="9">
        <f t="shared" si="88"/>
        <v>42361.043703703705</v>
      </c>
      <c r="T951" s="9">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84"/>
        <v>28.04</v>
      </c>
      <c r="P952">
        <f t="shared" si="85"/>
        <v>58.416666666666664</v>
      </c>
      <c r="Q952" t="str">
        <f t="shared" si="86"/>
        <v>technology</v>
      </c>
      <c r="R952" t="str">
        <f t="shared" si="87"/>
        <v>wearables</v>
      </c>
      <c r="S952" s="9">
        <f t="shared" si="88"/>
        <v>42356.750706018516</v>
      </c>
      <c r="T952" s="9">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84"/>
        <v>38.39</v>
      </c>
      <c r="P953">
        <f t="shared" si="85"/>
        <v>158.63636363636363</v>
      </c>
      <c r="Q953" t="str">
        <f t="shared" si="86"/>
        <v>technology</v>
      </c>
      <c r="R953" t="str">
        <f t="shared" si="87"/>
        <v>wearables</v>
      </c>
      <c r="S953" s="9">
        <f t="shared" si="88"/>
        <v>42480.653611111105</v>
      </c>
      <c r="T953" s="9">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84"/>
        <v>39.942857142857143</v>
      </c>
      <c r="P954">
        <f t="shared" si="85"/>
        <v>99.857142857142861</v>
      </c>
      <c r="Q954" t="str">
        <f t="shared" si="86"/>
        <v>technology</v>
      </c>
      <c r="R954" t="str">
        <f t="shared" si="87"/>
        <v>wearables</v>
      </c>
      <c r="S954" s="9">
        <f t="shared" si="88"/>
        <v>42662.613564814819</v>
      </c>
      <c r="T954" s="9">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84"/>
        <v>0.84</v>
      </c>
      <c r="P955">
        <f t="shared" si="85"/>
        <v>25.2</v>
      </c>
      <c r="Q955" t="str">
        <f t="shared" si="86"/>
        <v>technology</v>
      </c>
      <c r="R955" t="str">
        <f t="shared" si="87"/>
        <v>wearables</v>
      </c>
      <c r="S955" s="9">
        <f t="shared" si="88"/>
        <v>41999.164340277777</v>
      </c>
      <c r="T955" s="9">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84"/>
        <v>43.406666666666666</v>
      </c>
      <c r="P956">
        <f t="shared" si="85"/>
        <v>89.191780821917803</v>
      </c>
      <c r="Q956" t="str">
        <f t="shared" si="86"/>
        <v>technology</v>
      </c>
      <c r="R956" t="str">
        <f t="shared" si="87"/>
        <v>wearables</v>
      </c>
      <c r="S956" s="9">
        <f t="shared" si="88"/>
        <v>42194.833784722221</v>
      </c>
      <c r="T956" s="9">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84"/>
        <v>5.6613333333333333</v>
      </c>
      <c r="P957">
        <f t="shared" si="85"/>
        <v>182.6236559139785</v>
      </c>
      <c r="Q957" t="str">
        <f t="shared" si="86"/>
        <v>technology</v>
      </c>
      <c r="R957" t="str">
        <f t="shared" si="87"/>
        <v>wearables</v>
      </c>
      <c r="S957" s="9">
        <f t="shared" si="88"/>
        <v>42586.295138888891</v>
      </c>
      <c r="T957" s="9">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84"/>
        <v>1.722</v>
      </c>
      <c r="P958">
        <f t="shared" si="85"/>
        <v>50.647058823529413</v>
      </c>
      <c r="Q958" t="str">
        <f t="shared" si="86"/>
        <v>technology</v>
      </c>
      <c r="R958" t="str">
        <f t="shared" si="87"/>
        <v>wearables</v>
      </c>
      <c r="S958" s="9">
        <f t="shared" si="88"/>
        <v>42060.913877314815</v>
      </c>
      <c r="T958" s="9">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84"/>
        <v>1.9416666666666664</v>
      </c>
      <c r="P959">
        <f t="shared" si="85"/>
        <v>33.285714285714285</v>
      </c>
      <c r="Q959" t="str">
        <f t="shared" si="86"/>
        <v>technology</v>
      </c>
      <c r="R959" t="str">
        <f t="shared" si="87"/>
        <v>wearables</v>
      </c>
      <c r="S959" s="9">
        <f t="shared" si="88"/>
        <v>42660.552465277782</v>
      </c>
      <c r="T959" s="9">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84"/>
        <v>11.328275684711327</v>
      </c>
      <c r="P960">
        <f t="shared" si="85"/>
        <v>51.823529411764703</v>
      </c>
      <c r="Q960" t="str">
        <f t="shared" si="86"/>
        <v>technology</v>
      </c>
      <c r="R960" t="str">
        <f t="shared" si="87"/>
        <v>wearables</v>
      </c>
      <c r="S960" s="9">
        <f t="shared" si="88"/>
        <v>42082.802812499998</v>
      </c>
      <c r="T960" s="9">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84"/>
        <v>38.86</v>
      </c>
      <c r="P961">
        <f t="shared" si="85"/>
        <v>113.62573099415205</v>
      </c>
      <c r="Q961" t="str">
        <f t="shared" si="86"/>
        <v>technology</v>
      </c>
      <c r="R961" t="str">
        <f t="shared" si="87"/>
        <v>wearables</v>
      </c>
      <c r="S961" s="9">
        <f t="shared" si="88"/>
        <v>41993.174363425926</v>
      </c>
      <c r="T961" s="9">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84"/>
        <v>46.100628930817614</v>
      </c>
      <c r="P962">
        <f t="shared" si="85"/>
        <v>136.46276595744681</v>
      </c>
      <c r="Q962" t="str">
        <f t="shared" si="86"/>
        <v>technology</v>
      </c>
      <c r="R962" t="str">
        <f t="shared" si="87"/>
        <v>wearables</v>
      </c>
      <c r="S962" s="9">
        <f t="shared" si="88"/>
        <v>42766.626793981486</v>
      </c>
      <c r="T962" s="9">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90">(E963/D963)*100</f>
        <v>42.188421052631583</v>
      </c>
      <c r="P963">
        <f t="shared" ref="P963:P1026" si="91">IFERROR(E963/L963, 0)</f>
        <v>364.35454545454547</v>
      </c>
      <c r="Q963" t="str">
        <f t="shared" ref="Q963:Q1026" si="92">LEFT(N963, SEARCH("/",N963,1)-1)</f>
        <v>technology</v>
      </c>
      <c r="R963" t="str">
        <f t="shared" ref="R963:R1026" si="93">RIGHT(N963,LEN(N963)-SEARCH("/",N963,1))</f>
        <v>wearables</v>
      </c>
      <c r="S963" s="9">
        <f t="shared" ref="S963:S1026" si="94">(((J963/60)/60)/24)+DATE(1970,1,1)</f>
        <v>42740.693692129629</v>
      </c>
      <c r="T963" s="9">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90"/>
        <v>28.48</v>
      </c>
      <c r="P964">
        <f t="shared" si="91"/>
        <v>19.243243243243242</v>
      </c>
      <c r="Q964" t="str">
        <f t="shared" si="92"/>
        <v>technology</v>
      </c>
      <c r="R964" t="str">
        <f t="shared" si="93"/>
        <v>wearables</v>
      </c>
      <c r="S964" s="9">
        <f t="shared" si="94"/>
        <v>42373.712418981479</v>
      </c>
      <c r="T964" s="9">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90"/>
        <v>1.077142857142857</v>
      </c>
      <c r="P965">
        <f t="shared" si="91"/>
        <v>41.888888888888886</v>
      </c>
      <c r="Q965" t="str">
        <f t="shared" si="92"/>
        <v>technology</v>
      </c>
      <c r="R965" t="str">
        <f t="shared" si="93"/>
        <v>wearables</v>
      </c>
      <c r="S965" s="9">
        <f t="shared" si="94"/>
        <v>42625.635636574079</v>
      </c>
      <c r="T965" s="9">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90"/>
        <v>0.79909090909090907</v>
      </c>
      <c r="P966">
        <f t="shared" si="91"/>
        <v>30.310344827586206</v>
      </c>
      <c r="Q966" t="str">
        <f t="shared" si="92"/>
        <v>technology</v>
      </c>
      <c r="R966" t="str">
        <f t="shared" si="93"/>
        <v>wearables</v>
      </c>
      <c r="S966" s="9">
        <f t="shared" si="94"/>
        <v>42208.628692129627</v>
      </c>
      <c r="T966" s="9">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90"/>
        <v>1.1919999999999999</v>
      </c>
      <c r="P967">
        <f t="shared" si="91"/>
        <v>49.666666666666664</v>
      </c>
      <c r="Q967" t="str">
        <f t="shared" si="92"/>
        <v>technology</v>
      </c>
      <c r="R967" t="str">
        <f t="shared" si="93"/>
        <v>wearables</v>
      </c>
      <c r="S967" s="9">
        <f t="shared" si="94"/>
        <v>42637.016736111109</v>
      </c>
      <c r="T967" s="9">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90"/>
        <v>14.799999999999999</v>
      </c>
      <c r="P968">
        <f t="shared" si="91"/>
        <v>59.2</v>
      </c>
      <c r="Q968" t="str">
        <f t="shared" si="92"/>
        <v>technology</v>
      </c>
      <c r="R968" t="str">
        <f t="shared" si="93"/>
        <v>wearables</v>
      </c>
      <c r="S968" s="9">
        <f t="shared" si="94"/>
        <v>42619.635787037041</v>
      </c>
      <c r="T968" s="9">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90"/>
        <v>17.810000000000002</v>
      </c>
      <c r="P969">
        <f t="shared" si="91"/>
        <v>43.97530864197531</v>
      </c>
      <c r="Q969" t="str">
        <f t="shared" si="92"/>
        <v>technology</v>
      </c>
      <c r="R969" t="str">
        <f t="shared" si="93"/>
        <v>wearables</v>
      </c>
      <c r="S969" s="9">
        <f t="shared" si="94"/>
        <v>42422.254328703704</v>
      </c>
      <c r="T969" s="9">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90"/>
        <v>1.325</v>
      </c>
      <c r="P970">
        <f t="shared" si="91"/>
        <v>26.5</v>
      </c>
      <c r="Q970" t="str">
        <f t="shared" si="92"/>
        <v>technology</v>
      </c>
      <c r="R970" t="str">
        <f t="shared" si="93"/>
        <v>wearables</v>
      </c>
      <c r="S970" s="9">
        <f t="shared" si="94"/>
        <v>41836.847615740742</v>
      </c>
      <c r="T970" s="9">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90"/>
        <v>46.666666666666664</v>
      </c>
      <c r="P971">
        <f t="shared" si="91"/>
        <v>1272.7272727272727</v>
      </c>
      <c r="Q971" t="str">
        <f t="shared" si="92"/>
        <v>technology</v>
      </c>
      <c r="R971" t="str">
        <f t="shared" si="93"/>
        <v>wearables</v>
      </c>
      <c r="S971" s="9">
        <f t="shared" si="94"/>
        <v>42742.30332175926</v>
      </c>
      <c r="T971" s="9">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90"/>
        <v>45.92</v>
      </c>
      <c r="P972">
        <f t="shared" si="91"/>
        <v>164</v>
      </c>
      <c r="Q972" t="str">
        <f t="shared" si="92"/>
        <v>technology</v>
      </c>
      <c r="R972" t="str">
        <f t="shared" si="93"/>
        <v>wearables</v>
      </c>
      <c r="S972" s="9">
        <f t="shared" si="94"/>
        <v>42721.220520833333</v>
      </c>
      <c r="T972" s="9">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90"/>
        <v>0.22599999999999998</v>
      </c>
      <c r="P973">
        <f t="shared" si="91"/>
        <v>45.2</v>
      </c>
      <c r="Q973" t="str">
        <f t="shared" si="92"/>
        <v>technology</v>
      </c>
      <c r="R973" t="str">
        <f t="shared" si="93"/>
        <v>wearables</v>
      </c>
      <c r="S973" s="9">
        <f t="shared" si="94"/>
        <v>42111.709027777775</v>
      </c>
      <c r="T973" s="9">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90"/>
        <v>34.625</v>
      </c>
      <c r="P974">
        <f t="shared" si="91"/>
        <v>153.88888888888889</v>
      </c>
      <c r="Q974" t="str">
        <f t="shared" si="92"/>
        <v>technology</v>
      </c>
      <c r="R974" t="str">
        <f t="shared" si="93"/>
        <v>wearables</v>
      </c>
      <c r="S974" s="9">
        <f t="shared" si="94"/>
        <v>41856.865717592591</v>
      </c>
      <c r="T974" s="9">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90"/>
        <v>2.0549999999999997</v>
      </c>
      <c r="P975">
        <f t="shared" si="91"/>
        <v>51.375</v>
      </c>
      <c r="Q975" t="str">
        <f t="shared" si="92"/>
        <v>technology</v>
      </c>
      <c r="R975" t="str">
        <f t="shared" si="93"/>
        <v>wearables</v>
      </c>
      <c r="S975" s="9">
        <f t="shared" si="94"/>
        <v>42257.014965277776</v>
      </c>
      <c r="T975" s="9">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90"/>
        <v>0.55999999999999994</v>
      </c>
      <c r="P976">
        <f t="shared" si="91"/>
        <v>93.333333333333329</v>
      </c>
      <c r="Q976" t="str">
        <f t="shared" si="92"/>
        <v>technology</v>
      </c>
      <c r="R976" t="str">
        <f t="shared" si="93"/>
        <v>wearables</v>
      </c>
      <c r="S976" s="9">
        <f t="shared" si="94"/>
        <v>42424.749490740738</v>
      </c>
      <c r="T976" s="9">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90"/>
        <v>2.6069999999999998</v>
      </c>
      <c r="P977">
        <f t="shared" si="91"/>
        <v>108.625</v>
      </c>
      <c r="Q977" t="str">
        <f t="shared" si="92"/>
        <v>technology</v>
      </c>
      <c r="R977" t="str">
        <f t="shared" si="93"/>
        <v>wearables</v>
      </c>
      <c r="S977" s="9">
        <f t="shared" si="94"/>
        <v>42489.696585648147</v>
      </c>
      <c r="T977" s="9">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90"/>
        <v>1.9259999999999999</v>
      </c>
      <c r="P978">
        <f t="shared" si="91"/>
        <v>160.5</v>
      </c>
      <c r="Q978" t="str">
        <f t="shared" si="92"/>
        <v>technology</v>
      </c>
      <c r="R978" t="str">
        <f t="shared" si="93"/>
        <v>wearables</v>
      </c>
      <c r="S978" s="9">
        <f t="shared" si="94"/>
        <v>42185.058993055558</v>
      </c>
      <c r="T978" s="9">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90"/>
        <v>33.666666666666664</v>
      </c>
      <c r="P979">
        <f t="shared" si="91"/>
        <v>75.75</v>
      </c>
      <c r="Q979" t="str">
        <f t="shared" si="92"/>
        <v>technology</v>
      </c>
      <c r="R979" t="str">
        <f t="shared" si="93"/>
        <v>wearables</v>
      </c>
      <c r="S979" s="9">
        <f t="shared" si="94"/>
        <v>42391.942094907412</v>
      </c>
      <c r="T979" s="9">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90"/>
        <v>56.263267182990241</v>
      </c>
      <c r="P980">
        <f t="shared" si="91"/>
        <v>790.83739837398377</v>
      </c>
      <c r="Q980" t="str">
        <f t="shared" si="92"/>
        <v>technology</v>
      </c>
      <c r="R980" t="str">
        <f t="shared" si="93"/>
        <v>wearables</v>
      </c>
      <c r="S980" s="9">
        <f t="shared" si="94"/>
        <v>42395.309039351851</v>
      </c>
      <c r="T980" s="9">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90"/>
        <v>82.817599999999999</v>
      </c>
      <c r="P981">
        <f t="shared" si="91"/>
        <v>301.93916666666667</v>
      </c>
      <c r="Q981" t="str">
        <f t="shared" si="92"/>
        <v>technology</v>
      </c>
      <c r="R981" t="str">
        <f t="shared" si="93"/>
        <v>wearables</v>
      </c>
      <c r="S981" s="9">
        <f t="shared" si="94"/>
        <v>42506.416990740734</v>
      </c>
      <c r="T981" s="9">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90"/>
        <v>14.860000000000001</v>
      </c>
      <c r="P982">
        <f t="shared" si="91"/>
        <v>47.935483870967744</v>
      </c>
      <c r="Q982" t="str">
        <f t="shared" si="92"/>
        <v>technology</v>
      </c>
      <c r="R982" t="str">
        <f t="shared" si="93"/>
        <v>wearables</v>
      </c>
      <c r="S982" s="9">
        <f t="shared" si="94"/>
        <v>41928.904189814813</v>
      </c>
      <c r="T982" s="9">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90"/>
        <v>1.2375123751237513E-2</v>
      </c>
      <c r="P983">
        <f t="shared" si="91"/>
        <v>2.75</v>
      </c>
      <c r="Q983" t="str">
        <f t="shared" si="92"/>
        <v>technology</v>
      </c>
      <c r="R983" t="str">
        <f t="shared" si="93"/>
        <v>wearables</v>
      </c>
      <c r="S983" s="9">
        <f t="shared" si="94"/>
        <v>41830.947013888886</v>
      </c>
      <c r="T983" s="9">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90"/>
        <v>1.7142857142857144E-2</v>
      </c>
      <c r="P984">
        <f t="shared" si="91"/>
        <v>1</v>
      </c>
      <c r="Q984" t="str">
        <f t="shared" si="92"/>
        <v>technology</v>
      </c>
      <c r="R984" t="str">
        <f t="shared" si="93"/>
        <v>wearables</v>
      </c>
      <c r="S984" s="9">
        <f t="shared" si="94"/>
        <v>42615.753310185188</v>
      </c>
      <c r="T984" s="9">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90"/>
        <v>29.506136117214709</v>
      </c>
      <c r="P985">
        <f t="shared" si="91"/>
        <v>171.79329608938548</v>
      </c>
      <c r="Q985" t="str">
        <f t="shared" si="92"/>
        <v>technology</v>
      </c>
      <c r="R985" t="str">
        <f t="shared" si="93"/>
        <v>wearables</v>
      </c>
      <c r="S985" s="9">
        <f t="shared" si="94"/>
        <v>42574.667650462965</v>
      </c>
      <c r="T985" s="9">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90"/>
        <v>1.06</v>
      </c>
      <c r="P986">
        <f t="shared" si="91"/>
        <v>35.333333333333336</v>
      </c>
      <c r="Q986" t="str">
        <f t="shared" si="92"/>
        <v>technology</v>
      </c>
      <c r="R986" t="str">
        <f t="shared" si="93"/>
        <v>wearables</v>
      </c>
      <c r="S986" s="9">
        <f t="shared" si="94"/>
        <v>42061.11583333333</v>
      </c>
      <c r="T986" s="9">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90"/>
        <v>6.293333333333333</v>
      </c>
      <c r="P987">
        <f t="shared" si="91"/>
        <v>82.086956521739125</v>
      </c>
      <c r="Q987" t="str">
        <f t="shared" si="92"/>
        <v>technology</v>
      </c>
      <c r="R987" t="str">
        <f t="shared" si="93"/>
        <v>wearables</v>
      </c>
      <c r="S987" s="9">
        <f t="shared" si="94"/>
        <v>42339.967708333337</v>
      </c>
      <c r="T987" s="9">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90"/>
        <v>12.75</v>
      </c>
      <c r="P988">
        <f t="shared" si="91"/>
        <v>110.8695652173913</v>
      </c>
      <c r="Q988" t="str">
        <f t="shared" si="92"/>
        <v>technology</v>
      </c>
      <c r="R988" t="str">
        <f t="shared" si="93"/>
        <v>wearables</v>
      </c>
      <c r="S988" s="9">
        <f t="shared" si="94"/>
        <v>42324.767361111109</v>
      </c>
      <c r="T988" s="9">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90"/>
        <v>13.22</v>
      </c>
      <c r="P989">
        <f t="shared" si="91"/>
        <v>161.21951219512195</v>
      </c>
      <c r="Q989" t="str">
        <f t="shared" si="92"/>
        <v>technology</v>
      </c>
      <c r="R989" t="str">
        <f t="shared" si="93"/>
        <v>wearables</v>
      </c>
      <c r="S989" s="9">
        <f t="shared" si="94"/>
        <v>41773.294560185182</v>
      </c>
      <c r="T989" s="9">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90"/>
        <v>0</v>
      </c>
      <c r="P990">
        <f t="shared" si="91"/>
        <v>0</v>
      </c>
      <c r="Q990" t="str">
        <f t="shared" si="92"/>
        <v>technology</v>
      </c>
      <c r="R990" t="str">
        <f t="shared" si="93"/>
        <v>wearables</v>
      </c>
      <c r="S990" s="9">
        <f t="shared" si="94"/>
        <v>42614.356770833328</v>
      </c>
      <c r="T990" s="9">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90"/>
        <v>16.77</v>
      </c>
      <c r="P991">
        <f t="shared" si="91"/>
        <v>52.40625</v>
      </c>
      <c r="Q991" t="str">
        <f t="shared" si="92"/>
        <v>technology</v>
      </c>
      <c r="R991" t="str">
        <f t="shared" si="93"/>
        <v>wearables</v>
      </c>
      <c r="S991" s="9">
        <f t="shared" si="94"/>
        <v>42611.933969907404</v>
      </c>
      <c r="T991" s="9">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90"/>
        <v>0.104</v>
      </c>
      <c r="P992">
        <f t="shared" si="91"/>
        <v>13</v>
      </c>
      <c r="Q992" t="str">
        <f t="shared" si="92"/>
        <v>technology</v>
      </c>
      <c r="R992" t="str">
        <f t="shared" si="93"/>
        <v>wearables</v>
      </c>
      <c r="S992" s="9">
        <f t="shared" si="94"/>
        <v>41855.784305555557</v>
      </c>
      <c r="T992" s="9">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90"/>
        <v>4.24</v>
      </c>
      <c r="P993">
        <f t="shared" si="91"/>
        <v>30.285714285714285</v>
      </c>
      <c r="Q993" t="str">
        <f t="shared" si="92"/>
        <v>technology</v>
      </c>
      <c r="R993" t="str">
        <f t="shared" si="93"/>
        <v>wearables</v>
      </c>
      <c r="S993" s="9">
        <f t="shared" si="94"/>
        <v>42538.75680555556</v>
      </c>
      <c r="T993" s="9">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90"/>
        <v>0.46699999999999997</v>
      </c>
      <c r="P994">
        <f t="shared" si="91"/>
        <v>116.75</v>
      </c>
      <c r="Q994" t="str">
        <f t="shared" si="92"/>
        <v>technology</v>
      </c>
      <c r="R994" t="str">
        <f t="shared" si="93"/>
        <v>wearables</v>
      </c>
      <c r="S994" s="9">
        <f t="shared" si="94"/>
        <v>42437.924988425926</v>
      </c>
      <c r="T994" s="9">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90"/>
        <v>25.087142857142858</v>
      </c>
      <c r="P995">
        <f t="shared" si="91"/>
        <v>89.59693877551021</v>
      </c>
      <c r="Q995" t="str">
        <f t="shared" si="92"/>
        <v>technology</v>
      </c>
      <c r="R995" t="str">
        <f t="shared" si="93"/>
        <v>wearables</v>
      </c>
      <c r="S995" s="9">
        <f t="shared" si="94"/>
        <v>42652.964907407411</v>
      </c>
      <c r="T995" s="9">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90"/>
        <v>2.3345000000000002</v>
      </c>
      <c r="P996">
        <f t="shared" si="91"/>
        <v>424.45454545454544</v>
      </c>
      <c r="Q996" t="str">
        <f t="shared" si="92"/>
        <v>technology</v>
      </c>
      <c r="R996" t="str">
        <f t="shared" si="93"/>
        <v>wearables</v>
      </c>
      <c r="S996" s="9">
        <f t="shared" si="94"/>
        <v>41921.263078703705</v>
      </c>
      <c r="T996" s="9">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90"/>
        <v>7.26</v>
      </c>
      <c r="P997">
        <f t="shared" si="91"/>
        <v>80.666666666666671</v>
      </c>
      <c r="Q997" t="str">
        <f t="shared" si="92"/>
        <v>technology</v>
      </c>
      <c r="R997" t="str">
        <f t="shared" si="93"/>
        <v>wearables</v>
      </c>
      <c r="S997" s="9">
        <f t="shared" si="94"/>
        <v>41947.940740740742</v>
      </c>
      <c r="T997" s="9">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90"/>
        <v>1.625</v>
      </c>
      <c r="P998">
        <f t="shared" si="91"/>
        <v>13</v>
      </c>
      <c r="Q998" t="str">
        <f t="shared" si="92"/>
        <v>technology</v>
      </c>
      <c r="R998" t="str">
        <f t="shared" si="93"/>
        <v>wearables</v>
      </c>
      <c r="S998" s="9">
        <f t="shared" si="94"/>
        <v>41817.866435185184</v>
      </c>
      <c r="T998" s="9">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90"/>
        <v>1.3</v>
      </c>
      <c r="P999">
        <f t="shared" si="91"/>
        <v>8.125</v>
      </c>
      <c r="Q999" t="str">
        <f t="shared" si="92"/>
        <v>technology</v>
      </c>
      <c r="R999" t="str">
        <f t="shared" si="93"/>
        <v>wearables</v>
      </c>
      <c r="S999" s="9">
        <f t="shared" si="94"/>
        <v>41941.10297453704</v>
      </c>
      <c r="T999" s="9">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90"/>
        <v>58.558333333333337</v>
      </c>
      <c r="P1000">
        <f t="shared" si="91"/>
        <v>153.42794759825327</v>
      </c>
      <c r="Q1000" t="str">
        <f t="shared" si="92"/>
        <v>technology</v>
      </c>
      <c r="R1000" t="str">
        <f t="shared" si="93"/>
        <v>wearables</v>
      </c>
      <c r="S1000" s="9">
        <f t="shared" si="94"/>
        <v>42282.168993055559</v>
      </c>
      <c r="T1000" s="9">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90"/>
        <v>7.7886666666666677</v>
      </c>
      <c r="P1001">
        <f t="shared" si="91"/>
        <v>292.07499999999999</v>
      </c>
      <c r="Q1001" t="str">
        <f t="shared" si="92"/>
        <v>technology</v>
      </c>
      <c r="R1001" t="str">
        <f t="shared" si="93"/>
        <v>wearables</v>
      </c>
      <c r="S1001" s="9">
        <f t="shared" si="94"/>
        <v>41926.29965277778</v>
      </c>
      <c r="T1001" s="9">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90"/>
        <v>2.2157147647256061</v>
      </c>
      <c r="P1002">
        <f t="shared" si="91"/>
        <v>3304</v>
      </c>
      <c r="Q1002" t="str">
        <f t="shared" si="92"/>
        <v>technology</v>
      </c>
      <c r="R1002" t="str">
        <f t="shared" si="93"/>
        <v>wearables</v>
      </c>
      <c r="S1002" s="9">
        <f t="shared" si="94"/>
        <v>42749.059722222228</v>
      </c>
      <c r="T1002" s="9">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90"/>
        <v>104</v>
      </c>
      <c r="P1003">
        <f t="shared" si="91"/>
        <v>1300</v>
      </c>
      <c r="Q1003" t="str">
        <f t="shared" si="92"/>
        <v>technology</v>
      </c>
      <c r="R1003" t="str">
        <f t="shared" si="93"/>
        <v>wearables</v>
      </c>
      <c r="S1003" s="9">
        <f t="shared" si="94"/>
        <v>42720.720057870371</v>
      </c>
      <c r="T1003" s="9">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90"/>
        <v>29.6029602960296</v>
      </c>
      <c r="P1004">
        <f t="shared" si="91"/>
        <v>134.54545454545453</v>
      </c>
      <c r="Q1004" t="str">
        <f t="shared" si="92"/>
        <v>technology</v>
      </c>
      <c r="R1004" t="str">
        <f t="shared" si="93"/>
        <v>wearables</v>
      </c>
      <c r="S1004" s="9">
        <f t="shared" si="94"/>
        <v>42325.684189814812</v>
      </c>
      <c r="T1004" s="9">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90"/>
        <v>16.055</v>
      </c>
      <c r="P1005">
        <f t="shared" si="91"/>
        <v>214.06666666666666</v>
      </c>
      <c r="Q1005" t="str">
        <f t="shared" si="92"/>
        <v>technology</v>
      </c>
      <c r="R1005" t="str">
        <f t="shared" si="93"/>
        <v>wearables</v>
      </c>
      <c r="S1005" s="9">
        <f t="shared" si="94"/>
        <v>42780.709039351852</v>
      </c>
      <c r="T1005" s="9">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90"/>
        <v>82.207999999999998</v>
      </c>
      <c r="P1006">
        <f t="shared" si="91"/>
        <v>216.33684210526314</v>
      </c>
      <c r="Q1006" t="str">
        <f t="shared" si="92"/>
        <v>technology</v>
      </c>
      <c r="R1006" t="str">
        <f t="shared" si="93"/>
        <v>wearables</v>
      </c>
      <c r="S1006" s="9">
        <f t="shared" si="94"/>
        <v>42388.708645833336</v>
      </c>
      <c r="T1006" s="9">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90"/>
        <v>75.051000000000002</v>
      </c>
      <c r="P1007">
        <f t="shared" si="91"/>
        <v>932.31055900621118</v>
      </c>
      <c r="Q1007" t="str">
        <f t="shared" si="92"/>
        <v>technology</v>
      </c>
      <c r="R1007" t="str">
        <f t="shared" si="93"/>
        <v>wearables</v>
      </c>
      <c r="S1007" s="9">
        <f t="shared" si="94"/>
        <v>42276.624803240738</v>
      </c>
      <c r="T1007" s="9">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90"/>
        <v>5.8500000000000005</v>
      </c>
      <c r="P1008">
        <f t="shared" si="91"/>
        <v>29.25</v>
      </c>
      <c r="Q1008" t="str">
        <f t="shared" si="92"/>
        <v>technology</v>
      </c>
      <c r="R1008" t="str">
        <f t="shared" si="93"/>
        <v>wearables</v>
      </c>
      <c r="S1008" s="9">
        <f t="shared" si="94"/>
        <v>41977.040185185186</v>
      </c>
      <c r="T1008" s="9">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90"/>
        <v>44.32</v>
      </c>
      <c r="P1009">
        <f t="shared" si="91"/>
        <v>174.94736842105263</v>
      </c>
      <c r="Q1009" t="str">
        <f t="shared" si="92"/>
        <v>technology</v>
      </c>
      <c r="R1009" t="str">
        <f t="shared" si="93"/>
        <v>wearables</v>
      </c>
      <c r="S1009" s="9">
        <f t="shared" si="94"/>
        <v>42676.583599537036</v>
      </c>
      <c r="T1009" s="9">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90"/>
        <v>0.26737967914438499</v>
      </c>
      <c r="P1010">
        <f t="shared" si="91"/>
        <v>250</v>
      </c>
      <c r="Q1010" t="str">
        <f t="shared" si="92"/>
        <v>technology</v>
      </c>
      <c r="R1010" t="str">
        <f t="shared" si="93"/>
        <v>wearables</v>
      </c>
      <c r="S1010" s="9">
        <f t="shared" si="94"/>
        <v>42702.809201388889</v>
      </c>
      <c r="T1010" s="9">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90"/>
        <v>13.13</v>
      </c>
      <c r="P1011">
        <f t="shared" si="91"/>
        <v>65</v>
      </c>
      <c r="Q1011" t="str">
        <f t="shared" si="92"/>
        <v>technology</v>
      </c>
      <c r="R1011" t="str">
        <f t="shared" si="93"/>
        <v>wearables</v>
      </c>
      <c r="S1011" s="9">
        <f t="shared" si="94"/>
        <v>42510.604699074072</v>
      </c>
      <c r="T1011" s="9">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90"/>
        <v>0.19088937093275488</v>
      </c>
      <c r="P1012">
        <f t="shared" si="91"/>
        <v>55</v>
      </c>
      <c r="Q1012" t="str">
        <f t="shared" si="92"/>
        <v>technology</v>
      </c>
      <c r="R1012" t="str">
        <f t="shared" si="93"/>
        <v>wearables</v>
      </c>
      <c r="S1012" s="9">
        <f t="shared" si="94"/>
        <v>42561.829421296294</v>
      </c>
      <c r="T1012" s="9">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90"/>
        <v>0.375</v>
      </c>
      <c r="P1013">
        <f t="shared" si="91"/>
        <v>75</v>
      </c>
      <c r="Q1013" t="str">
        <f t="shared" si="92"/>
        <v>technology</v>
      </c>
      <c r="R1013" t="str">
        <f t="shared" si="93"/>
        <v>wearables</v>
      </c>
      <c r="S1013" s="9">
        <f t="shared" si="94"/>
        <v>41946.898090277777</v>
      </c>
      <c r="T1013" s="9">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90"/>
        <v>21535.021000000001</v>
      </c>
      <c r="P1014">
        <f t="shared" si="91"/>
        <v>1389.3561935483872</v>
      </c>
      <c r="Q1014" t="str">
        <f t="shared" si="92"/>
        <v>technology</v>
      </c>
      <c r="R1014" t="str">
        <f t="shared" si="93"/>
        <v>wearables</v>
      </c>
      <c r="S1014" s="9">
        <f t="shared" si="94"/>
        <v>42714.440416666665</v>
      </c>
      <c r="T1014" s="9">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90"/>
        <v>34.527999999999999</v>
      </c>
      <c r="P1015">
        <f t="shared" si="91"/>
        <v>95.911111111111111</v>
      </c>
      <c r="Q1015" t="str">
        <f t="shared" si="92"/>
        <v>technology</v>
      </c>
      <c r="R1015" t="str">
        <f t="shared" si="93"/>
        <v>wearables</v>
      </c>
      <c r="S1015" s="9">
        <f t="shared" si="94"/>
        <v>42339.833981481483</v>
      </c>
      <c r="T1015" s="9">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90"/>
        <v>30.599999999999998</v>
      </c>
      <c r="P1016">
        <f t="shared" si="91"/>
        <v>191.25</v>
      </c>
      <c r="Q1016" t="str">
        <f t="shared" si="92"/>
        <v>technology</v>
      </c>
      <c r="R1016" t="str">
        <f t="shared" si="93"/>
        <v>wearables</v>
      </c>
      <c r="S1016" s="9">
        <f t="shared" si="94"/>
        <v>41955.002488425926</v>
      </c>
      <c r="T1016" s="9">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90"/>
        <v>2.666666666666667</v>
      </c>
      <c r="P1017">
        <f t="shared" si="91"/>
        <v>40</v>
      </c>
      <c r="Q1017" t="str">
        <f t="shared" si="92"/>
        <v>technology</v>
      </c>
      <c r="R1017" t="str">
        <f t="shared" si="93"/>
        <v>wearables</v>
      </c>
      <c r="S1017" s="9">
        <f t="shared" si="94"/>
        <v>42303.878414351857</v>
      </c>
      <c r="T1017" s="9">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90"/>
        <v>2.8420000000000001</v>
      </c>
      <c r="P1018">
        <f t="shared" si="91"/>
        <v>74.78947368421052</v>
      </c>
      <c r="Q1018" t="str">
        <f t="shared" si="92"/>
        <v>technology</v>
      </c>
      <c r="R1018" t="str">
        <f t="shared" si="93"/>
        <v>wearables</v>
      </c>
      <c r="S1018" s="9">
        <f t="shared" si="94"/>
        <v>42422.107129629629</v>
      </c>
      <c r="T1018" s="9">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90"/>
        <v>22.878799999999998</v>
      </c>
      <c r="P1019">
        <f t="shared" si="91"/>
        <v>161.11830985915492</v>
      </c>
      <c r="Q1019" t="str">
        <f t="shared" si="92"/>
        <v>technology</v>
      </c>
      <c r="R1019" t="str">
        <f t="shared" si="93"/>
        <v>wearables</v>
      </c>
      <c r="S1019" s="9">
        <f t="shared" si="94"/>
        <v>42289.675173611111</v>
      </c>
      <c r="T1019" s="9">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90"/>
        <v>3.105</v>
      </c>
      <c r="P1020">
        <f t="shared" si="91"/>
        <v>88.714285714285708</v>
      </c>
      <c r="Q1020" t="str">
        <f t="shared" si="92"/>
        <v>technology</v>
      </c>
      <c r="R1020" t="str">
        <f t="shared" si="93"/>
        <v>wearables</v>
      </c>
      <c r="S1020" s="9">
        <f t="shared" si="94"/>
        <v>42535.492280092592</v>
      </c>
      <c r="T1020" s="9">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90"/>
        <v>47.333333333333336</v>
      </c>
      <c r="P1021">
        <f t="shared" si="91"/>
        <v>53.25</v>
      </c>
      <c r="Q1021" t="str">
        <f t="shared" si="92"/>
        <v>technology</v>
      </c>
      <c r="R1021" t="str">
        <f t="shared" si="93"/>
        <v>wearables</v>
      </c>
      <c r="S1021" s="9">
        <f t="shared" si="94"/>
        <v>42009.973946759259</v>
      </c>
      <c r="T1021" s="9">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90"/>
        <v>205.54838709677421</v>
      </c>
      <c r="P1022">
        <f t="shared" si="91"/>
        <v>106.2</v>
      </c>
      <c r="Q1022" t="str">
        <f t="shared" si="92"/>
        <v>music</v>
      </c>
      <c r="R1022" t="str">
        <f t="shared" si="93"/>
        <v>electronic music</v>
      </c>
      <c r="S1022" s="9">
        <f t="shared" si="94"/>
        <v>42127.069548611107</v>
      </c>
      <c r="T1022" s="9">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90"/>
        <v>351.80366666666669</v>
      </c>
      <c r="P1023">
        <f t="shared" si="91"/>
        <v>22.079728033472804</v>
      </c>
      <c r="Q1023" t="str">
        <f t="shared" si="92"/>
        <v>music</v>
      </c>
      <c r="R1023" t="str">
        <f t="shared" si="93"/>
        <v>electronic music</v>
      </c>
      <c r="S1023" s="9">
        <f t="shared" si="94"/>
        <v>42271.251979166671</v>
      </c>
      <c r="T1023" s="9">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90"/>
        <v>114.9</v>
      </c>
      <c r="P1024">
        <f t="shared" si="91"/>
        <v>31.054054054054053</v>
      </c>
      <c r="Q1024" t="str">
        <f t="shared" si="92"/>
        <v>music</v>
      </c>
      <c r="R1024" t="str">
        <f t="shared" si="93"/>
        <v>electronic music</v>
      </c>
      <c r="S1024" s="9">
        <f t="shared" si="94"/>
        <v>42111.646724537044</v>
      </c>
      <c r="T1024" s="9">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90"/>
        <v>237.15</v>
      </c>
      <c r="P1025">
        <f t="shared" si="91"/>
        <v>36.206106870229007</v>
      </c>
      <c r="Q1025" t="str">
        <f t="shared" si="92"/>
        <v>music</v>
      </c>
      <c r="R1025" t="str">
        <f t="shared" si="93"/>
        <v>electronic music</v>
      </c>
      <c r="S1025" s="9">
        <f t="shared" si="94"/>
        <v>42145.919687500005</v>
      </c>
      <c r="T1025" s="9">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90"/>
        <v>118.63774999999998</v>
      </c>
      <c r="P1026">
        <f t="shared" si="91"/>
        <v>388.9762295081967</v>
      </c>
      <c r="Q1026" t="str">
        <f t="shared" si="92"/>
        <v>music</v>
      </c>
      <c r="R1026" t="str">
        <f t="shared" si="93"/>
        <v>electronic music</v>
      </c>
      <c r="S1026" s="9">
        <f t="shared" si="94"/>
        <v>42370.580590277779</v>
      </c>
      <c r="T1026" s="9">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96">(E1027/D1027)*100</f>
        <v>109.92831428571431</v>
      </c>
      <c r="P1027">
        <f t="shared" ref="P1027:P1090" si="97">IFERROR(E1027/L1027, 0)</f>
        <v>71.848571428571432</v>
      </c>
      <c r="Q1027" t="str">
        <f t="shared" ref="Q1027:Q1090" si="98">LEFT(N1027, SEARCH("/",N1027,1)-1)</f>
        <v>music</v>
      </c>
      <c r="R1027" t="str">
        <f t="shared" ref="R1027:R1090" si="99">RIGHT(N1027,LEN(N1027)-SEARCH("/",N1027,1))</f>
        <v>electronic music</v>
      </c>
      <c r="S1027" s="9">
        <f t="shared" ref="S1027:S1090" si="100">(((J1027/60)/60)/24)+DATE(1970,1,1)</f>
        <v>42049.833761574075</v>
      </c>
      <c r="T1027" s="9">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96"/>
        <v>100.00828571428571</v>
      </c>
      <c r="P1028">
        <f t="shared" si="97"/>
        <v>57.381803278688523</v>
      </c>
      <c r="Q1028" t="str">
        <f t="shared" si="98"/>
        <v>music</v>
      </c>
      <c r="R1028" t="str">
        <f t="shared" si="99"/>
        <v>electronic music</v>
      </c>
      <c r="S1028" s="9">
        <f t="shared" si="100"/>
        <v>42426.407592592594</v>
      </c>
      <c r="T1028" s="9">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96"/>
        <v>103.09292094387415</v>
      </c>
      <c r="P1029">
        <f t="shared" si="97"/>
        <v>69.666666666666671</v>
      </c>
      <c r="Q1029" t="str">
        <f t="shared" si="98"/>
        <v>music</v>
      </c>
      <c r="R1029" t="str">
        <f t="shared" si="99"/>
        <v>electronic music</v>
      </c>
      <c r="S1029" s="9">
        <f t="shared" si="100"/>
        <v>41905.034108796295</v>
      </c>
      <c r="T1029" s="9">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96"/>
        <v>117.27000000000001</v>
      </c>
      <c r="P1030">
        <f t="shared" si="97"/>
        <v>45.988235294117644</v>
      </c>
      <c r="Q1030" t="str">
        <f t="shared" si="98"/>
        <v>music</v>
      </c>
      <c r="R1030" t="str">
        <f t="shared" si="99"/>
        <v>electronic music</v>
      </c>
      <c r="S1030" s="9">
        <f t="shared" si="100"/>
        <v>42755.627372685187</v>
      </c>
      <c r="T1030" s="9">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96"/>
        <v>111.75999999999999</v>
      </c>
      <c r="P1031">
        <f t="shared" si="97"/>
        <v>79.262411347517727</v>
      </c>
      <c r="Q1031" t="str">
        <f t="shared" si="98"/>
        <v>music</v>
      </c>
      <c r="R1031" t="str">
        <f t="shared" si="99"/>
        <v>electronic music</v>
      </c>
      <c r="S1031" s="9">
        <f t="shared" si="100"/>
        <v>42044.711886574078</v>
      </c>
      <c r="T1031" s="9">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96"/>
        <v>342.09999999999997</v>
      </c>
      <c r="P1032">
        <f t="shared" si="97"/>
        <v>43.031446540880502</v>
      </c>
      <c r="Q1032" t="str">
        <f t="shared" si="98"/>
        <v>music</v>
      </c>
      <c r="R1032" t="str">
        <f t="shared" si="99"/>
        <v>electronic music</v>
      </c>
      <c r="S1032" s="9">
        <f t="shared" si="100"/>
        <v>42611.483206018514</v>
      </c>
      <c r="T1032" s="9">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96"/>
        <v>107.4</v>
      </c>
      <c r="P1033">
        <f t="shared" si="97"/>
        <v>108.48484848484848</v>
      </c>
      <c r="Q1033" t="str">
        <f t="shared" si="98"/>
        <v>music</v>
      </c>
      <c r="R1033" t="str">
        <f t="shared" si="99"/>
        <v>electronic music</v>
      </c>
      <c r="S1033" s="9">
        <f t="shared" si="100"/>
        <v>42324.764004629629</v>
      </c>
      <c r="T1033" s="9">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96"/>
        <v>108.49703703703703</v>
      </c>
      <c r="P1034">
        <f t="shared" si="97"/>
        <v>61.029583333333335</v>
      </c>
      <c r="Q1034" t="str">
        <f t="shared" si="98"/>
        <v>music</v>
      </c>
      <c r="R1034" t="str">
        <f t="shared" si="99"/>
        <v>electronic music</v>
      </c>
      <c r="S1034" s="9">
        <f t="shared" si="100"/>
        <v>42514.666956018518</v>
      </c>
      <c r="T1034" s="9">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96"/>
        <v>102.86144578313252</v>
      </c>
      <c r="P1035">
        <f t="shared" si="97"/>
        <v>50.592592592592595</v>
      </c>
      <c r="Q1035" t="str">
        <f t="shared" si="98"/>
        <v>music</v>
      </c>
      <c r="R1035" t="str">
        <f t="shared" si="99"/>
        <v>electronic music</v>
      </c>
      <c r="S1035" s="9">
        <f t="shared" si="100"/>
        <v>42688.732407407413</v>
      </c>
      <c r="T1035" s="9">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96"/>
        <v>130.0018</v>
      </c>
      <c r="P1036">
        <f t="shared" si="97"/>
        <v>39.157168674698795</v>
      </c>
      <c r="Q1036" t="str">
        <f t="shared" si="98"/>
        <v>music</v>
      </c>
      <c r="R1036" t="str">
        <f t="shared" si="99"/>
        <v>electronic music</v>
      </c>
      <c r="S1036" s="9">
        <f t="shared" si="100"/>
        <v>42555.166712962964</v>
      </c>
      <c r="T1036" s="9">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96"/>
        <v>107.65217391304347</v>
      </c>
      <c r="P1037">
        <f t="shared" si="97"/>
        <v>65.15789473684211</v>
      </c>
      <c r="Q1037" t="str">
        <f t="shared" si="98"/>
        <v>music</v>
      </c>
      <c r="R1037" t="str">
        <f t="shared" si="99"/>
        <v>electronic music</v>
      </c>
      <c r="S1037" s="9">
        <f t="shared" si="100"/>
        <v>42016.641435185185</v>
      </c>
      <c r="T1037" s="9">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96"/>
        <v>112.36044444444444</v>
      </c>
      <c r="P1038">
        <f t="shared" si="97"/>
        <v>23.963127962085309</v>
      </c>
      <c r="Q1038" t="str">
        <f t="shared" si="98"/>
        <v>music</v>
      </c>
      <c r="R1038" t="str">
        <f t="shared" si="99"/>
        <v>electronic music</v>
      </c>
      <c r="S1038" s="9">
        <f t="shared" si="100"/>
        <v>41249.448958333334</v>
      </c>
      <c r="T1038" s="9">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96"/>
        <v>102.1</v>
      </c>
      <c r="P1039">
        <f t="shared" si="97"/>
        <v>48.61904761904762</v>
      </c>
      <c r="Q1039" t="str">
        <f t="shared" si="98"/>
        <v>music</v>
      </c>
      <c r="R1039" t="str">
        <f t="shared" si="99"/>
        <v>electronic music</v>
      </c>
      <c r="S1039" s="9">
        <f t="shared" si="100"/>
        <v>42119.822476851856</v>
      </c>
      <c r="T1039" s="9">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96"/>
        <v>145.33333333333334</v>
      </c>
      <c r="P1040">
        <f t="shared" si="97"/>
        <v>35.73770491803279</v>
      </c>
      <c r="Q1040" t="str">
        <f t="shared" si="98"/>
        <v>music</v>
      </c>
      <c r="R1040" t="str">
        <f t="shared" si="99"/>
        <v>electronic music</v>
      </c>
      <c r="S1040" s="9">
        <f t="shared" si="100"/>
        <v>42418.231747685189</v>
      </c>
      <c r="T1040" s="9">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96"/>
        <v>128.19999999999999</v>
      </c>
      <c r="P1041">
        <f t="shared" si="97"/>
        <v>21.366666666666667</v>
      </c>
      <c r="Q1041" t="str">
        <f t="shared" si="98"/>
        <v>music</v>
      </c>
      <c r="R1041" t="str">
        <f t="shared" si="99"/>
        <v>electronic music</v>
      </c>
      <c r="S1041" s="9">
        <f t="shared" si="100"/>
        <v>42692.109328703707</v>
      </c>
      <c r="T1041" s="9">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96"/>
        <v>0.29411764705882354</v>
      </c>
      <c r="P1042">
        <f t="shared" si="97"/>
        <v>250</v>
      </c>
      <c r="Q1042" t="str">
        <f t="shared" si="98"/>
        <v>journalism</v>
      </c>
      <c r="R1042" t="str">
        <f t="shared" si="99"/>
        <v>audio</v>
      </c>
      <c r="S1042" s="9">
        <f t="shared" si="100"/>
        <v>42579.708437499998</v>
      </c>
      <c r="T1042" s="9">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96"/>
        <v>0</v>
      </c>
      <c r="P1043">
        <f t="shared" si="97"/>
        <v>0</v>
      </c>
      <c r="Q1043" t="str">
        <f t="shared" si="98"/>
        <v>journalism</v>
      </c>
      <c r="R1043" t="str">
        <f t="shared" si="99"/>
        <v>audio</v>
      </c>
      <c r="S1043" s="9">
        <f t="shared" si="100"/>
        <v>41831.060092592597</v>
      </c>
      <c r="T1043" s="9">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96"/>
        <v>1.5384615384615385</v>
      </c>
      <c r="P1044">
        <f t="shared" si="97"/>
        <v>10</v>
      </c>
      <c r="Q1044" t="str">
        <f t="shared" si="98"/>
        <v>journalism</v>
      </c>
      <c r="R1044" t="str">
        <f t="shared" si="99"/>
        <v>audio</v>
      </c>
      <c r="S1044" s="9">
        <f t="shared" si="100"/>
        <v>41851.696157407408</v>
      </c>
      <c r="T1044" s="9">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96"/>
        <v>8.5370000000000008</v>
      </c>
      <c r="P1045">
        <f t="shared" si="97"/>
        <v>29.236301369863014</v>
      </c>
      <c r="Q1045" t="str">
        <f t="shared" si="98"/>
        <v>journalism</v>
      </c>
      <c r="R1045" t="str">
        <f t="shared" si="99"/>
        <v>audio</v>
      </c>
      <c r="S1045" s="9">
        <f t="shared" si="100"/>
        <v>42114.252951388888</v>
      </c>
      <c r="T1045" s="9">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96"/>
        <v>8.5714285714285715E-2</v>
      </c>
      <c r="P1046">
        <f t="shared" si="97"/>
        <v>3</v>
      </c>
      <c r="Q1046" t="str">
        <f t="shared" si="98"/>
        <v>journalism</v>
      </c>
      <c r="R1046" t="str">
        <f t="shared" si="99"/>
        <v>audio</v>
      </c>
      <c r="S1046" s="9">
        <f t="shared" si="100"/>
        <v>42011.925937499997</v>
      </c>
      <c r="T1046" s="9">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96"/>
        <v>2.6599999999999997</v>
      </c>
      <c r="P1047">
        <f t="shared" si="97"/>
        <v>33.25</v>
      </c>
      <c r="Q1047" t="str">
        <f t="shared" si="98"/>
        <v>journalism</v>
      </c>
      <c r="R1047" t="str">
        <f t="shared" si="99"/>
        <v>audio</v>
      </c>
      <c r="S1047" s="9">
        <f t="shared" si="100"/>
        <v>41844.874421296299</v>
      </c>
      <c r="T1047" s="9">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96"/>
        <v>0</v>
      </c>
      <c r="P1048">
        <f t="shared" si="97"/>
        <v>0</v>
      </c>
      <c r="Q1048" t="str">
        <f t="shared" si="98"/>
        <v>journalism</v>
      </c>
      <c r="R1048" t="str">
        <f t="shared" si="99"/>
        <v>audio</v>
      </c>
      <c r="S1048" s="9">
        <f t="shared" si="100"/>
        <v>42319.851388888885</v>
      </c>
      <c r="T1048" s="9">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96"/>
        <v>0.05</v>
      </c>
      <c r="P1049">
        <f t="shared" si="97"/>
        <v>1</v>
      </c>
      <c r="Q1049" t="str">
        <f t="shared" si="98"/>
        <v>journalism</v>
      </c>
      <c r="R1049" t="str">
        <f t="shared" si="99"/>
        <v>audio</v>
      </c>
      <c r="S1049" s="9">
        <f t="shared" si="100"/>
        <v>41918.818460648145</v>
      </c>
      <c r="T1049" s="9">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96"/>
        <v>1.4133333333333333</v>
      </c>
      <c r="P1050">
        <f t="shared" si="97"/>
        <v>53</v>
      </c>
      <c r="Q1050" t="str">
        <f t="shared" si="98"/>
        <v>journalism</v>
      </c>
      <c r="R1050" t="str">
        <f t="shared" si="99"/>
        <v>audio</v>
      </c>
      <c r="S1050" s="9">
        <f t="shared" si="100"/>
        <v>42598.053113425922</v>
      </c>
      <c r="T1050" s="9">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96"/>
        <v>0</v>
      </c>
      <c r="P1051">
        <f t="shared" si="97"/>
        <v>0</v>
      </c>
      <c r="Q1051" t="str">
        <f t="shared" si="98"/>
        <v>journalism</v>
      </c>
      <c r="R1051" t="str">
        <f t="shared" si="99"/>
        <v>audio</v>
      </c>
      <c r="S1051" s="9">
        <f t="shared" si="100"/>
        <v>42382.431076388893</v>
      </c>
      <c r="T1051" s="9">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96"/>
        <v>0</v>
      </c>
      <c r="P1052">
        <f t="shared" si="97"/>
        <v>0</v>
      </c>
      <c r="Q1052" t="str">
        <f t="shared" si="98"/>
        <v>journalism</v>
      </c>
      <c r="R1052" t="str">
        <f t="shared" si="99"/>
        <v>audio</v>
      </c>
      <c r="S1052" s="9">
        <f t="shared" si="100"/>
        <v>42231.7971875</v>
      </c>
      <c r="T1052" s="9">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96"/>
        <v>0</v>
      </c>
      <c r="P1053">
        <f t="shared" si="97"/>
        <v>0</v>
      </c>
      <c r="Q1053" t="str">
        <f t="shared" si="98"/>
        <v>journalism</v>
      </c>
      <c r="R1053" t="str">
        <f t="shared" si="99"/>
        <v>audio</v>
      </c>
      <c r="S1053" s="9">
        <f t="shared" si="100"/>
        <v>41850.014178240745</v>
      </c>
      <c r="T1053" s="9">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96"/>
        <v>0</v>
      </c>
      <c r="P1054">
        <f t="shared" si="97"/>
        <v>0</v>
      </c>
      <c r="Q1054" t="str">
        <f t="shared" si="98"/>
        <v>journalism</v>
      </c>
      <c r="R1054" t="str">
        <f t="shared" si="99"/>
        <v>audio</v>
      </c>
      <c r="S1054" s="9">
        <f t="shared" si="100"/>
        <v>42483.797395833331</v>
      </c>
      <c r="T1054" s="9">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96"/>
        <v>1</v>
      </c>
      <c r="P1055">
        <f t="shared" si="97"/>
        <v>15</v>
      </c>
      <c r="Q1055" t="str">
        <f t="shared" si="98"/>
        <v>journalism</v>
      </c>
      <c r="R1055" t="str">
        <f t="shared" si="99"/>
        <v>audio</v>
      </c>
      <c r="S1055" s="9">
        <f t="shared" si="100"/>
        <v>42775.172824074078</v>
      </c>
      <c r="T1055" s="9">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96"/>
        <v>0</v>
      </c>
      <c r="P1056">
        <f t="shared" si="97"/>
        <v>0</v>
      </c>
      <c r="Q1056" t="str">
        <f t="shared" si="98"/>
        <v>journalism</v>
      </c>
      <c r="R1056" t="str">
        <f t="shared" si="99"/>
        <v>audio</v>
      </c>
      <c r="S1056" s="9">
        <f t="shared" si="100"/>
        <v>41831.851840277777</v>
      </c>
      <c r="T1056" s="9">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96"/>
        <v>0</v>
      </c>
      <c r="P1057">
        <f t="shared" si="97"/>
        <v>0</v>
      </c>
      <c r="Q1057" t="str">
        <f t="shared" si="98"/>
        <v>journalism</v>
      </c>
      <c r="R1057" t="str">
        <f t="shared" si="99"/>
        <v>audio</v>
      </c>
      <c r="S1057" s="9">
        <f t="shared" si="100"/>
        <v>42406.992418981477</v>
      </c>
      <c r="T1057" s="9">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96"/>
        <v>0</v>
      </c>
      <c r="P1058">
        <f t="shared" si="97"/>
        <v>0</v>
      </c>
      <c r="Q1058" t="str">
        <f t="shared" si="98"/>
        <v>journalism</v>
      </c>
      <c r="R1058" t="str">
        <f t="shared" si="99"/>
        <v>audio</v>
      </c>
      <c r="S1058" s="9">
        <f t="shared" si="100"/>
        <v>42058.719641203701</v>
      </c>
      <c r="T1058" s="9">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96"/>
        <v>0</v>
      </c>
      <c r="P1059">
        <f t="shared" si="97"/>
        <v>0</v>
      </c>
      <c r="Q1059" t="str">
        <f t="shared" si="98"/>
        <v>journalism</v>
      </c>
      <c r="R1059" t="str">
        <f t="shared" si="99"/>
        <v>audio</v>
      </c>
      <c r="S1059" s="9">
        <f t="shared" si="100"/>
        <v>42678.871331018512</v>
      </c>
      <c r="T1059" s="9">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96"/>
        <v>0</v>
      </c>
      <c r="P1060">
        <f t="shared" si="97"/>
        <v>0</v>
      </c>
      <c r="Q1060" t="str">
        <f t="shared" si="98"/>
        <v>journalism</v>
      </c>
      <c r="R1060" t="str">
        <f t="shared" si="99"/>
        <v>audio</v>
      </c>
      <c r="S1060" s="9">
        <f t="shared" si="100"/>
        <v>42047.900960648149</v>
      </c>
      <c r="T1060" s="9">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96"/>
        <v>0</v>
      </c>
      <c r="P1061">
        <f t="shared" si="97"/>
        <v>0</v>
      </c>
      <c r="Q1061" t="str">
        <f t="shared" si="98"/>
        <v>journalism</v>
      </c>
      <c r="R1061" t="str">
        <f t="shared" si="99"/>
        <v>audio</v>
      </c>
      <c r="S1061" s="9">
        <f t="shared" si="100"/>
        <v>42046.79</v>
      </c>
      <c r="T1061" s="9">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96"/>
        <v>1</v>
      </c>
      <c r="P1062">
        <f t="shared" si="97"/>
        <v>50</v>
      </c>
      <c r="Q1062" t="str">
        <f t="shared" si="98"/>
        <v>journalism</v>
      </c>
      <c r="R1062" t="str">
        <f t="shared" si="99"/>
        <v>audio</v>
      </c>
      <c r="S1062" s="9">
        <f t="shared" si="100"/>
        <v>42079.913113425922</v>
      </c>
      <c r="T1062" s="9">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96"/>
        <v>0</v>
      </c>
      <c r="P1063">
        <f t="shared" si="97"/>
        <v>0</v>
      </c>
      <c r="Q1063" t="str">
        <f t="shared" si="98"/>
        <v>journalism</v>
      </c>
      <c r="R1063" t="str">
        <f t="shared" si="99"/>
        <v>audio</v>
      </c>
      <c r="S1063" s="9">
        <f t="shared" si="100"/>
        <v>42432.276712962965</v>
      </c>
      <c r="T1063" s="9">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96"/>
        <v>95.477386934673376</v>
      </c>
      <c r="P1064">
        <f t="shared" si="97"/>
        <v>47.5</v>
      </c>
      <c r="Q1064" t="str">
        <f t="shared" si="98"/>
        <v>journalism</v>
      </c>
      <c r="R1064" t="str">
        <f t="shared" si="99"/>
        <v>audio</v>
      </c>
      <c r="S1064" s="9">
        <f t="shared" si="100"/>
        <v>42556.807187500002</v>
      </c>
      <c r="T1064" s="9">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96"/>
        <v>0</v>
      </c>
      <c r="P1065">
        <f t="shared" si="97"/>
        <v>0</v>
      </c>
      <c r="Q1065" t="str">
        <f t="shared" si="98"/>
        <v>journalism</v>
      </c>
      <c r="R1065" t="str">
        <f t="shared" si="99"/>
        <v>audio</v>
      </c>
      <c r="S1065" s="9">
        <f t="shared" si="100"/>
        <v>42583.030810185184</v>
      </c>
      <c r="T1065" s="9">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96"/>
        <v>8.974444444444444</v>
      </c>
      <c r="P1066">
        <f t="shared" si="97"/>
        <v>65.666666666666671</v>
      </c>
      <c r="Q1066" t="str">
        <f t="shared" si="98"/>
        <v>games</v>
      </c>
      <c r="R1066" t="str">
        <f t="shared" si="99"/>
        <v>video games</v>
      </c>
      <c r="S1066" s="9">
        <f t="shared" si="100"/>
        <v>41417.228043981479</v>
      </c>
      <c r="T1066" s="9">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96"/>
        <v>2.7</v>
      </c>
      <c r="P1067">
        <f t="shared" si="97"/>
        <v>16.2</v>
      </c>
      <c r="Q1067" t="str">
        <f t="shared" si="98"/>
        <v>games</v>
      </c>
      <c r="R1067" t="str">
        <f t="shared" si="99"/>
        <v>video games</v>
      </c>
      <c r="S1067" s="9">
        <f t="shared" si="100"/>
        <v>41661.381041666667</v>
      </c>
      <c r="T1067" s="9">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96"/>
        <v>3.3673333333333333</v>
      </c>
      <c r="P1068">
        <f t="shared" si="97"/>
        <v>34.128378378378379</v>
      </c>
      <c r="Q1068" t="str">
        <f t="shared" si="98"/>
        <v>games</v>
      </c>
      <c r="R1068" t="str">
        <f t="shared" si="99"/>
        <v>video games</v>
      </c>
      <c r="S1068" s="9">
        <f t="shared" si="100"/>
        <v>41445.962754629632</v>
      </c>
      <c r="T1068" s="9">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96"/>
        <v>26</v>
      </c>
      <c r="P1069">
        <f t="shared" si="97"/>
        <v>13</v>
      </c>
      <c r="Q1069" t="str">
        <f t="shared" si="98"/>
        <v>games</v>
      </c>
      <c r="R1069" t="str">
        <f t="shared" si="99"/>
        <v>video games</v>
      </c>
      <c r="S1069" s="9">
        <f t="shared" si="100"/>
        <v>41599.855682870373</v>
      </c>
      <c r="T1069" s="9">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96"/>
        <v>0.15</v>
      </c>
      <c r="P1070">
        <f t="shared" si="97"/>
        <v>11.25</v>
      </c>
      <c r="Q1070" t="str">
        <f t="shared" si="98"/>
        <v>games</v>
      </c>
      <c r="R1070" t="str">
        <f t="shared" si="99"/>
        <v>video games</v>
      </c>
      <c r="S1070" s="9">
        <f t="shared" si="100"/>
        <v>42440.371111111104</v>
      </c>
      <c r="T1070" s="9">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96"/>
        <v>38.636363636363633</v>
      </c>
      <c r="P1071">
        <f t="shared" si="97"/>
        <v>40.476190476190474</v>
      </c>
      <c r="Q1071" t="str">
        <f t="shared" si="98"/>
        <v>games</v>
      </c>
      <c r="R1071" t="str">
        <f t="shared" si="99"/>
        <v>video games</v>
      </c>
      <c r="S1071" s="9">
        <f t="shared" si="100"/>
        <v>41572.229849537034</v>
      </c>
      <c r="T1071" s="9">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96"/>
        <v>0.70000000000000007</v>
      </c>
      <c r="P1072">
        <f t="shared" si="97"/>
        <v>35</v>
      </c>
      <c r="Q1072" t="str">
        <f t="shared" si="98"/>
        <v>games</v>
      </c>
      <c r="R1072" t="str">
        <f t="shared" si="99"/>
        <v>video games</v>
      </c>
      <c r="S1072" s="9">
        <f t="shared" si="100"/>
        <v>41163.011828703704</v>
      </c>
      <c r="T1072" s="9">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96"/>
        <v>0</v>
      </c>
      <c r="P1073">
        <f t="shared" si="97"/>
        <v>0</v>
      </c>
      <c r="Q1073" t="str">
        <f t="shared" si="98"/>
        <v>games</v>
      </c>
      <c r="R1073" t="str">
        <f t="shared" si="99"/>
        <v>video games</v>
      </c>
      <c r="S1073" s="9">
        <f t="shared" si="100"/>
        <v>42295.753391203703</v>
      </c>
      <c r="T1073" s="9">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96"/>
        <v>6.8000000000000005E-2</v>
      </c>
      <c r="P1074">
        <f t="shared" si="97"/>
        <v>12.75</v>
      </c>
      <c r="Q1074" t="str">
        <f t="shared" si="98"/>
        <v>games</v>
      </c>
      <c r="R1074" t="str">
        <f t="shared" si="99"/>
        <v>video games</v>
      </c>
      <c r="S1074" s="9">
        <f t="shared" si="100"/>
        <v>41645.832141203704</v>
      </c>
      <c r="T1074" s="9">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96"/>
        <v>1.3333333333333335</v>
      </c>
      <c r="P1075">
        <f t="shared" si="97"/>
        <v>10</v>
      </c>
      <c r="Q1075" t="str">
        <f t="shared" si="98"/>
        <v>games</v>
      </c>
      <c r="R1075" t="str">
        <f t="shared" si="99"/>
        <v>video games</v>
      </c>
      <c r="S1075" s="9">
        <f t="shared" si="100"/>
        <v>40802.964594907404</v>
      </c>
      <c r="T1075" s="9">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96"/>
        <v>6.3092592592592585</v>
      </c>
      <c r="P1076">
        <f t="shared" si="97"/>
        <v>113.56666666666666</v>
      </c>
      <c r="Q1076" t="str">
        <f t="shared" si="98"/>
        <v>games</v>
      </c>
      <c r="R1076" t="str">
        <f t="shared" si="99"/>
        <v>video games</v>
      </c>
      <c r="S1076" s="9">
        <f t="shared" si="100"/>
        <v>41613.172974537039</v>
      </c>
      <c r="T1076" s="9">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96"/>
        <v>4.5</v>
      </c>
      <c r="P1077">
        <f t="shared" si="97"/>
        <v>15</v>
      </c>
      <c r="Q1077" t="str">
        <f t="shared" si="98"/>
        <v>games</v>
      </c>
      <c r="R1077" t="str">
        <f t="shared" si="99"/>
        <v>video games</v>
      </c>
      <c r="S1077" s="9">
        <f t="shared" si="100"/>
        <v>41005.904120370367</v>
      </c>
      <c r="T1077" s="9">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96"/>
        <v>62.765333333333331</v>
      </c>
      <c r="P1078">
        <f t="shared" si="97"/>
        <v>48.281025641025643</v>
      </c>
      <c r="Q1078" t="str">
        <f t="shared" si="98"/>
        <v>games</v>
      </c>
      <c r="R1078" t="str">
        <f t="shared" si="99"/>
        <v>video games</v>
      </c>
      <c r="S1078" s="9">
        <f t="shared" si="100"/>
        <v>41838.377893518518</v>
      </c>
      <c r="T1078" s="9">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96"/>
        <v>29.376000000000001</v>
      </c>
      <c r="P1079">
        <f t="shared" si="97"/>
        <v>43.976047904191617</v>
      </c>
      <c r="Q1079" t="str">
        <f t="shared" si="98"/>
        <v>games</v>
      </c>
      <c r="R1079" t="str">
        <f t="shared" si="99"/>
        <v>video games</v>
      </c>
      <c r="S1079" s="9">
        <f t="shared" si="100"/>
        <v>42353.16679398148</v>
      </c>
      <c r="T1079" s="9">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96"/>
        <v>7.5</v>
      </c>
      <c r="P1080">
        <f t="shared" si="97"/>
        <v>9</v>
      </c>
      <c r="Q1080" t="str">
        <f t="shared" si="98"/>
        <v>games</v>
      </c>
      <c r="R1080" t="str">
        <f t="shared" si="99"/>
        <v>video games</v>
      </c>
      <c r="S1080" s="9">
        <f t="shared" si="100"/>
        <v>40701.195844907408</v>
      </c>
      <c r="T1080" s="9">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96"/>
        <v>2.6076923076923078</v>
      </c>
      <c r="P1081">
        <f t="shared" si="97"/>
        <v>37.666666666666664</v>
      </c>
      <c r="Q1081" t="str">
        <f t="shared" si="98"/>
        <v>games</v>
      </c>
      <c r="R1081" t="str">
        <f t="shared" si="99"/>
        <v>video games</v>
      </c>
      <c r="S1081" s="9">
        <f t="shared" si="100"/>
        <v>42479.566388888896</v>
      </c>
      <c r="T1081" s="9">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96"/>
        <v>9.1050000000000004</v>
      </c>
      <c r="P1082">
        <f t="shared" si="97"/>
        <v>18.581632653061224</v>
      </c>
      <c r="Q1082" t="str">
        <f t="shared" si="98"/>
        <v>games</v>
      </c>
      <c r="R1082" t="str">
        <f t="shared" si="99"/>
        <v>video games</v>
      </c>
      <c r="S1082" s="9">
        <f t="shared" si="100"/>
        <v>41740.138113425928</v>
      </c>
      <c r="T1082" s="9">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96"/>
        <v>1.7647058823529412E-2</v>
      </c>
      <c r="P1083">
        <f t="shared" si="97"/>
        <v>3</v>
      </c>
      <c r="Q1083" t="str">
        <f t="shared" si="98"/>
        <v>games</v>
      </c>
      <c r="R1083" t="str">
        <f t="shared" si="99"/>
        <v>video games</v>
      </c>
      <c r="S1083" s="9">
        <f t="shared" si="100"/>
        <v>42002.926990740743</v>
      </c>
      <c r="T1083" s="9">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96"/>
        <v>0.55999999999999994</v>
      </c>
      <c r="P1084">
        <f t="shared" si="97"/>
        <v>18.666666666666668</v>
      </c>
      <c r="Q1084" t="str">
        <f t="shared" si="98"/>
        <v>games</v>
      </c>
      <c r="R1084" t="str">
        <f t="shared" si="99"/>
        <v>video games</v>
      </c>
      <c r="S1084" s="9">
        <f t="shared" si="100"/>
        <v>41101.906111111115</v>
      </c>
      <c r="T1084" s="9">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96"/>
        <v>0.82000000000000006</v>
      </c>
      <c r="P1085">
        <f t="shared" si="97"/>
        <v>410</v>
      </c>
      <c r="Q1085" t="str">
        <f t="shared" si="98"/>
        <v>games</v>
      </c>
      <c r="R1085" t="str">
        <f t="shared" si="99"/>
        <v>video games</v>
      </c>
      <c r="S1085" s="9">
        <f t="shared" si="100"/>
        <v>41793.659525462965</v>
      </c>
      <c r="T1085" s="9">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96"/>
        <v>0</v>
      </c>
      <c r="P1086">
        <f t="shared" si="97"/>
        <v>0</v>
      </c>
      <c r="Q1086" t="str">
        <f t="shared" si="98"/>
        <v>games</v>
      </c>
      <c r="R1086" t="str">
        <f t="shared" si="99"/>
        <v>video games</v>
      </c>
      <c r="S1086" s="9">
        <f t="shared" si="100"/>
        <v>41829.912083333329</v>
      </c>
      <c r="T1086" s="9">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96"/>
        <v>3.42</v>
      </c>
      <c r="P1087">
        <f t="shared" si="97"/>
        <v>114</v>
      </c>
      <c r="Q1087" t="str">
        <f t="shared" si="98"/>
        <v>games</v>
      </c>
      <c r="R1087" t="str">
        <f t="shared" si="99"/>
        <v>video games</v>
      </c>
      <c r="S1087" s="9">
        <f t="shared" si="100"/>
        <v>42413.671006944445</v>
      </c>
      <c r="T1087" s="9">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96"/>
        <v>8.3333333333333343E-2</v>
      </c>
      <c r="P1088">
        <f t="shared" si="97"/>
        <v>7.5</v>
      </c>
      <c r="Q1088" t="str">
        <f t="shared" si="98"/>
        <v>games</v>
      </c>
      <c r="R1088" t="str">
        <f t="shared" si="99"/>
        <v>video games</v>
      </c>
      <c r="S1088" s="9">
        <f t="shared" si="100"/>
        <v>41845.866793981484</v>
      </c>
      <c r="T1088" s="9">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96"/>
        <v>0</v>
      </c>
      <c r="P1089">
        <f t="shared" si="97"/>
        <v>0</v>
      </c>
      <c r="Q1089" t="str">
        <f t="shared" si="98"/>
        <v>games</v>
      </c>
      <c r="R1089" t="str">
        <f t="shared" si="99"/>
        <v>video games</v>
      </c>
      <c r="S1089" s="9">
        <f t="shared" si="100"/>
        <v>41775.713969907411</v>
      </c>
      <c r="T1089" s="9">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96"/>
        <v>14.182977777777777</v>
      </c>
      <c r="P1090">
        <f t="shared" si="97"/>
        <v>43.41727891156463</v>
      </c>
      <c r="Q1090" t="str">
        <f t="shared" si="98"/>
        <v>games</v>
      </c>
      <c r="R1090" t="str">
        <f t="shared" si="99"/>
        <v>video games</v>
      </c>
      <c r="S1090" s="9">
        <f t="shared" si="100"/>
        <v>41723.799386574072</v>
      </c>
      <c r="T1090" s="9">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102">(E1091/D1091)*100</f>
        <v>7.8266666666666662</v>
      </c>
      <c r="P1091">
        <f t="shared" ref="P1091:P1154" si="103">IFERROR(E1091/L1091, 0)</f>
        <v>23.959183673469386</v>
      </c>
      <c r="Q1091" t="str">
        <f t="shared" ref="Q1091:Q1154" si="104">LEFT(N1091, SEARCH("/",N1091,1)-1)</f>
        <v>games</v>
      </c>
      <c r="R1091" t="str">
        <f t="shared" ref="R1091:R1154" si="105">RIGHT(N1091,LEN(N1091)-SEARCH("/",N1091,1))</f>
        <v>video games</v>
      </c>
      <c r="S1091" s="9">
        <f t="shared" ref="S1091:S1154" si="106">(((J1091/60)/60)/24)+DATE(1970,1,1)</f>
        <v>42151.189525462964</v>
      </c>
      <c r="T1091" s="9">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02"/>
        <v>3.8464497269020695E-2</v>
      </c>
      <c r="P1092">
        <f t="shared" si="103"/>
        <v>5</v>
      </c>
      <c r="Q1092" t="str">
        <f t="shared" si="104"/>
        <v>games</v>
      </c>
      <c r="R1092" t="str">
        <f t="shared" si="105"/>
        <v>video games</v>
      </c>
      <c r="S1092" s="9">
        <f t="shared" si="106"/>
        <v>42123.185798611114</v>
      </c>
      <c r="T1092" s="9">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02"/>
        <v>12.5</v>
      </c>
      <c r="P1093">
        <f t="shared" si="103"/>
        <v>12.5</v>
      </c>
      <c r="Q1093" t="str">
        <f t="shared" si="104"/>
        <v>games</v>
      </c>
      <c r="R1093" t="str">
        <f t="shared" si="105"/>
        <v>video games</v>
      </c>
      <c r="S1093" s="9">
        <f t="shared" si="106"/>
        <v>42440.820277777777</v>
      </c>
      <c r="T1093" s="9">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02"/>
        <v>1.05</v>
      </c>
      <c r="P1094">
        <f t="shared" si="103"/>
        <v>3</v>
      </c>
      <c r="Q1094" t="str">
        <f t="shared" si="104"/>
        <v>games</v>
      </c>
      <c r="R1094" t="str">
        <f t="shared" si="105"/>
        <v>video games</v>
      </c>
      <c r="S1094" s="9">
        <f t="shared" si="106"/>
        <v>41250.025902777779</v>
      </c>
      <c r="T1094" s="9">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02"/>
        <v>14.083333333333334</v>
      </c>
      <c r="P1095">
        <f t="shared" si="103"/>
        <v>10.5625</v>
      </c>
      <c r="Q1095" t="str">
        <f t="shared" si="104"/>
        <v>games</v>
      </c>
      <c r="R1095" t="str">
        <f t="shared" si="105"/>
        <v>video games</v>
      </c>
      <c r="S1095" s="9">
        <f t="shared" si="106"/>
        <v>42396.973807870367</v>
      </c>
      <c r="T1095" s="9">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02"/>
        <v>18.300055555555556</v>
      </c>
      <c r="P1096">
        <f t="shared" si="103"/>
        <v>122.00037037037038</v>
      </c>
      <c r="Q1096" t="str">
        <f t="shared" si="104"/>
        <v>games</v>
      </c>
      <c r="R1096" t="str">
        <f t="shared" si="105"/>
        <v>video games</v>
      </c>
      <c r="S1096" s="9">
        <f t="shared" si="106"/>
        <v>40795.713344907403</v>
      </c>
      <c r="T1096" s="9">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02"/>
        <v>5.0347999999999997</v>
      </c>
      <c r="P1097">
        <f t="shared" si="103"/>
        <v>267.80851063829789</v>
      </c>
      <c r="Q1097" t="str">
        <f t="shared" si="104"/>
        <v>games</v>
      </c>
      <c r="R1097" t="str">
        <f t="shared" si="105"/>
        <v>video games</v>
      </c>
      <c r="S1097" s="9">
        <f t="shared" si="106"/>
        <v>41486.537268518521</v>
      </c>
      <c r="T1097" s="9">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02"/>
        <v>17.933333333333334</v>
      </c>
      <c r="P1098">
        <f t="shared" si="103"/>
        <v>74.206896551724142</v>
      </c>
      <c r="Q1098" t="str">
        <f t="shared" si="104"/>
        <v>games</v>
      </c>
      <c r="R1098" t="str">
        <f t="shared" si="105"/>
        <v>video games</v>
      </c>
      <c r="S1098" s="9">
        <f t="shared" si="106"/>
        <v>41885.51798611111</v>
      </c>
      <c r="T1098" s="9">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02"/>
        <v>4.7E-2</v>
      </c>
      <c r="P1099">
        <f t="shared" si="103"/>
        <v>6.7142857142857144</v>
      </c>
      <c r="Q1099" t="str">
        <f t="shared" si="104"/>
        <v>games</v>
      </c>
      <c r="R1099" t="str">
        <f t="shared" si="105"/>
        <v>video games</v>
      </c>
      <c r="S1099" s="9">
        <f t="shared" si="106"/>
        <v>41660.792557870373</v>
      </c>
      <c r="T1099" s="9">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02"/>
        <v>7.2120000000000006</v>
      </c>
      <c r="P1100">
        <f t="shared" si="103"/>
        <v>81.954545454545453</v>
      </c>
      <c r="Q1100" t="str">
        <f t="shared" si="104"/>
        <v>games</v>
      </c>
      <c r="R1100" t="str">
        <f t="shared" si="105"/>
        <v>video games</v>
      </c>
      <c r="S1100" s="9">
        <f t="shared" si="106"/>
        <v>41712.762673611112</v>
      </c>
      <c r="T1100" s="9">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02"/>
        <v>0.5</v>
      </c>
      <c r="P1101">
        <f t="shared" si="103"/>
        <v>25</v>
      </c>
      <c r="Q1101" t="str">
        <f t="shared" si="104"/>
        <v>games</v>
      </c>
      <c r="R1101" t="str">
        <f t="shared" si="105"/>
        <v>video games</v>
      </c>
      <c r="S1101" s="9">
        <f t="shared" si="106"/>
        <v>42107.836435185185</v>
      </c>
      <c r="T1101" s="9">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02"/>
        <v>2.5</v>
      </c>
      <c r="P1102">
        <f t="shared" si="103"/>
        <v>10</v>
      </c>
      <c r="Q1102" t="str">
        <f t="shared" si="104"/>
        <v>games</v>
      </c>
      <c r="R1102" t="str">
        <f t="shared" si="105"/>
        <v>video games</v>
      </c>
      <c r="S1102" s="9">
        <f t="shared" si="106"/>
        <v>42384.110775462963</v>
      </c>
      <c r="T1102" s="9">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02"/>
        <v>4.1000000000000002E-2</v>
      </c>
      <c r="P1103">
        <f t="shared" si="103"/>
        <v>6.833333333333333</v>
      </c>
      <c r="Q1103" t="str">
        <f t="shared" si="104"/>
        <v>games</v>
      </c>
      <c r="R1103" t="str">
        <f t="shared" si="105"/>
        <v>video games</v>
      </c>
      <c r="S1103" s="9">
        <f t="shared" si="106"/>
        <v>42538.77243055556</v>
      </c>
      <c r="T1103" s="9">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02"/>
        <v>5.3125</v>
      </c>
      <c r="P1104">
        <f t="shared" si="103"/>
        <v>17.708333333333332</v>
      </c>
      <c r="Q1104" t="str">
        <f t="shared" si="104"/>
        <v>games</v>
      </c>
      <c r="R1104" t="str">
        <f t="shared" si="105"/>
        <v>video games</v>
      </c>
      <c r="S1104" s="9">
        <f t="shared" si="106"/>
        <v>41577.045428240745</v>
      </c>
      <c r="T1104" s="9">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02"/>
        <v>1.6199999999999999</v>
      </c>
      <c r="P1105">
        <f t="shared" si="103"/>
        <v>16.2</v>
      </c>
      <c r="Q1105" t="str">
        <f t="shared" si="104"/>
        <v>games</v>
      </c>
      <c r="R1105" t="str">
        <f t="shared" si="105"/>
        <v>video games</v>
      </c>
      <c r="S1105" s="9">
        <f t="shared" si="106"/>
        <v>42479.22210648148</v>
      </c>
      <c r="T1105" s="9">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02"/>
        <v>4.9516666666666671</v>
      </c>
      <c r="P1106">
        <f t="shared" si="103"/>
        <v>80.297297297297291</v>
      </c>
      <c r="Q1106" t="str">
        <f t="shared" si="104"/>
        <v>games</v>
      </c>
      <c r="R1106" t="str">
        <f t="shared" si="105"/>
        <v>video games</v>
      </c>
      <c r="S1106" s="9">
        <f t="shared" si="106"/>
        <v>41771.40996527778</v>
      </c>
      <c r="T1106" s="9">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02"/>
        <v>0.159</v>
      </c>
      <c r="P1107">
        <f t="shared" si="103"/>
        <v>71.55</v>
      </c>
      <c r="Q1107" t="str">
        <f t="shared" si="104"/>
        <v>games</v>
      </c>
      <c r="R1107" t="str">
        <f t="shared" si="105"/>
        <v>video games</v>
      </c>
      <c r="S1107" s="9">
        <f t="shared" si="106"/>
        <v>41692.135729166665</v>
      </c>
      <c r="T1107" s="9">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02"/>
        <v>41.25</v>
      </c>
      <c r="P1108">
        <f t="shared" si="103"/>
        <v>23.571428571428573</v>
      </c>
      <c r="Q1108" t="str">
        <f t="shared" si="104"/>
        <v>games</v>
      </c>
      <c r="R1108" t="str">
        <f t="shared" si="105"/>
        <v>video games</v>
      </c>
      <c r="S1108" s="9">
        <f t="shared" si="106"/>
        <v>40973.740451388891</v>
      </c>
      <c r="T1108" s="9">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02"/>
        <v>0</v>
      </c>
      <c r="P1109">
        <f t="shared" si="103"/>
        <v>0</v>
      </c>
      <c r="Q1109" t="str">
        <f t="shared" si="104"/>
        <v>games</v>
      </c>
      <c r="R1109" t="str">
        <f t="shared" si="105"/>
        <v>video games</v>
      </c>
      <c r="S1109" s="9">
        <f t="shared" si="106"/>
        <v>41813.861388888887</v>
      </c>
      <c r="T1109" s="9">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02"/>
        <v>2.93</v>
      </c>
      <c r="P1110">
        <f t="shared" si="103"/>
        <v>34.88095238095238</v>
      </c>
      <c r="Q1110" t="str">
        <f t="shared" si="104"/>
        <v>games</v>
      </c>
      <c r="R1110" t="str">
        <f t="shared" si="105"/>
        <v>video games</v>
      </c>
      <c r="S1110" s="9">
        <f t="shared" si="106"/>
        <v>40952.636979166666</v>
      </c>
      <c r="T1110" s="9">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02"/>
        <v>0.44999999999999996</v>
      </c>
      <c r="P1111">
        <f t="shared" si="103"/>
        <v>15</v>
      </c>
      <c r="Q1111" t="str">
        <f t="shared" si="104"/>
        <v>games</v>
      </c>
      <c r="R1111" t="str">
        <f t="shared" si="105"/>
        <v>video games</v>
      </c>
      <c r="S1111" s="9">
        <f t="shared" si="106"/>
        <v>42662.752199074079</v>
      </c>
      <c r="T1111" s="9">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02"/>
        <v>0.51</v>
      </c>
      <c r="P1112">
        <f t="shared" si="103"/>
        <v>23.181818181818183</v>
      </c>
      <c r="Q1112" t="str">
        <f t="shared" si="104"/>
        <v>games</v>
      </c>
      <c r="R1112" t="str">
        <f t="shared" si="105"/>
        <v>video games</v>
      </c>
      <c r="S1112" s="9">
        <f t="shared" si="106"/>
        <v>41220.933124999996</v>
      </c>
      <c r="T1112" s="9">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02"/>
        <v>0.04</v>
      </c>
      <c r="P1113">
        <f t="shared" si="103"/>
        <v>1</v>
      </c>
      <c r="Q1113" t="str">
        <f t="shared" si="104"/>
        <v>games</v>
      </c>
      <c r="R1113" t="str">
        <f t="shared" si="105"/>
        <v>video games</v>
      </c>
      <c r="S1113" s="9">
        <f t="shared" si="106"/>
        <v>42347.203587962969</v>
      </c>
      <c r="T1113" s="9">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02"/>
        <v>35.537409090909087</v>
      </c>
      <c r="P1114">
        <f t="shared" si="103"/>
        <v>100.23371794871794</v>
      </c>
      <c r="Q1114" t="str">
        <f t="shared" si="104"/>
        <v>games</v>
      </c>
      <c r="R1114" t="str">
        <f t="shared" si="105"/>
        <v>video games</v>
      </c>
      <c r="S1114" s="9">
        <f t="shared" si="106"/>
        <v>41963.759386574078</v>
      </c>
      <c r="T1114" s="9">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02"/>
        <v>0.5</v>
      </c>
      <c r="P1115">
        <f t="shared" si="103"/>
        <v>5</v>
      </c>
      <c r="Q1115" t="str">
        <f t="shared" si="104"/>
        <v>games</v>
      </c>
      <c r="R1115" t="str">
        <f t="shared" si="105"/>
        <v>video games</v>
      </c>
      <c r="S1115" s="9">
        <f t="shared" si="106"/>
        <v>41835.977083333331</v>
      </c>
      <c r="T1115" s="9">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02"/>
        <v>0.16666666666666669</v>
      </c>
      <c r="P1116">
        <f t="shared" si="103"/>
        <v>3.3333333333333335</v>
      </c>
      <c r="Q1116" t="str">
        <f t="shared" si="104"/>
        <v>games</v>
      </c>
      <c r="R1116" t="str">
        <f t="shared" si="105"/>
        <v>video games</v>
      </c>
      <c r="S1116" s="9">
        <f t="shared" si="106"/>
        <v>41526.345914351856</v>
      </c>
      <c r="T1116" s="9">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02"/>
        <v>0.13250000000000001</v>
      </c>
      <c r="P1117">
        <f t="shared" si="103"/>
        <v>13.25</v>
      </c>
      <c r="Q1117" t="str">
        <f t="shared" si="104"/>
        <v>games</v>
      </c>
      <c r="R1117" t="str">
        <f t="shared" si="105"/>
        <v>video games</v>
      </c>
      <c r="S1117" s="9">
        <f t="shared" si="106"/>
        <v>42429.695543981477</v>
      </c>
      <c r="T1117" s="9">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02"/>
        <v>3.5704000000000007E-2</v>
      </c>
      <c r="P1118">
        <f t="shared" si="103"/>
        <v>17.852</v>
      </c>
      <c r="Q1118" t="str">
        <f t="shared" si="104"/>
        <v>games</v>
      </c>
      <c r="R1118" t="str">
        <f t="shared" si="105"/>
        <v>video games</v>
      </c>
      <c r="S1118" s="9">
        <f t="shared" si="106"/>
        <v>41009.847314814811</v>
      </c>
      <c r="T1118" s="9">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02"/>
        <v>8.3000000000000007</v>
      </c>
      <c r="P1119">
        <f t="shared" si="103"/>
        <v>10.375</v>
      </c>
      <c r="Q1119" t="str">
        <f t="shared" si="104"/>
        <v>games</v>
      </c>
      <c r="R1119" t="str">
        <f t="shared" si="105"/>
        <v>video games</v>
      </c>
      <c r="S1119" s="9">
        <f t="shared" si="106"/>
        <v>42333.598530092597</v>
      </c>
      <c r="T1119" s="9">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02"/>
        <v>2.4222222222222221</v>
      </c>
      <c r="P1120">
        <f t="shared" si="103"/>
        <v>36.333333333333336</v>
      </c>
      <c r="Q1120" t="str">
        <f t="shared" si="104"/>
        <v>games</v>
      </c>
      <c r="R1120" t="str">
        <f t="shared" si="105"/>
        <v>video games</v>
      </c>
      <c r="S1120" s="9">
        <f t="shared" si="106"/>
        <v>41704.16642361111</v>
      </c>
      <c r="T1120" s="9">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02"/>
        <v>0.23809523809523811</v>
      </c>
      <c r="P1121">
        <f t="shared" si="103"/>
        <v>5</v>
      </c>
      <c r="Q1121" t="str">
        <f t="shared" si="104"/>
        <v>games</v>
      </c>
      <c r="R1121" t="str">
        <f t="shared" si="105"/>
        <v>video games</v>
      </c>
      <c r="S1121" s="9">
        <f t="shared" si="106"/>
        <v>41722.792407407411</v>
      </c>
      <c r="T1121" s="9">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02"/>
        <v>0</v>
      </c>
      <c r="P1122">
        <f t="shared" si="103"/>
        <v>0</v>
      </c>
      <c r="Q1122" t="str">
        <f t="shared" si="104"/>
        <v>games</v>
      </c>
      <c r="R1122" t="str">
        <f t="shared" si="105"/>
        <v>video games</v>
      </c>
      <c r="S1122" s="9">
        <f t="shared" si="106"/>
        <v>40799.872685185182</v>
      </c>
      <c r="T1122" s="9">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02"/>
        <v>1.1599999999999999E-2</v>
      </c>
      <c r="P1123">
        <f t="shared" si="103"/>
        <v>5.8</v>
      </c>
      <c r="Q1123" t="str">
        <f t="shared" si="104"/>
        <v>games</v>
      </c>
      <c r="R1123" t="str">
        <f t="shared" si="105"/>
        <v>video games</v>
      </c>
      <c r="S1123" s="9">
        <f t="shared" si="106"/>
        <v>42412.934212962966</v>
      </c>
      <c r="T1123" s="9">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02"/>
        <v>0</v>
      </c>
      <c r="P1124">
        <f t="shared" si="103"/>
        <v>0</v>
      </c>
      <c r="Q1124" t="str">
        <f t="shared" si="104"/>
        <v>games</v>
      </c>
      <c r="R1124" t="str">
        <f t="shared" si="105"/>
        <v>video games</v>
      </c>
      <c r="S1124" s="9">
        <f t="shared" si="106"/>
        <v>41410.703993055555</v>
      </c>
      <c r="T1124" s="9">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02"/>
        <v>0.22</v>
      </c>
      <c r="P1125">
        <f t="shared" si="103"/>
        <v>3.6666666666666665</v>
      </c>
      <c r="Q1125" t="str">
        <f t="shared" si="104"/>
        <v>games</v>
      </c>
      <c r="R1125" t="str">
        <f t="shared" si="105"/>
        <v>video games</v>
      </c>
      <c r="S1125" s="9">
        <f t="shared" si="106"/>
        <v>41718.5237037037</v>
      </c>
      <c r="T1125" s="9">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02"/>
        <v>0.47222222222222221</v>
      </c>
      <c r="P1126">
        <f t="shared" si="103"/>
        <v>60.714285714285715</v>
      </c>
      <c r="Q1126" t="str">
        <f t="shared" si="104"/>
        <v>games</v>
      </c>
      <c r="R1126" t="str">
        <f t="shared" si="105"/>
        <v>mobile games</v>
      </c>
      <c r="S1126" s="9">
        <f t="shared" si="106"/>
        <v>42094.667256944449</v>
      </c>
      <c r="T1126" s="9">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02"/>
        <v>0</v>
      </c>
      <c r="P1127">
        <f t="shared" si="103"/>
        <v>0</v>
      </c>
      <c r="Q1127" t="str">
        <f t="shared" si="104"/>
        <v>games</v>
      </c>
      <c r="R1127" t="str">
        <f t="shared" si="105"/>
        <v>mobile games</v>
      </c>
      <c r="S1127" s="9">
        <f t="shared" si="106"/>
        <v>42212.624189814815</v>
      </c>
      <c r="T1127" s="9">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02"/>
        <v>0.5</v>
      </c>
      <c r="P1128">
        <f t="shared" si="103"/>
        <v>5</v>
      </c>
      <c r="Q1128" t="str">
        <f t="shared" si="104"/>
        <v>games</v>
      </c>
      <c r="R1128" t="str">
        <f t="shared" si="105"/>
        <v>mobile games</v>
      </c>
      <c r="S1128" s="9">
        <f t="shared" si="106"/>
        <v>42535.327476851846</v>
      </c>
      <c r="T1128" s="9">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02"/>
        <v>1.6714285714285713</v>
      </c>
      <c r="P1129">
        <f t="shared" si="103"/>
        <v>25.434782608695652</v>
      </c>
      <c r="Q1129" t="str">
        <f t="shared" si="104"/>
        <v>games</v>
      </c>
      <c r="R1129" t="str">
        <f t="shared" si="105"/>
        <v>mobile games</v>
      </c>
      <c r="S1129" s="9">
        <f t="shared" si="106"/>
        <v>41926.854166666664</v>
      </c>
      <c r="T1129" s="9">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02"/>
        <v>0.1</v>
      </c>
      <c r="P1130">
        <f t="shared" si="103"/>
        <v>1</v>
      </c>
      <c r="Q1130" t="str">
        <f t="shared" si="104"/>
        <v>games</v>
      </c>
      <c r="R1130" t="str">
        <f t="shared" si="105"/>
        <v>mobile games</v>
      </c>
      <c r="S1130" s="9">
        <f t="shared" si="106"/>
        <v>41828.649502314816</v>
      </c>
      <c r="T1130" s="9">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02"/>
        <v>0.105</v>
      </c>
      <c r="P1131">
        <f t="shared" si="103"/>
        <v>10.5</v>
      </c>
      <c r="Q1131" t="str">
        <f t="shared" si="104"/>
        <v>games</v>
      </c>
      <c r="R1131" t="str">
        <f t="shared" si="105"/>
        <v>mobile games</v>
      </c>
      <c r="S1131" s="9">
        <f t="shared" si="106"/>
        <v>42496.264965277776</v>
      </c>
      <c r="T1131" s="9">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02"/>
        <v>0.22</v>
      </c>
      <c r="P1132">
        <f t="shared" si="103"/>
        <v>3.6666666666666665</v>
      </c>
      <c r="Q1132" t="str">
        <f t="shared" si="104"/>
        <v>games</v>
      </c>
      <c r="R1132" t="str">
        <f t="shared" si="105"/>
        <v>mobile games</v>
      </c>
      <c r="S1132" s="9">
        <f t="shared" si="106"/>
        <v>41908.996527777781</v>
      </c>
      <c r="T1132" s="9">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02"/>
        <v>0</v>
      </c>
      <c r="P1133">
        <f t="shared" si="103"/>
        <v>0</v>
      </c>
      <c r="Q1133" t="str">
        <f t="shared" si="104"/>
        <v>games</v>
      </c>
      <c r="R1133" t="str">
        <f t="shared" si="105"/>
        <v>mobile games</v>
      </c>
      <c r="S1133" s="9">
        <f t="shared" si="106"/>
        <v>42332.908194444448</v>
      </c>
      <c r="T1133" s="9">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02"/>
        <v>14.38</v>
      </c>
      <c r="P1134">
        <f t="shared" si="103"/>
        <v>110.61538461538461</v>
      </c>
      <c r="Q1134" t="str">
        <f t="shared" si="104"/>
        <v>games</v>
      </c>
      <c r="R1134" t="str">
        <f t="shared" si="105"/>
        <v>mobile games</v>
      </c>
      <c r="S1134" s="9">
        <f t="shared" si="106"/>
        <v>42706.115405092598</v>
      </c>
      <c r="T1134" s="9">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02"/>
        <v>0.66666666666666674</v>
      </c>
      <c r="P1135">
        <f t="shared" si="103"/>
        <v>20</v>
      </c>
      <c r="Q1135" t="str">
        <f t="shared" si="104"/>
        <v>games</v>
      </c>
      <c r="R1135" t="str">
        <f t="shared" si="105"/>
        <v>mobile games</v>
      </c>
      <c r="S1135" s="9">
        <f t="shared" si="106"/>
        <v>41821.407187500001</v>
      </c>
      <c r="T1135" s="9">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02"/>
        <v>4.0000000000000001E-3</v>
      </c>
      <c r="P1136">
        <f t="shared" si="103"/>
        <v>1</v>
      </c>
      <c r="Q1136" t="str">
        <f t="shared" si="104"/>
        <v>games</v>
      </c>
      <c r="R1136" t="str">
        <f t="shared" si="105"/>
        <v>mobile games</v>
      </c>
      <c r="S1136" s="9">
        <f t="shared" si="106"/>
        <v>41958.285046296296</v>
      </c>
      <c r="T1136" s="9">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02"/>
        <v>5</v>
      </c>
      <c r="P1137">
        <f t="shared" si="103"/>
        <v>50</v>
      </c>
      <c r="Q1137" t="str">
        <f t="shared" si="104"/>
        <v>games</v>
      </c>
      <c r="R1137" t="str">
        <f t="shared" si="105"/>
        <v>mobile games</v>
      </c>
      <c r="S1137" s="9">
        <f t="shared" si="106"/>
        <v>42558.989513888882</v>
      </c>
      <c r="T1137" s="9">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02"/>
        <v>6.4439140811455857</v>
      </c>
      <c r="P1138">
        <f t="shared" si="103"/>
        <v>45</v>
      </c>
      <c r="Q1138" t="str">
        <f t="shared" si="104"/>
        <v>games</v>
      </c>
      <c r="R1138" t="str">
        <f t="shared" si="105"/>
        <v>mobile games</v>
      </c>
      <c r="S1138" s="9">
        <f t="shared" si="106"/>
        <v>42327.671631944439</v>
      </c>
      <c r="T1138" s="9">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02"/>
        <v>39.5</v>
      </c>
      <c r="P1139">
        <f t="shared" si="103"/>
        <v>253.2051282051282</v>
      </c>
      <c r="Q1139" t="str">
        <f t="shared" si="104"/>
        <v>games</v>
      </c>
      <c r="R1139" t="str">
        <f t="shared" si="105"/>
        <v>mobile games</v>
      </c>
      <c r="S1139" s="9">
        <f t="shared" si="106"/>
        <v>42453.819687499999</v>
      </c>
      <c r="T1139" s="9">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02"/>
        <v>0.35714285714285715</v>
      </c>
      <c r="P1140">
        <f t="shared" si="103"/>
        <v>31.25</v>
      </c>
      <c r="Q1140" t="str">
        <f t="shared" si="104"/>
        <v>games</v>
      </c>
      <c r="R1140" t="str">
        <f t="shared" si="105"/>
        <v>mobile games</v>
      </c>
      <c r="S1140" s="9">
        <f t="shared" si="106"/>
        <v>42736.9066087963</v>
      </c>
      <c r="T1140" s="9">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02"/>
        <v>6.25E-2</v>
      </c>
      <c r="P1141">
        <f t="shared" si="103"/>
        <v>5</v>
      </c>
      <c r="Q1141" t="str">
        <f t="shared" si="104"/>
        <v>games</v>
      </c>
      <c r="R1141" t="str">
        <f t="shared" si="105"/>
        <v>mobile games</v>
      </c>
      <c r="S1141" s="9">
        <f t="shared" si="106"/>
        <v>41975.347523148142</v>
      </c>
      <c r="T1141" s="9">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02"/>
        <v>0</v>
      </c>
      <c r="P1142">
        <f t="shared" si="103"/>
        <v>0</v>
      </c>
      <c r="Q1142" t="str">
        <f t="shared" si="104"/>
        <v>games</v>
      </c>
      <c r="R1142" t="str">
        <f t="shared" si="105"/>
        <v>mobile games</v>
      </c>
      <c r="S1142" s="9">
        <f t="shared" si="106"/>
        <v>42192.462048611109</v>
      </c>
      <c r="T1142" s="9">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02"/>
        <v>0</v>
      </c>
      <c r="P1143">
        <f t="shared" si="103"/>
        <v>0</v>
      </c>
      <c r="Q1143" t="str">
        <f t="shared" si="104"/>
        <v>games</v>
      </c>
      <c r="R1143" t="str">
        <f t="shared" si="105"/>
        <v>mobile games</v>
      </c>
      <c r="S1143" s="9">
        <f t="shared" si="106"/>
        <v>42164.699652777781</v>
      </c>
      <c r="T1143" s="9">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02"/>
        <v>0</v>
      </c>
      <c r="P1144">
        <f t="shared" si="103"/>
        <v>0</v>
      </c>
      <c r="Q1144" t="str">
        <f t="shared" si="104"/>
        <v>games</v>
      </c>
      <c r="R1144" t="str">
        <f t="shared" si="105"/>
        <v>mobile games</v>
      </c>
      <c r="S1144" s="9">
        <f t="shared" si="106"/>
        <v>42022.006099537044</v>
      </c>
      <c r="T1144" s="9">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02"/>
        <v>0.41333333333333333</v>
      </c>
      <c r="P1145">
        <f t="shared" si="103"/>
        <v>23.25</v>
      </c>
      <c r="Q1145" t="str">
        <f t="shared" si="104"/>
        <v>games</v>
      </c>
      <c r="R1145" t="str">
        <f t="shared" si="105"/>
        <v>mobile games</v>
      </c>
      <c r="S1145" s="9">
        <f t="shared" si="106"/>
        <v>42325.19358796296</v>
      </c>
      <c r="T1145" s="9">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02"/>
        <v>0</v>
      </c>
      <c r="P1146">
        <f t="shared" si="103"/>
        <v>0</v>
      </c>
      <c r="Q1146" t="str">
        <f t="shared" si="104"/>
        <v>food</v>
      </c>
      <c r="R1146" t="str">
        <f t="shared" si="105"/>
        <v>food trucks</v>
      </c>
      <c r="S1146" s="9">
        <f t="shared" si="106"/>
        <v>42093.181944444441</v>
      </c>
      <c r="T1146" s="9">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02"/>
        <v>0.125</v>
      </c>
      <c r="P1147">
        <f t="shared" si="103"/>
        <v>100</v>
      </c>
      <c r="Q1147" t="str">
        <f t="shared" si="104"/>
        <v>food</v>
      </c>
      <c r="R1147" t="str">
        <f t="shared" si="105"/>
        <v>food trucks</v>
      </c>
      <c r="S1147" s="9">
        <f t="shared" si="106"/>
        <v>41854.747592592597</v>
      </c>
      <c r="T1147" s="9">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02"/>
        <v>8.8333333333333339</v>
      </c>
      <c r="P1148">
        <f t="shared" si="103"/>
        <v>44.166666666666664</v>
      </c>
      <c r="Q1148" t="str">
        <f t="shared" si="104"/>
        <v>food</v>
      </c>
      <c r="R1148" t="str">
        <f t="shared" si="105"/>
        <v>food trucks</v>
      </c>
      <c r="S1148" s="9">
        <f t="shared" si="106"/>
        <v>41723.9533912037</v>
      </c>
      <c r="T1148" s="9">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02"/>
        <v>0</v>
      </c>
      <c r="P1149">
        <f t="shared" si="103"/>
        <v>0</v>
      </c>
      <c r="Q1149" t="str">
        <f t="shared" si="104"/>
        <v>food</v>
      </c>
      <c r="R1149" t="str">
        <f t="shared" si="105"/>
        <v>food trucks</v>
      </c>
      <c r="S1149" s="9">
        <f t="shared" si="106"/>
        <v>41871.972025462965</v>
      </c>
      <c r="T1149" s="9">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02"/>
        <v>0.48666666666666669</v>
      </c>
      <c r="P1150">
        <f t="shared" si="103"/>
        <v>24.333333333333332</v>
      </c>
      <c r="Q1150" t="str">
        <f t="shared" si="104"/>
        <v>food</v>
      </c>
      <c r="R1150" t="str">
        <f t="shared" si="105"/>
        <v>food trucks</v>
      </c>
      <c r="S1150" s="9">
        <f t="shared" si="106"/>
        <v>42675.171076388884</v>
      </c>
      <c r="T1150" s="9">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02"/>
        <v>0.15</v>
      </c>
      <c r="P1151">
        <f t="shared" si="103"/>
        <v>37.5</v>
      </c>
      <c r="Q1151" t="str">
        <f t="shared" si="104"/>
        <v>food</v>
      </c>
      <c r="R1151" t="str">
        <f t="shared" si="105"/>
        <v>food trucks</v>
      </c>
      <c r="S1151" s="9">
        <f t="shared" si="106"/>
        <v>42507.71025462963</v>
      </c>
      <c r="T1151" s="9">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02"/>
        <v>10.08</v>
      </c>
      <c r="P1152">
        <f t="shared" si="103"/>
        <v>42</v>
      </c>
      <c r="Q1152" t="str">
        <f t="shared" si="104"/>
        <v>food</v>
      </c>
      <c r="R1152" t="str">
        <f t="shared" si="105"/>
        <v>food trucks</v>
      </c>
      <c r="S1152" s="9">
        <f t="shared" si="106"/>
        <v>42317.954571759255</v>
      </c>
      <c r="T1152" s="9">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02"/>
        <v>0</v>
      </c>
      <c r="P1153">
        <f t="shared" si="103"/>
        <v>0</v>
      </c>
      <c r="Q1153" t="str">
        <f t="shared" si="104"/>
        <v>food</v>
      </c>
      <c r="R1153" t="str">
        <f t="shared" si="105"/>
        <v>food trucks</v>
      </c>
      <c r="S1153" s="9">
        <f t="shared" si="106"/>
        <v>42224.102581018517</v>
      </c>
      <c r="T1153" s="9">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102"/>
        <v>5.6937500000000005</v>
      </c>
      <c r="P1154">
        <f t="shared" si="103"/>
        <v>60.733333333333334</v>
      </c>
      <c r="Q1154" t="str">
        <f t="shared" si="104"/>
        <v>food</v>
      </c>
      <c r="R1154" t="str">
        <f t="shared" si="105"/>
        <v>food trucks</v>
      </c>
      <c r="S1154" s="9">
        <f t="shared" si="106"/>
        <v>42109.709629629629</v>
      </c>
      <c r="T1154" s="9">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108">(E1155/D1155)*100</f>
        <v>0.625</v>
      </c>
      <c r="P1155">
        <f t="shared" ref="P1155:P1218" si="109">IFERROR(E1155/L1155, 0)</f>
        <v>50</v>
      </c>
      <c r="Q1155" t="str">
        <f t="shared" ref="Q1155:Q1218" si="110">LEFT(N1155, SEARCH("/",N1155,1)-1)</f>
        <v>food</v>
      </c>
      <c r="R1155" t="str">
        <f t="shared" ref="R1155:R1218" si="111">RIGHT(N1155,LEN(N1155)-SEARCH("/",N1155,1))</f>
        <v>food trucks</v>
      </c>
      <c r="S1155" s="9">
        <f t="shared" ref="S1155:S1218" si="112">(((J1155/60)/60)/24)+DATE(1970,1,1)</f>
        <v>42143.714178240742</v>
      </c>
      <c r="T1155" s="9">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08"/>
        <v>6.5</v>
      </c>
      <c r="P1156">
        <f t="shared" si="109"/>
        <v>108.33333333333333</v>
      </c>
      <c r="Q1156" t="str">
        <f t="shared" si="110"/>
        <v>food</v>
      </c>
      <c r="R1156" t="str">
        <f t="shared" si="111"/>
        <v>food trucks</v>
      </c>
      <c r="S1156" s="9">
        <f t="shared" si="112"/>
        <v>42223.108865740738</v>
      </c>
      <c r="T1156" s="9">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08"/>
        <v>0.752</v>
      </c>
      <c r="P1157">
        <f t="shared" si="109"/>
        <v>23.5</v>
      </c>
      <c r="Q1157" t="str">
        <f t="shared" si="110"/>
        <v>food</v>
      </c>
      <c r="R1157" t="str">
        <f t="shared" si="111"/>
        <v>food trucks</v>
      </c>
      <c r="S1157" s="9">
        <f t="shared" si="112"/>
        <v>41835.763981481483</v>
      </c>
      <c r="T1157" s="9">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08"/>
        <v>0</v>
      </c>
      <c r="P1158">
        <f t="shared" si="109"/>
        <v>0</v>
      </c>
      <c r="Q1158" t="str">
        <f t="shared" si="110"/>
        <v>food</v>
      </c>
      <c r="R1158" t="str">
        <f t="shared" si="111"/>
        <v>food trucks</v>
      </c>
      <c r="S1158" s="9">
        <f t="shared" si="112"/>
        <v>42029.07131944444</v>
      </c>
      <c r="T1158" s="9">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08"/>
        <v>1.51</v>
      </c>
      <c r="P1159">
        <f t="shared" si="109"/>
        <v>50.333333333333336</v>
      </c>
      <c r="Q1159" t="str">
        <f t="shared" si="110"/>
        <v>food</v>
      </c>
      <c r="R1159" t="str">
        <f t="shared" si="111"/>
        <v>food trucks</v>
      </c>
      <c r="S1159" s="9">
        <f t="shared" si="112"/>
        <v>41918.628240740742</v>
      </c>
      <c r="T1159" s="9">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08"/>
        <v>0.46666666666666673</v>
      </c>
      <c r="P1160">
        <f t="shared" si="109"/>
        <v>11.666666666666666</v>
      </c>
      <c r="Q1160" t="str">
        <f t="shared" si="110"/>
        <v>food</v>
      </c>
      <c r="R1160" t="str">
        <f t="shared" si="111"/>
        <v>food trucks</v>
      </c>
      <c r="S1160" s="9">
        <f t="shared" si="112"/>
        <v>41952.09175925926</v>
      </c>
      <c r="T1160" s="9">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08"/>
        <v>0</v>
      </c>
      <c r="P1161">
        <f t="shared" si="109"/>
        <v>0</v>
      </c>
      <c r="Q1161" t="str">
        <f t="shared" si="110"/>
        <v>food</v>
      </c>
      <c r="R1161" t="str">
        <f t="shared" si="111"/>
        <v>food trucks</v>
      </c>
      <c r="S1161" s="9">
        <f t="shared" si="112"/>
        <v>42154.726446759261</v>
      </c>
      <c r="T1161" s="9">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08"/>
        <v>3.85</v>
      </c>
      <c r="P1162">
        <f t="shared" si="109"/>
        <v>60.789473684210527</v>
      </c>
      <c r="Q1162" t="str">
        <f t="shared" si="110"/>
        <v>food</v>
      </c>
      <c r="R1162" t="str">
        <f t="shared" si="111"/>
        <v>food trucks</v>
      </c>
      <c r="S1162" s="9">
        <f t="shared" si="112"/>
        <v>42061.154930555553</v>
      </c>
      <c r="T1162" s="9">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08"/>
        <v>0</v>
      </c>
      <c r="P1163">
        <f t="shared" si="109"/>
        <v>0</v>
      </c>
      <c r="Q1163" t="str">
        <f t="shared" si="110"/>
        <v>food</v>
      </c>
      <c r="R1163" t="str">
        <f t="shared" si="111"/>
        <v>food trucks</v>
      </c>
      <c r="S1163" s="9">
        <f t="shared" si="112"/>
        <v>42122.629502314812</v>
      </c>
      <c r="T1163" s="9">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08"/>
        <v>5.8333333333333341E-2</v>
      </c>
      <c r="P1164">
        <f t="shared" si="109"/>
        <v>17.5</v>
      </c>
      <c r="Q1164" t="str">
        <f t="shared" si="110"/>
        <v>food</v>
      </c>
      <c r="R1164" t="str">
        <f t="shared" si="111"/>
        <v>food trucks</v>
      </c>
      <c r="S1164" s="9">
        <f t="shared" si="112"/>
        <v>41876.683611111112</v>
      </c>
      <c r="T1164" s="9">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08"/>
        <v>0</v>
      </c>
      <c r="P1165">
        <f t="shared" si="109"/>
        <v>0</v>
      </c>
      <c r="Q1165" t="str">
        <f t="shared" si="110"/>
        <v>food</v>
      </c>
      <c r="R1165" t="str">
        <f t="shared" si="111"/>
        <v>food trucks</v>
      </c>
      <c r="S1165" s="9">
        <f t="shared" si="112"/>
        <v>41830.723611111112</v>
      </c>
      <c r="T1165" s="9">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08"/>
        <v>0</v>
      </c>
      <c r="P1166">
        <f t="shared" si="109"/>
        <v>0</v>
      </c>
      <c r="Q1166" t="str">
        <f t="shared" si="110"/>
        <v>food</v>
      </c>
      <c r="R1166" t="str">
        <f t="shared" si="111"/>
        <v>food trucks</v>
      </c>
      <c r="S1166" s="9">
        <f t="shared" si="112"/>
        <v>42509.724328703705</v>
      </c>
      <c r="T1166" s="9">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08"/>
        <v>20.705000000000002</v>
      </c>
      <c r="P1167">
        <f t="shared" si="109"/>
        <v>82.82</v>
      </c>
      <c r="Q1167" t="str">
        <f t="shared" si="110"/>
        <v>food</v>
      </c>
      <c r="R1167" t="str">
        <f t="shared" si="111"/>
        <v>food trucks</v>
      </c>
      <c r="S1167" s="9">
        <f t="shared" si="112"/>
        <v>41792.214467592588</v>
      </c>
      <c r="T1167" s="9">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08"/>
        <v>19.139999999999997</v>
      </c>
      <c r="P1168">
        <f t="shared" si="109"/>
        <v>358.875</v>
      </c>
      <c r="Q1168" t="str">
        <f t="shared" si="110"/>
        <v>food</v>
      </c>
      <c r="R1168" t="str">
        <f t="shared" si="111"/>
        <v>food trucks</v>
      </c>
      <c r="S1168" s="9">
        <f t="shared" si="112"/>
        <v>42150.485439814816</v>
      </c>
      <c r="T1168" s="9">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08"/>
        <v>1.6316666666666666</v>
      </c>
      <c r="P1169">
        <f t="shared" si="109"/>
        <v>61.1875</v>
      </c>
      <c r="Q1169" t="str">
        <f t="shared" si="110"/>
        <v>food</v>
      </c>
      <c r="R1169" t="str">
        <f t="shared" si="111"/>
        <v>food trucks</v>
      </c>
      <c r="S1169" s="9">
        <f t="shared" si="112"/>
        <v>41863.734895833331</v>
      </c>
      <c r="T1169" s="9">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08"/>
        <v>5.6666666666666661</v>
      </c>
      <c r="P1170">
        <f t="shared" si="109"/>
        <v>340</v>
      </c>
      <c r="Q1170" t="str">
        <f t="shared" si="110"/>
        <v>food</v>
      </c>
      <c r="R1170" t="str">
        <f t="shared" si="111"/>
        <v>food trucks</v>
      </c>
      <c r="S1170" s="9">
        <f t="shared" si="112"/>
        <v>42605.053993055553</v>
      </c>
      <c r="T1170" s="9">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08"/>
        <v>0.16999999999999998</v>
      </c>
      <c r="P1171">
        <f t="shared" si="109"/>
        <v>5.666666666666667</v>
      </c>
      <c r="Q1171" t="str">
        <f t="shared" si="110"/>
        <v>food</v>
      </c>
      <c r="R1171" t="str">
        <f t="shared" si="111"/>
        <v>food trucks</v>
      </c>
      <c r="S1171" s="9">
        <f t="shared" si="112"/>
        <v>42027.353738425925</v>
      </c>
      <c r="T1171" s="9">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08"/>
        <v>0.4</v>
      </c>
      <c r="P1172">
        <f t="shared" si="109"/>
        <v>50</v>
      </c>
      <c r="Q1172" t="str">
        <f t="shared" si="110"/>
        <v>food</v>
      </c>
      <c r="R1172" t="str">
        <f t="shared" si="111"/>
        <v>food trucks</v>
      </c>
      <c r="S1172" s="9">
        <f t="shared" si="112"/>
        <v>42124.893182870372</v>
      </c>
      <c r="T1172" s="9">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08"/>
        <v>0.1</v>
      </c>
      <c r="P1173">
        <f t="shared" si="109"/>
        <v>25</v>
      </c>
      <c r="Q1173" t="str">
        <f t="shared" si="110"/>
        <v>food</v>
      </c>
      <c r="R1173" t="str">
        <f t="shared" si="111"/>
        <v>food trucks</v>
      </c>
      <c r="S1173" s="9">
        <f t="shared" si="112"/>
        <v>41938.804710648146</v>
      </c>
      <c r="T1173" s="9">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08"/>
        <v>0</v>
      </c>
      <c r="P1174">
        <f t="shared" si="109"/>
        <v>0</v>
      </c>
      <c r="Q1174" t="str">
        <f t="shared" si="110"/>
        <v>food</v>
      </c>
      <c r="R1174" t="str">
        <f t="shared" si="111"/>
        <v>food trucks</v>
      </c>
      <c r="S1174" s="9">
        <f t="shared" si="112"/>
        <v>41841.682314814818</v>
      </c>
      <c r="T1174" s="9">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08"/>
        <v>2.4E-2</v>
      </c>
      <c r="P1175">
        <f t="shared" si="109"/>
        <v>30</v>
      </c>
      <c r="Q1175" t="str">
        <f t="shared" si="110"/>
        <v>food</v>
      </c>
      <c r="R1175" t="str">
        <f t="shared" si="111"/>
        <v>food trucks</v>
      </c>
      <c r="S1175" s="9">
        <f t="shared" si="112"/>
        <v>42184.185844907406</v>
      </c>
      <c r="T1175" s="9">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08"/>
        <v>5.9066666666666672</v>
      </c>
      <c r="P1176">
        <f t="shared" si="109"/>
        <v>46.631578947368418</v>
      </c>
      <c r="Q1176" t="str">
        <f t="shared" si="110"/>
        <v>food</v>
      </c>
      <c r="R1176" t="str">
        <f t="shared" si="111"/>
        <v>food trucks</v>
      </c>
      <c r="S1176" s="9">
        <f t="shared" si="112"/>
        <v>42468.84174768519</v>
      </c>
      <c r="T1176" s="9">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08"/>
        <v>2.9250000000000003</v>
      </c>
      <c r="P1177">
        <f t="shared" si="109"/>
        <v>65</v>
      </c>
      <c r="Q1177" t="str">
        <f t="shared" si="110"/>
        <v>food</v>
      </c>
      <c r="R1177" t="str">
        <f t="shared" si="111"/>
        <v>food trucks</v>
      </c>
      <c r="S1177" s="9">
        <f t="shared" si="112"/>
        <v>42170.728460648148</v>
      </c>
      <c r="T1177" s="9">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08"/>
        <v>5.7142857142857143E-3</v>
      </c>
      <c r="P1178">
        <f t="shared" si="109"/>
        <v>10</v>
      </c>
      <c r="Q1178" t="str">
        <f t="shared" si="110"/>
        <v>food</v>
      </c>
      <c r="R1178" t="str">
        <f t="shared" si="111"/>
        <v>food trucks</v>
      </c>
      <c r="S1178" s="9">
        <f t="shared" si="112"/>
        <v>42746.019652777773</v>
      </c>
      <c r="T1178" s="9">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08"/>
        <v>0</v>
      </c>
      <c r="P1179">
        <f t="shared" si="109"/>
        <v>0</v>
      </c>
      <c r="Q1179" t="str">
        <f t="shared" si="110"/>
        <v>food</v>
      </c>
      <c r="R1179" t="str">
        <f t="shared" si="111"/>
        <v>food trucks</v>
      </c>
      <c r="S1179" s="9">
        <f t="shared" si="112"/>
        <v>41897.660833333335</v>
      </c>
      <c r="T1179" s="9">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08"/>
        <v>6.6666666666666671E-3</v>
      </c>
      <c r="P1180">
        <f t="shared" si="109"/>
        <v>5</v>
      </c>
      <c r="Q1180" t="str">
        <f t="shared" si="110"/>
        <v>food</v>
      </c>
      <c r="R1180" t="str">
        <f t="shared" si="111"/>
        <v>food trucks</v>
      </c>
      <c r="S1180" s="9">
        <f t="shared" si="112"/>
        <v>41837.905694444446</v>
      </c>
      <c r="T1180" s="9">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08"/>
        <v>5.3333333333333339</v>
      </c>
      <c r="P1181">
        <f t="shared" si="109"/>
        <v>640</v>
      </c>
      <c r="Q1181" t="str">
        <f t="shared" si="110"/>
        <v>food</v>
      </c>
      <c r="R1181" t="str">
        <f t="shared" si="111"/>
        <v>food trucks</v>
      </c>
      <c r="S1181" s="9">
        <f t="shared" si="112"/>
        <v>42275.720219907409</v>
      </c>
      <c r="T1181" s="9">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08"/>
        <v>11.75</v>
      </c>
      <c r="P1182">
        <f t="shared" si="109"/>
        <v>69.117647058823536</v>
      </c>
      <c r="Q1182" t="str">
        <f t="shared" si="110"/>
        <v>food</v>
      </c>
      <c r="R1182" t="str">
        <f t="shared" si="111"/>
        <v>food trucks</v>
      </c>
      <c r="S1182" s="9">
        <f t="shared" si="112"/>
        <v>41781.806875000002</v>
      </c>
      <c r="T1182" s="9">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08"/>
        <v>8.0000000000000002E-3</v>
      </c>
      <c r="P1183">
        <f t="shared" si="109"/>
        <v>1.3333333333333333</v>
      </c>
      <c r="Q1183" t="str">
        <f t="shared" si="110"/>
        <v>food</v>
      </c>
      <c r="R1183" t="str">
        <f t="shared" si="111"/>
        <v>food trucks</v>
      </c>
      <c r="S1183" s="9">
        <f t="shared" si="112"/>
        <v>42034.339363425926</v>
      </c>
      <c r="T1183" s="9">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08"/>
        <v>4.2</v>
      </c>
      <c r="P1184">
        <f t="shared" si="109"/>
        <v>10.5</v>
      </c>
      <c r="Q1184" t="str">
        <f t="shared" si="110"/>
        <v>food</v>
      </c>
      <c r="R1184" t="str">
        <f t="shared" si="111"/>
        <v>food trucks</v>
      </c>
      <c r="S1184" s="9">
        <f t="shared" si="112"/>
        <v>42728.827407407407</v>
      </c>
      <c r="T1184" s="9">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08"/>
        <v>4</v>
      </c>
      <c r="P1185">
        <f t="shared" si="109"/>
        <v>33.333333333333336</v>
      </c>
      <c r="Q1185" t="str">
        <f t="shared" si="110"/>
        <v>food</v>
      </c>
      <c r="R1185" t="str">
        <f t="shared" si="111"/>
        <v>food trucks</v>
      </c>
      <c r="S1185" s="9">
        <f t="shared" si="112"/>
        <v>42656.86137731481</v>
      </c>
      <c r="T1185" s="9">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08"/>
        <v>104.93636363636362</v>
      </c>
      <c r="P1186">
        <f t="shared" si="109"/>
        <v>61.562666666666665</v>
      </c>
      <c r="Q1186" t="str">
        <f t="shared" si="110"/>
        <v>photography</v>
      </c>
      <c r="R1186" t="str">
        <f t="shared" si="111"/>
        <v>photobooks</v>
      </c>
      <c r="S1186" s="9">
        <f t="shared" si="112"/>
        <v>42741.599664351852</v>
      </c>
      <c r="T1186" s="9">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08"/>
        <v>105.44</v>
      </c>
      <c r="P1187">
        <f t="shared" si="109"/>
        <v>118.73873873873873</v>
      </c>
      <c r="Q1187" t="str">
        <f t="shared" si="110"/>
        <v>photography</v>
      </c>
      <c r="R1187" t="str">
        <f t="shared" si="111"/>
        <v>photobooks</v>
      </c>
      <c r="S1187" s="9">
        <f t="shared" si="112"/>
        <v>42130.865150462967</v>
      </c>
      <c r="T1187" s="9">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08"/>
        <v>106.73333333333332</v>
      </c>
      <c r="P1188">
        <f t="shared" si="109"/>
        <v>65.081300813008127</v>
      </c>
      <c r="Q1188" t="str">
        <f t="shared" si="110"/>
        <v>photography</v>
      </c>
      <c r="R1188" t="str">
        <f t="shared" si="111"/>
        <v>photobooks</v>
      </c>
      <c r="S1188" s="9">
        <f t="shared" si="112"/>
        <v>42123.86336805555</v>
      </c>
      <c r="T1188" s="9">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08"/>
        <v>104.12571428571428</v>
      </c>
      <c r="P1189">
        <f t="shared" si="109"/>
        <v>130.15714285714284</v>
      </c>
      <c r="Q1189" t="str">
        <f t="shared" si="110"/>
        <v>photography</v>
      </c>
      <c r="R1189" t="str">
        <f t="shared" si="111"/>
        <v>photobooks</v>
      </c>
      <c r="S1189" s="9">
        <f t="shared" si="112"/>
        <v>42109.894942129627</v>
      </c>
      <c r="T1189" s="9">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08"/>
        <v>160.54999999999998</v>
      </c>
      <c r="P1190">
        <f t="shared" si="109"/>
        <v>37.776470588235291</v>
      </c>
      <c r="Q1190" t="str">
        <f t="shared" si="110"/>
        <v>photography</v>
      </c>
      <c r="R1190" t="str">
        <f t="shared" si="111"/>
        <v>photobooks</v>
      </c>
      <c r="S1190" s="9">
        <f t="shared" si="112"/>
        <v>42711.700694444444</v>
      </c>
      <c r="T1190" s="9">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08"/>
        <v>107.77777777777777</v>
      </c>
      <c r="P1191">
        <f t="shared" si="109"/>
        <v>112.79069767441861</v>
      </c>
      <c r="Q1191" t="str">
        <f t="shared" si="110"/>
        <v>photography</v>
      </c>
      <c r="R1191" t="str">
        <f t="shared" si="111"/>
        <v>photobooks</v>
      </c>
      <c r="S1191" s="9">
        <f t="shared" si="112"/>
        <v>42529.979108796295</v>
      </c>
      <c r="T1191" s="9">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08"/>
        <v>135</v>
      </c>
      <c r="P1192">
        <f t="shared" si="109"/>
        <v>51.92307692307692</v>
      </c>
      <c r="Q1192" t="str">
        <f t="shared" si="110"/>
        <v>photography</v>
      </c>
      <c r="R1192" t="str">
        <f t="shared" si="111"/>
        <v>photobooks</v>
      </c>
      <c r="S1192" s="9">
        <f t="shared" si="112"/>
        <v>41852.665798611109</v>
      </c>
      <c r="T1192" s="9">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08"/>
        <v>109.07407407407408</v>
      </c>
      <c r="P1193">
        <f t="shared" si="109"/>
        <v>89.242424242424249</v>
      </c>
      <c r="Q1193" t="str">
        <f t="shared" si="110"/>
        <v>photography</v>
      </c>
      <c r="R1193" t="str">
        <f t="shared" si="111"/>
        <v>photobooks</v>
      </c>
      <c r="S1193" s="9">
        <f t="shared" si="112"/>
        <v>42419.603703703702</v>
      </c>
      <c r="T1193" s="9">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08"/>
        <v>290</v>
      </c>
      <c r="P1194">
        <f t="shared" si="109"/>
        <v>19.333333333333332</v>
      </c>
      <c r="Q1194" t="str">
        <f t="shared" si="110"/>
        <v>photography</v>
      </c>
      <c r="R1194" t="str">
        <f t="shared" si="111"/>
        <v>photobooks</v>
      </c>
      <c r="S1194" s="9">
        <f t="shared" si="112"/>
        <v>42747.506689814814</v>
      </c>
      <c r="T1194" s="9">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08"/>
        <v>103.95714285714286</v>
      </c>
      <c r="P1195">
        <f t="shared" si="109"/>
        <v>79.967032967032964</v>
      </c>
      <c r="Q1195" t="str">
        <f t="shared" si="110"/>
        <v>photography</v>
      </c>
      <c r="R1195" t="str">
        <f t="shared" si="111"/>
        <v>photobooks</v>
      </c>
      <c r="S1195" s="9">
        <f t="shared" si="112"/>
        <v>42409.776076388895</v>
      </c>
      <c r="T1195" s="9">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08"/>
        <v>322.24</v>
      </c>
      <c r="P1196">
        <f t="shared" si="109"/>
        <v>56.414565826330531</v>
      </c>
      <c r="Q1196" t="str">
        <f t="shared" si="110"/>
        <v>photography</v>
      </c>
      <c r="R1196" t="str">
        <f t="shared" si="111"/>
        <v>photobooks</v>
      </c>
      <c r="S1196" s="9">
        <f t="shared" si="112"/>
        <v>42072.488182870366</v>
      </c>
      <c r="T1196" s="9">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08"/>
        <v>135</v>
      </c>
      <c r="P1197">
        <f t="shared" si="109"/>
        <v>79.411764705882348</v>
      </c>
      <c r="Q1197" t="str">
        <f t="shared" si="110"/>
        <v>photography</v>
      </c>
      <c r="R1197" t="str">
        <f t="shared" si="111"/>
        <v>photobooks</v>
      </c>
      <c r="S1197" s="9">
        <f t="shared" si="112"/>
        <v>42298.34783564815</v>
      </c>
      <c r="T1197" s="9">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08"/>
        <v>269.91034482758624</v>
      </c>
      <c r="P1198">
        <f t="shared" si="109"/>
        <v>76.439453125</v>
      </c>
      <c r="Q1198" t="str">
        <f t="shared" si="110"/>
        <v>photography</v>
      </c>
      <c r="R1198" t="str">
        <f t="shared" si="111"/>
        <v>photobooks</v>
      </c>
      <c r="S1198" s="9">
        <f t="shared" si="112"/>
        <v>42326.818738425922</v>
      </c>
      <c r="T1198" s="9">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08"/>
        <v>253.29333333333332</v>
      </c>
      <c r="P1199">
        <f t="shared" si="109"/>
        <v>121</v>
      </c>
      <c r="Q1199" t="str">
        <f t="shared" si="110"/>
        <v>photography</v>
      </c>
      <c r="R1199" t="str">
        <f t="shared" si="111"/>
        <v>photobooks</v>
      </c>
      <c r="S1199" s="9">
        <f t="shared" si="112"/>
        <v>42503.66474537037</v>
      </c>
      <c r="T1199" s="9">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08"/>
        <v>260.59999999999997</v>
      </c>
      <c r="P1200">
        <f t="shared" si="109"/>
        <v>54.616766467065865</v>
      </c>
      <c r="Q1200" t="str">
        <f t="shared" si="110"/>
        <v>photography</v>
      </c>
      <c r="R1200" t="str">
        <f t="shared" si="111"/>
        <v>photobooks</v>
      </c>
      <c r="S1200" s="9">
        <f t="shared" si="112"/>
        <v>42333.619050925925</v>
      </c>
      <c r="T1200" s="9">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08"/>
        <v>101.31677953348381</v>
      </c>
      <c r="P1201">
        <f t="shared" si="109"/>
        <v>299.22222222222223</v>
      </c>
      <c r="Q1201" t="str">
        <f t="shared" si="110"/>
        <v>photography</v>
      </c>
      <c r="R1201" t="str">
        <f t="shared" si="111"/>
        <v>photobooks</v>
      </c>
      <c r="S1201" s="9">
        <f t="shared" si="112"/>
        <v>42161.770833333328</v>
      </c>
      <c r="T1201" s="9">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08"/>
        <v>125.60416666666667</v>
      </c>
      <c r="P1202">
        <f t="shared" si="109"/>
        <v>58.533980582524272</v>
      </c>
      <c r="Q1202" t="str">
        <f t="shared" si="110"/>
        <v>photography</v>
      </c>
      <c r="R1202" t="str">
        <f t="shared" si="111"/>
        <v>photobooks</v>
      </c>
      <c r="S1202" s="9">
        <f t="shared" si="112"/>
        <v>42089.477500000001</v>
      </c>
      <c r="T1202" s="9">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08"/>
        <v>102.43783333333334</v>
      </c>
      <c r="P1203">
        <f t="shared" si="109"/>
        <v>55.371801801801809</v>
      </c>
      <c r="Q1203" t="str">
        <f t="shared" si="110"/>
        <v>photography</v>
      </c>
      <c r="R1203" t="str">
        <f t="shared" si="111"/>
        <v>photobooks</v>
      </c>
      <c r="S1203" s="9">
        <f t="shared" si="112"/>
        <v>42536.60701388889</v>
      </c>
      <c r="T1203" s="9">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08"/>
        <v>199.244</v>
      </c>
      <c r="P1204">
        <f t="shared" si="109"/>
        <v>183.80442804428046</v>
      </c>
      <c r="Q1204" t="str">
        <f t="shared" si="110"/>
        <v>photography</v>
      </c>
      <c r="R1204" t="str">
        <f t="shared" si="111"/>
        <v>photobooks</v>
      </c>
      <c r="S1204" s="9">
        <f t="shared" si="112"/>
        <v>42152.288819444439</v>
      </c>
      <c r="T1204" s="9">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08"/>
        <v>102.45398773006136</v>
      </c>
      <c r="P1205">
        <f t="shared" si="109"/>
        <v>165.34653465346534</v>
      </c>
      <c r="Q1205" t="str">
        <f t="shared" si="110"/>
        <v>photography</v>
      </c>
      <c r="R1205" t="str">
        <f t="shared" si="111"/>
        <v>photobooks</v>
      </c>
      <c r="S1205" s="9">
        <f t="shared" si="112"/>
        <v>42125.614895833336</v>
      </c>
      <c r="T1205" s="9">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08"/>
        <v>102.94615384615385</v>
      </c>
      <c r="P1206">
        <f t="shared" si="109"/>
        <v>234.78947368421052</v>
      </c>
      <c r="Q1206" t="str">
        <f t="shared" si="110"/>
        <v>photography</v>
      </c>
      <c r="R1206" t="str">
        <f t="shared" si="111"/>
        <v>photobooks</v>
      </c>
      <c r="S1206" s="9">
        <f t="shared" si="112"/>
        <v>42297.748067129629</v>
      </c>
      <c r="T1206" s="9">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08"/>
        <v>100.86153846153847</v>
      </c>
      <c r="P1207">
        <f t="shared" si="109"/>
        <v>211.48387096774192</v>
      </c>
      <c r="Q1207" t="str">
        <f t="shared" si="110"/>
        <v>photography</v>
      </c>
      <c r="R1207" t="str">
        <f t="shared" si="111"/>
        <v>photobooks</v>
      </c>
      <c r="S1207" s="9">
        <f t="shared" si="112"/>
        <v>42138.506377314814</v>
      </c>
      <c r="T1207" s="9">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08"/>
        <v>114.99999999999999</v>
      </c>
      <c r="P1208">
        <f t="shared" si="109"/>
        <v>32.34375</v>
      </c>
      <c r="Q1208" t="str">
        <f t="shared" si="110"/>
        <v>photography</v>
      </c>
      <c r="R1208" t="str">
        <f t="shared" si="111"/>
        <v>photobooks</v>
      </c>
      <c r="S1208" s="9">
        <f t="shared" si="112"/>
        <v>42772.776076388895</v>
      </c>
      <c r="T1208" s="9">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08"/>
        <v>104.16766467065868</v>
      </c>
      <c r="P1209">
        <f t="shared" si="109"/>
        <v>123.37588652482269</v>
      </c>
      <c r="Q1209" t="str">
        <f t="shared" si="110"/>
        <v>photography</v>
      </c>
      <c r="R1209" t="str">
        <f t="shared" si="111"/>
        <v>photobooks</v>
      </c>
      <c r="S1209" s="9">
        <f t="shared" si="112"/>
        <v>42430.430243055554</v>
      </c>
      <c r="T1209" s="9">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08"/>
        <v>155.29999999999998</v>
      </c>
      <c r="P1210">
        <f t="shared" si="109"/>
        <v>207.06666666666666</v>
      </c>
      <c r="Q1210" t="str">
        <f t="shared" si="110"/>
        <v>photography</v>
      </c>
      <c r="R1210" t="str">
        <f t="shared" si="111"/>
        <v>photobooks</v>
      </c>
      <c r="S1210" s="9">
        <f t="shared" si="112"/>
        <v>42423.709074074075</v>
      </c>
      <c r="T1210" s="9">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08"/>
        <v>106</v>
      </c>
      <c r="P1211">
        <f t="shared" si="109"/>
        <v>138.2608695652174</v>
      </c>
      <c r="Q1211" t="str">
        <f t="shared" si="110"/>
        <v>photography</v>
      </c>
      <c r="R1211" t="str">
        <f t="shared" si="111"/>
        <v>photobooks</v>
      </c>
      <c r="S1211" s="9">
        <f t="shared" si="112"/>
        <v>42761.846122685187</v>
      </c>
      <c r="T1211" s="9">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08"/>
        <v>254.31499999999997</v>
      </c>
      <c r="P1212">
        <f t="shared" si="109"/>
        <v>493.81553398058253</v>
      </c>
      <c r="Q1212" t="str">
        <f t="shared" si="110"/>
        <v>photography</v>
      </c>
      <c r="R1212" t="str">
        <f t="shared" si="111"/>
        <v>photobooks</v>
      </c>
      <c r="S1212" s="9">
        <f t="shared" si="112"/>
        <v>42132.941805555558</v>
      </c>
      <c r="T1212" s="9">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08"/>
        <v>101.1</v>
      </c>
      <c r="P1213">
        <f t="shared" si="109"/>
        <v>168.5</v>
      </c>
      <c r="Q1213" t="str">
        <f t="shared" si="110"/>
        <v>photography</v>
      </c>
      <c r="R1213" t="str">
        <f t="shared" si="111"/>
        <v>photobooks</v>
      </c>
      <c r="S1213" s="9">
        <f t="shared" si="112"/>
        <v>42515.866446759261</v>
      </c>
      <c r="T1213" s="9">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08"/>
        <v>129.04</v>
      </c>
      <c r="P1214">
        <f t="shared" si="109"/>
        <v>38.867469879518069</v>
      </c>
      <c r="Q1214" t="str">
        <f t="shared" si="110"/>
        <v>photography</v>
      </c>
      <c r="R1214" t="str">
        <f t="shared" si="111"/>
        <v>photobooks</v>
      </c>
      <c r="S1214" s="9">
        <f t="shared" si="112"/>
        <v>42318.950173611112</v>
      </c>
      <c r="T1214" s="9">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08"/>
        <v>102.23076923076924</v>
      </c>
      <c r="P1215">
        <f t="shared" si="109"/>
        <v>61.527777777777779</v>
      </c>
      <c r="Q1215" t="str">
        <f t="shared" si="110"/>
        <v>photography</v>
      </c>
      <c r="R1215" t="str">
        <f t="shared" si="111"/>
        <v>photobooks</v>
      </c>
      <c r="S1215" s="9">
        <f t="shared" si="112"/>
        <v>42731.755787037036</v>
      </c>
      <c r="T1215" s="9">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08"/>
        <v>131.80000000000001</v>
      </c>
      <c r="P1216">
        <f t="shared" si="109"/>
        <v>105.44</v>
      </c>
      <c r="Q1216" t="str">
        <f t="shared" si="110"/>
        <v>photography</v>
      </c>
      <c r="R1216" t="str">
        <f t="shared" si="111"/>
        <v>photobooks</v>
      </c>
      <c r="S1216" s="9">
        <f t="shared" si="112"/>
        <v>42104.840335648143</v>
      </c>
      <c r="T1216" s="9">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08"/>
        <v>786.0802000000001</v>
      </c>
      <c r="P1217">
        <f t="shared" si="109"/>
        <v>71.592003642987251</v>
      </c>
      <c r="Q1217" t="str">
        <f t="shared" si="110"/>
        <v>photography</v>
      </c>
      <c r="R1217" t="str">
        <f t="shared" si="111"/>
        <v>photobooks</v>
      </c>
      <c r="S1217" s="9">
        <f t="shared" si="112"/>
        <v>41759.923101851848</v>
      </c>
      <c r="T1217" s="9">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108"/>
        <v>145.70000000000002</v>
      </c>
      <c r="P1218">
        <f t="shared" si="109"/>
        <v>91.882882882882882</v>
      </c>
      <c r="Q1218" t="str">
        <f t="shared" si="110"/>
        <v>photography</v>
      </c>
      <c r="R1218" t="str">
        <f t="shared" si="111"/>
        <v>photobooks</v>
      </c>
      <c r="S1218" s="9">
        <f t="shared" si="112"/>
        <v>42247.616400462968</v>
      </c>
      <c r="T1218" s="9">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114">(E1219/D1219)*100</f>
        <v>102.60000000000001</v>
      </c>
      <c r="P1219">
        <f t="shared" ref="P1219:P1282" si="115">IFERROR(E1219/L1219, 0)</f>
        <v>148.57377049180329</v>
      </c>
      <c r="Q1219" t="str">
        <f t="shared" ref="Q1219:Q1282" si="116">LEFT(N1219, SEARCH("/",N1219,1)-1)</f>
        <v>photography</v>
      </c>
      <c r="R1219" t="str">
        <f t="shared" ref="R1219:R1282" si="117">RIGHT(N1219,LEN(N1219)-SEARCH("/",N1219,1))</f>
        <v>photobooks</v>
      </c>
      <c r="S1219" s="9">
        <f t="shared" ref="S1219:S1282" si="118">(((J1219/60)/60)/24)+DATE(1970,1,1)</f>
        <v>42535.809490740736</v>
      </c>
      <c r="T1219" s="9">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14"/>
        <v>172.27777777777777</v>
      </c>
      <c r="P1220">
        <f t="shared" si="115"/>
        <v>174.2134831460674</v>
      </c>
      <c r="Q1220" t="str">
        <f t="shared" si="116"/>
        <v>photography</v>
      </c>
      <c r="R1220" t="str">
        <f t="shared" si="117"/>
        <v>photobooks</v>
      </c>
      <c r="S1220" s="9">
        <f t="shared" si="118"/>
        <v>42278.662037037036</v>
      </c>
      <c r="T1220" s="9">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14"/>
        <v>159.16819571865443</v>
      </c>
      <c r="P1221">
        <f t="shared" si="115"/>
        <v>102.86166007905139</v>
      </c>
      <c r="Q1221" t="str">
        <f t="shared" si="116"/>
        <v>photography</v>
      </c>
      <c r="R1221" t="str">
        <f t="shared" si="117"/>
        <v>photobooks</v>
      </c>
      <c r="S1221" s="9">
        <f t="shared" si="118"/>
        <v>42633.461956018517</v>
      </c>
      <c r="T1221" s="9">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14"/>
        <v>103.76666666666668</v>
      </c>
      <c r="P1222">
        <f t="shared" si="115"/>
        <v>111.17857142857143</v>
      </c>
      <c r="Q1222" t="str">
        <f t="shared" si="116"/>
        <v>photography</v>
      </c>
      <c r="R1222" t="str">
        <f t="shared" si="117"/>
        <v>photobooks</v>
      </c>
      <c r="S1222" s="9">
        <f t="shared" si="118"/>
        <v>42211.628611111111</v>
      </c>
      <c r="T1222" s="9">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14"/>
        <v>111.40954545454547</v>
      </c>
      <c r="P1223">
        <f t="shared" si="115"/>
        <v>23.796213592233013</v>
      </c>
      <c r="Q1223" t="str">
        <f t="shared" si="116"/>
        <v>photography</v>
      </c>
      <c r="R1223" t="str">
        <f t="shared" si="117"/>
        <v>photobooks</v>
      </c>
      <c r="S1223" s="9">
        <f t="shared" si="118"/>
        <v>42680.47555555556</v>
      </c>
      <c r="T1223" s="9">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14"/>
        <v>280.375</v>
      </c>
      <c r="P1224">
        <f t="shared" si="115"/>
        <v>81.268115942028984</v>
      </c>
      <c r="Q1224" t="str">
        <f t="shared" si="116"/>
        <v>photography</v>
      </c>
      <c r="R1224" t="str">
        <f t="shared" si="117"/>
        <v>photobooks</v>
      </c>
      <c r="S1224" s="9">
        <f t="shared" si="118"/>
        <v>42430.720451388886</v>
      </c>
      <c r="T1224" s="9">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14"/>
        <v>112.10606060606061</v>
      </c>
      <c r="P1225">
        <f t="shared" si="115"/>
        <v>116.21465968586388</v>
      </c>
      <c r="Q1225" t="str">
        <f t="shared" si="116"/>
        <v>photography</v>
      </c>
      <c r="R1225" t="str">
        <f t="shared" si="117"/>
        <v>photobooks</v>
      </c>
      <c r="S1225" s="9">
        <f t="shared" si="118"/>
        <v>42654.177187499998</v>
      </c>
      <c r="T1225" s="9">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14"/>
        <v>7.0666666666666673</v>
      </c>
      <c r="P1226">
        <f t="shared" si="115"/>
        <v>58.888888888888886</v>
      </c>
      <c r="Q1226" t="str">
        <f t="shared" si="116"/>
        <v>music</v>
      </c>
      <c r="R1226" t="str">
        <f t="shared" si="117"/>
        <v>world music</v>
      </c>
      <c r="S1226" s="9">
        <f t="shared" si="118"/>
        <v>41736.549791666665</v>
      </c>
      <c r="T1226" s="9">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14"/>
        <v>4.3999999999999995</v>
      </c>
      <c r="P1227">
        <f t="shared" si="115"/>
        <v>44</v>
      </c>
      <c r="Q1227" t="str">
        <f t="shared" si="116"/>
        <v>music</v>
      </c>
      <c r="R1227" t="str">
        <f t="shared" si="117"/>
        <v>world music</v>
      </c>
      <c r="S1227" s="9">
        <f t="shared" si="118"/>
        <v>41509.905995370369</v>
      </c>
      <c r="T1227" s="9">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14"/>
        <v>3.8739999999999997</v>
      </c>
      <c r="P1228">
        <f t="shared" si="115"/>
        <v>48.424999999999997</v>
      </c>
      <c r="Q1228" t="str">
        <f t="shared" si="116"/>
        <v>music</v>
      </c>
      <c r="R1228" t="str">
        <f t="shared" si="117"/>
        <v>world music</v>
      </c>
      <c r="S1228" s="9">
        <f t="shared" si="118"/>
        <v>41715.874780092592</v>
      </c>
      <c r="T1228" s="9">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14"/>
        <v>0</v>
      </c>
      <c r="P1229">
        <f t="shared" si="115"/>
        <v>0</v>
      </c>
      <c r="Q1229" t="str">
        <f t="shared" si="116"/>
        <v>music</v>
      </c>
      <c r="R1229" t="str">
        <f t="shared" si="117"/>
        <v>world music</v>
      </c>
      <c r="S1229" s="9">
        <f t="shared" si="118"/>
        <v>41827.919166666667</v>
      </c>
      <c r="T1229" s="9">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14"/>
        <v>29.299999999999997</v>
      </c>
      <c r="P1230">
        <f t="shared" si="115"/>
        <v>61.041666666666664</v>
      </c>
      <c r="Q1230" t="str">
        <f t="shared" si="116"/>
        <v>music</v>
      </c>
      <c r="R1230" t="str">
        <f t="shared" si="117"/>
        <v>world music</v>
      </c>
      <c r="S1230" s="9">
        <f t="shared" si="118"/>
        <v>40754.729259259257</v>
      </c>
      <c r="T1230" s="9">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14"/>
        <v>0.90909090909090906</v>
      </c>
      <c r="P1231">
        <f t="shared" si="115"/>
        <v>25</v>
      </c>
      <c r="Q1231" t="str">
        <f t="shared" si="116"/>
        <v>music</v>
      </c>
      <c r="R1231" t="str">
        <f t="shared" si="117"/>
        <v>world music</v>
      </c>
      <c r="S1231" s="9">
        <f t="shared" si="118"/>
        <v>40985.459803240738</v>
      </c>
      <c r="T1231" s="9">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14"/>
        <v>0</v>
      </c>
      <c r="P1232">
        <f t="shared" si="115"/>
        <v>0</v>
      </c>
      <c r="Q1232" t="str">
        <f t="shared" si="116"/>
        <v>music</v>
      </c>
      <c r="R1232" t="str">
        <f t="shared" si="117"/>
        <v>world music</v>
      </c>
      <c r="S1232" s="9">
        <f t="shared" si="118"/>
        <v>40568.972569444442</v>
      </c>
      <c r="T1232" s="9">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14"/>
        <v>0</v>
      </c>
      <c r="P1233">
        <f t="shared" si="115"/>
        <v>0</v>
      </c>
      <c r="Q1233" t="str">
        <f t="shared" si="116"/>
        <v>music</v>
      </c>
      <c r="R1233" t="str">
        <f t="shared" si="117"/>
        <v>world music</v>
      </c>
      <c r="S1233" s="9">
        <f t="shared" si="118"/>
        <v>42193.941759259258</v>
      </c>
      <c r="T1233" s="9">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14"/>
        <v>0.8</v>
      </c>
      <c r="P1234">
        <f t="shared" si="115"/>
        <v>40</v>
      </c>
      <c r="Q1234" t="str">
        <f t="shared" si="116"/>
        <v>music</v>
      </c>
      <c r="R1234" t="str">
        <f t="shared" si="117"/>
        <v>world music</v>
      </c>
      <c r="S1234" s="9">
        <f t="shared" si="118"/>
        <v>41506.848032407412</v>
      </c>
      <c r="T1234" s="9">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14"/>
        <v>11.600000000000001</v>
      </c>
      <c r="P1235">
        <f t="shared" si="115"/>
        <v>19.333333333333332</v>
      </c>
      <c r="Q1235" t="str">
        <f t="shared" si="116"/>
        <v>music</v>
      </c>
      <c r="R1235" t="str">
        <f t="shared" si="117"/>
        <v>world music</v>
      </c>
      <c r="S1235" s="9">
        <f t="shared" si="118"/>
        <v>40939.948773148149</v>
      </c>
      <c r="T1235" s="9">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14"/>
        <v>0</v>
      </c>
      <c r="P1236">
        <f t="shared" si="115"/>
        <v>0</v>
      </c>
      <c r="Q1236" t="str">
        <f t="shared" si="116"/>
        <v>music</v>
      </c>
      <c r="R1236" t="str">
        <f t="shared" si="117"/>
        <v>world music</v>
      </c>
      <c r="S1236" s="9">
        <f t="shared" si="118"/>
        <v>42007.788680555561</v>
      </c>
      <c r="T1236" s="9">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14"/>
        <v>2.7873639500929119</v>
      </c>
      <c r="P1237">
        <f t="shared" si="115"/>
        <v>35</v>
      </c>
      <c r="Q1237" t="str">
        <f t="shared" si="116"/>
        <v>music</v>
      </c>
      <c r="R1237" t="str">
        <f t="shared" si="117"/>
        <v>world music</v>
      </c>
      <c r="S1237" s="9">
        <f t="shared" si="118"/>
        <v>41583.135405092595</v>
      </c>
      <c r="T1237" s="9">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14"/>
        <v>0</v>
      </c>
      <c r="P1238">
        <f t="shared" si="115"/>
        <v>0</v>
      </c>
      <c r="Q1238" t="str">
        <f t="shared" si="116"/>
        <v>music</v>
      </c>
      <c r="R1238" t="str">
        <f t="shared" si="117"/>
        <v>world music</v>
      </c>
      <c r="S1238" s="9">
        <f t="shared" si="118"/>
        <v>41110.680138888885</v>
      </c>
      <c r="T1238" s="9">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14"/>
        <v>0</v>
      </c>
      <c r="P1239">
        <f t="shared" si="115"/>
        <v>0</v>
      </c>
      <c r="Q1239" t="str">
        <f t="shared" si="116"/>
        <v>music</v>
      </c>
      <c r="R1239" t="str">
        <f t="shared" si="117"/>
        <v>world music</v>
      </c>
      <c r="S1239" s="9">
        <f t="shared" si="118"/>
        <v>41125.283159722225</v>
      </c>
      <c r="T1239" s="9">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14"/>
        <v>17.8</v>
      </c>
      <c r="P1240">
        <f t="shared" si="115"/>
        <v>59.333333333333336</v>
      </c>
      <c r="Q1240" t="str">
        <f t="shared" si="116"/>
        <v>music</v>
      </c>
      <c r="R1240" t="str">
        <f t="shared" si="117"/>
        <v>world music</v>
      </c>
      <c r="S1240" s="9">
        <f t="shared" si="118"/>
        <v>40731.61037037037</v>
      </c>
      <c r="T1240" s="9">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14"/>
        <v>0</v>
      </c>
      <c r="P1241">
        <f t="shared" si="115"/>
        <v>0</v>
      </c>
      <c r="Q1241" t="str">
        <f t="shared" si="116"/>
        <v>music</v>
      </c>
      <c r="R1241" t="str">
        <f t="shared" si="117"/>
        <v>world music</v>
      </c>
      <c r="S1241" s="9">
        <f t="shared" si="118"/>
        <v>40883.962581018517</v>
      </c>
      <c r="T1241" s="9">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14"/>
        <v>3.0124999999999997</v>
      </c>
      <c r="P1242">
        <f t="shared" si="115"/>
        <v>30.125</v>
      </c>
      <c r="Q1242" t="str">
        <f t="shared" si="116"/>
        <v>music</v>
      </c>
      <c r="R1242" t="str">
        <f t="shared" si="117"/>
        <v>world music</v>
      </c>
      <c r="S1242" s="9">
        <f t="shared" si="118"/>
        <v>41409.040011574078</v>
      </c>
      <c r="T1242" s="9">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14"/>
        <v>50.739999999999995</v>
      </c>
      <c r="P1243">
        <f t="shared" si="115"/>
        <v>74.617647058823536</v>
      </c>
      <c r="Q1243" t="str">
        <f t="shared" si="116"/>
        <v>music</v>
      </c>
      <c r="R1243" t="str">
        <f t="shared" si="117"/>
        <v>world music</v>
      </c>
      <c r="S1243" s="9">
        <f t="shared" si="118"/>
        <v>41923.837731481479</v>
      </c>
      <c r="T1243" s="9">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14"/>
        <v>0.54884742041712409</v>
      </c>
      <c r="P1244">
        <f t="shared" si="115"/>
        <v>5</v>
      </c>
      <c r="Q1244" t="str">
        <f t="shared" si="116"/>
        <v>music</v>
      </c>
      <c r="R1244" t="str">
        <f t="shared" si="117"/>
        <v>world music</v>
      </c>
      <c r="S1244" s="9">
        <f t="shared" si="118"/>
        <v>40782.165532407409</v>
      </c>
      <c r="T1244" s="9">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14"/>
        <v>14.091666666666667</v>
      </c>
      <c r="P1245">
        <f t="shared" si="115"/>
        <v>44.5</v>
      </c>
      <c r="Q1245" t="str">
        <f t="shared" si="116"/>
        <v>music</v>
      </c>
      <c r="R1245" t="str">
        <f t="shared" si="117"/>
        <v>world music</v>
      </c>
      <c r="S1245" s="9">
        <f t="shared" si="118"/>
        <v>40671.879293981481</v>
      </c>
      <c r="T1245" s="9">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14"/>
        <v>103.8</v>
      </c>
      <c r="P1246">
        <f t="shared" si="115"/>
        <v>46.133333333333333</v>
      </c>
      <c r="Q1246" t="str">
        <f t="shared" si="116"/>
        <v>music</v>
      </c>
      <c r="R1246" t="str">
        <f t="shared" si="117"/>
        <v>rock</v>
      </c>
      <c r="S1246" s="9">
        <f t="shared" si="118"/>
        <v>41355.825497685182</v>
      </c>
      <c r="T1246" s="9">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14"/>
        <v>120.24999999999999</v>
      </c>
      <c r="P1247">
        <f t="shared" si="115"/>
        <v>141.47058823529412</v>
      </c>
      <c r="Q1247" t="str">
        <f t="shared" si="116"/>
        <v>music</v>
      </c>
      <c r="R1247" t="str">
        <f t="shared" si="117"/>
        <v>rock</v>
      </c>
      <c r="S1247" s="9">
        <f t="shared" si="118"/>
        <v>41774.599930555552</v>
      </c>
      <c r="T1247" s="9">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14"/>
        <v>117</v>
      </c>
      <c r="P1248">
        <f t="shared" si="115"/>
        <v>75.483870967741936</v>
      </c>
      <c r="Q1248" t="str">
        <f t="shared" si="116"/>
        <v>music</v>
      </c>
      <c r="R1248" t="str">
        <f t="shared" si="117"/>
        <v>rock</v>
      </c>
      <c r="S1248" s="9">
        <f t="shared" si="118"/>
        <v>40838.043391203704</v>
      </c>
      <c r="T1248" s="9">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14"/>
        <v>122.14285714285715</v>
      </c>
      <c r="P1249">
        <f t="shared" si="115"/>
        <v>85.5</v>
      </c>
      <c r="Q1249" t="str">
        <f t="shared" si="116"/>
        <v>music</v>
      </c>
      <c r="R1249" t="str">
        <f t="shared" si="117"/>
        <v>rock</v>
      </c>
      <c r="S1249" s="9">
        <f t="shared" si="118"/>
        <v>41370.292303240742</v>
      </c>
      <c r="T1249" s="9">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14"/>
        <v>151.63999999999999</v>
      </c>
      <c r="P1250">
        <f t="shared" si="115"/>
        <v>64.254237288135599</v>
      </c>
      <c r="Q1250" t="str">
        <f t="shared" si="116"/>
        <v>music</v>
      </c>
      <c r="R1250" t="str">
        <f t="shared" si="117"/>
        <v>rock</v>
      </c>
      <c r="S1250" s="9">
        <f t="shared" si="118"/>
        <v>41767.656863425924</v>
      </c>
      <c r="T1250" s="9">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14"/>
        <v>104.44</v>
      </c>
      <c r="P1251">
        <f t="shared" si="115"/>
        <v>64.46913580246914</v>
      </c>
      <c r="Q1251" t="str">
        <f t="shared" si="116"/>
        <v>music</v>
      </c>
      <c r="R1251" t="str">
        <f t="shared" si="117"/>
        <v>rock</v>
      </c>
      <c r="S1251" s="9">
        <f t="shared" si="118"/>
        <v>41067.74086805556</v>
      </c>
      <c r="T1251" s="9">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14"/>
        <v>200.15333333333331</v>
      </c>
      <c r="P1252">
        <f t="shared" si="115"/>
        <v>118.2007874015748</v>
      </c>
      <c r="Q1252" t="str">
        <f t="shared" si="116"/>
        <v>music</v>
      </c>
      <c r="R1252" t="str">
        <f t="shared" si="117"/>
        <v>rock</v>
      </c>
      <c r="S1252" s="9">
        <f t="shared" si="118"/>
        <v>41843.64271990741</v>
      </c>
      <c r="T1252" s="9">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14"/>
        <v>101.8</v>
      </c>
      <c r="P1253">
        <f t="shared" si="115"/>
        <v>82.540540540540547</v>
      </c>
      <c r="Q1253" t="str">
        <f t="shared" si="116"/>
        <v>music</v>
      </c>
      <c r="R1253" t="str">
        <f t="shared" si="117"/>
        <v>rock</v>
      </c>
      <c r="S1253" s="9">
        <f t="shared" si="118"/>
        <v>40751.814432870371</v>
      </c>
      <c r="T1253" s="9">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14"/>
        <v>137.65714285714284</v>
      </c>
      <c r="P1254">
        <f t="shared" si="115"/>
        <v>34.170212765957444</v>
      </c>
      <c r="Q1254" t="str">
        <f t="shared" si="116"/>
        <v>music</v>
      </c>
      <c r="R1254" t="str">
        <f t="shared" si="117"/>
        <v>rock</v>
      </c>
      <c r="S1254" s="9">
        <f t="shared" si="118"/>
        <v>41543.988067129627</v>
      </c>
      <c r="T1254" s="9">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14"/>
        <v>303833.2</v>
      </c>
      <c r="P1255">
        <f t="shared" si="115"/>
        <v>42.73322081575246</v>
      </c>
      <c r="Q1255" t="str">
        <f t="shared" si="116"/>
        <v>music</v>
      </c>
      <c r="R1255" t="str">
        <f t="shared" si="117"/>
        <v>rock</v>
      </c>
      <c r="S1255" s="9">
        <f t="shared" si="118"/>
        <v>41855.783645833333</v>
      </c>
      <c r="T1255" s="9">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14"/>
        <v>198.85074626865671</v>
      </c>
      <c r="P1256">
        <f t="shared" si="115"/>
        <v>94.489361702127653</v>
      </c>
      <c r="Q1256" t="str">
        <f t="shared" si="116"/>
        <v>music</v>
      </c>
      <c r="R1256" t="str">
        <f t="shared" si="117"/>
        <v>rock</v>
      </c>
      <c r="S1256" s="9">
        <f t="shared" si="118"/>
        <v>40487.621365740742</v>
      </c>
      <c r="T1256" s="9">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14"/>
        <v>202.36666666666667</v>
      </c>
      <c r="P1257">
        <f t="shared" si="115"/>
        <v>55.697247706422019</v>
      </c>
      <c r="Q1257" t="str">
        <f t="shared" si="116"/>
        <v>music</v>
      </c>
      <c r="R1257" t="str">
        <f t="shared" si="117"/>
        <v>rock</v>
      </c>
      <c r="S1257" s="9">
        <f t="shared" si="118"/>
        <v>41579.845509259263</v>
      </c>
      <c r="T1257" s="9">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14"/>
        <v>117.96376666666666</v>
      </c>
      <c r="P1258">
        <f t="shared" si="115"/>
        <v>98.030831024930734</v>
      </c>
      <c r="Q1258" t="str">
        <f t="shared" si="116"/>
        <v>music</v>
      </c>
      <c r="R1258" t="str">
        <f t="shared" si="117"/>
        <v>rock</v>
      </c>
      <c r="S1258" s="9">
        <f t="shared" si="118"/>
        <v>40921.919340277782</v>
      </c>
      <c r="T1258" s="9">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14"/>
        <v>294.72727272727275</v>
      </c>
      <c r="P1259">
        <f t="shared" si="115"/>
        <v>92.102272727272734</v>
      </c>
      <c r="Q1259" t="str">
        <f t="shared" si="116"/>
        <v>music</v>
      </c>
      <c r="R1259" t="str">
        <f t="shared" si="117"/>
        <v>rock</v>
      </c>
      <c r="S1259" s="9">
        <f t="shared" si="118"/>
        <v>40587.085532407407</v>
      </c>
      <c r="T1259" s="9">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14"/>
        <v>213.14633333333336</v>
      </c>
      <c r="P1260">
        <f t="shared" si="115"/>
        <v>38.175462686567165</v>
      </c>
      <c r="Q1260" t="str">
        <f t="shared" si="116"/>
        <v>music</v>
      </c>
      <c r="R1260" t="str">
        <f t="shared" si="117"/>
        <v>rock</v>
      </c>
      <c r="S1260" s="9">
        <f t="shared" si="118"/>
        <v>41487.611250000002</v>
      </c>
      <c r="T1260" s="9">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14"/>
        <v>104.24</v>
      </c>
      <c r="P1261">
        <f t="shared" si="115"/>
        <v>27.145833333333332</v>
      </c>
      <c r="Q1261" t="str">
        <f t="shared" si="116"/>
        <v>music</v>
      </c>
      <c r="R1261" t="str">
        <f t="shared" si="117"/>
        <v>rock</v>
      </c>
      <c r="S1261" s="9">
        <f t="shared" si="118"/>
        <v>41766.970648148148</v>
      </c>
      <c r="T1261" s="9">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14"/>
        <v>113.66666666666667</v>
      </c>
      <c r="P1262">
        <f t="shared" si="115"/>
        <v>50.689189189189186</v>
      </c>
      <c r="Q1262" t="str">
        <f t="shared" si="116"/>
        <v>music</v>
      </c>
      <c r="R1262" t="str">
        <f t="shared" si="117"/>
        <v>rock</v>
      </c>
      <c r="S1262" s="9">
        <f t="shared" si="118"/>
        <v>41666.842824074076</v>
      </c>
      <c r="T1262" s="9">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14"/>
        <v>101.25</v>
      </c>
      <c r="P1263">
        <f t="shared" si="115"/>
        <v>38.942307692307693</v>
      </c>
      <c r="Q1263" t="str">
        <f t="shared" si="116"/>
        <v>music</v>
      </c>
      <c r="R1263" t="str">
        <f t="shared" si="117"/>
        <v>rock</v>
      </c>
      <c r="S1263" s="9">
        <f t="shared" si="118"/>
        <v>41638.342905092592</v>
      </c>
      <c r="T1263" s="9">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14"/>
        <v>125.41538461538462</v>
      </c>
      <c r="P1264">
        <f t="shared" si="115"/>
        <v>77.638095238095232</v>
      </c>
      <c r="Q1264" t="str">
        <f t="shared" si="116"/>
        <v>music</v>
      </c>
      <c r="R1264" t="str">
        <f t="shared" si="117"/>
        <v>rock</v>
      </c>
      <c r="S1264" s="9">
        <f t="shared" si="118"/>
        <v>41656.762638888889</v>
      </c>
      <c r="T1264" s="9">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14"/>
        <v>119</v>
      </c>
      <c r="P1265">
        <f t="shared" si="115"/>
        <v>43.536585365853661</v>
      </c>
      <c r="Q1265" t="str">
        <f t="shared" si="116"/>
        <v>music</v>
      </c>
      <c r="R1265" t="str">
        <f t="shared" si="117"/>
        <v>rock</v>
      </c>
      <c r="S1265" s="9">
        <f t="shared" si="118"/>
        <v>41692.084143518521</v>
      </c>
      <c r="T1265" s="9">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14"/>
        <v>166.46153846153845</v>
      </c>
      <c r="P1266">
        <f t="shared" si="115"/>
        <v>31.823529411764707</v>
      </c>
      <c r="Q1266" t="str">
        <f t="shared" si="116"/>
        <v>music</v>
      </c>
      <c r="R1266" t="str">
        <f t="shared" si="117"/>
        <v>rock</v>
      </c>
      <c r="S1266" s="9">
        <f t="shared" si="118"/>
        <v>41547.662997685184</v>
      </c>
      <c r="T1266" s="9">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14"/>
        <v>119.14771428571429</v>
      </c>
      <c r="P1267">
        <f t="shared" si="115"/>
        <v>63.184393939393942</v>
      </c>
      <c r="Q1267" t="str">
        <f t="shared" si="116"/>
        <v>music</v>
      </c>
      <c r="R1267" t="str">
        <f t="shared" si="117"/>
        <v>rock</v>
      </c>
      <c r="S1267" s="9">
        <f t="shared" si="118"/>
        <v>40465.655266203699</v>
      </c>
      <c r="T1267" s="9">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14"/>
        <v>100.47368421052632</v>
      </c>
      <c r="P1268">
        <f t="shared" si="115"/>
        <v>190.9</v>
      </c>
      <c r="Q1268" t="str">
        <f t="shared" si="116"/>
        <v>music</v>
      </c>
      <c r="R1268" t="str">
        <f t="shared" si="117"/>
        <v>rock</v>
      </c>
      <c r="S1268" s="9">
        <f t="shared" si="118"/>
        <v>41620.87667824074</v>
      </c>
      <c r="T1268" s="9">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14"/>
        <v>101.8</v>
      </c>
      <c r="P1269">
        <f t="shared" si="115"/>
        <v>140.85534591194968</v>
      </c>
      <c r="Q1269" t="str">
        <f t="shared" si="116"/>
        <v>music</v>
      </c>
      <c r="R1269" t="str">
        <f t="shared" si="117"/>
        <v>rock</v>
      </c>
      <c r="S1269" s="9">
        <f t="shared" si="118"/>
        <v>41449.585162037038</v>
      </c>
      <c r="T1269" s="9">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14"/>
        <v>116.66666666666667</v>
      </c>
      <c r="P1270">
        <f t="shared" si="115"/>
        <v>76.92307692307692</v>
      </c>
      <c r="Q1270" t="str">
        <f t="shared" si="116"/>
        <v>music</v>
      </c>
      <c r="R1270" t="str">
        <f t="shared" si="117"/>
        <v>rock</v>
      </c>
      <c r="S1270" s="9">
        <f t="shared" si="118"/>
        <v>41507.845451388886</v>
      </c>
      <c r="T1270" s="9">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14"/>
        <v>108.64893617021276</v>
      </c>
      <c r="P1271">
        <f t="shared" si="115"/>
        <v>99.15533980582525</v>
      </c>
      <c r="Q1271" t="str">
        <f t="shared" si="116"/>
        <v>music</v>
      </c>
      <c r="R1271" t="str">
        <f t="shared" si="117"/>
        <v>rock</v>
      </c>
      <c r="S1271" s="9">
        <f t="shared" si="118"/>
        <v>42445.823055555549</v>
      </c>
      <c r="T1271" s="9">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14"/>
        <v>114.72</v>
      </c>
      <c r="P1272">
        <f t="shared" si="115"/>
        <v>67.881656804733723</v>
      </c>
      <c r="Q1272" t="str">
        <f t="shared" si="116"/>
        <v>music</v>
      </c>
      <c r="R1272" t="str">
        <f t="shared" si="117"/>
        <v>rock</v>
      </c>
      <c r="S1272" s="9">
        <f t="shared" si="118"/>
        <v>40933.856967592597</v>
      </c>
      <c r="T1272" s="9">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14"/>
        <v>101.8</v>
      </c>
      <c r="P1273">
        <f t="shared" si="115"/>
        <v>246.29032258064515</v>
      </c>
      <c r="Q1273" t="str">
        <f t="shared" si="116"/>
        <v>music</v>
      </c>
      <c r="R1273" t="str">
        <f t="shared" si="117"/>
        <v>rock</v>
      </c>
      <c r="S1273" s="9">
        <f t="shared" si="118"/>
        <v>41561.683553240742</v>
      </c>
      <c r="T1273" s="9">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14"/>
        <v>106</v>
      </c>
      <c r="P1274">
        <f t="shared" si="115"/>
        <v>189.28571428571428</v>
      </c>
      <c r="Q1274" t="str">
        <f t="shared" si="116"/>
        <v>music</v>
      </c>
      <c r="R1274" t="str">
        <f t="shared" si="117"/>
        <v>rock</v>
      </c>
      <c r="S1274" s="9">
        <f t="shared" si="118"/>
        <v>40274.745127314818</v>
      </c>
      <c r="T1274" s="9">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14"/>
        <v>103.49999999999999</v>
      </c>
      <c r="P1275">
        <f t="shared" si="115"/>
        <v>76.666666666666671</v>
      </c>
      <c r="Q1275" t="str">
        <f t="shared" si="116"/>
        <v>music</v>
      </c>
      <c r="R1275" t="str">
        <f t="shared" si="117"/>
        <v>rock</v>
      </c>
      <c r="S1275" s="9">
        <f t="shared" si="118"/>
        <v>41852.730219907404</v>
      </c>
      <c r="T1275" s="9">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14"/>
        <v>154.97535999999999</v>
      </c>
      <c r="P1276">
        <f t="shared" si="115"/>
        <v>82.963254817987149</v>
      </c>
      <c r="Q1276" t="str">
        <f t="shared" si="116"/>
        <v>music</v>
      </c>
      <c r="R1276" t="str">
        <f t="shared" si="117"/>
        <v>rock</v>
      </c>
      <c r="S1276" s="9">
        <f t="shared" si="118"/>
        <v>41116.690104166664</v>
      </c>
      <c r="T1276" s="9">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14"/>
        <v>162.14066666666668</v>
      </c>
      <c r="P1277">
        <f t="shared" si="115"/>
        <v>62.522107969151669</v>
      </c>
      <c r="Q1277" t="str">
        <f t="shared" si="116"/>
        <v>music</v>
      </c>
      <c r="R1277" t="str">
        <f t="shared" si="117"/>
        <v>rock</v>
      </c>
      <c r="S1277" s="9">
        <f t="shared" si="118"/>
        <v>41458.867905092593</v>
      </c>
      <c r="T1277" s="9">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14"/>
        <v>104.42100000000001</v>
      </c>
      <c r="P1278">
        <f t="shared" si="115"/>
        <v>46.06808823529412</v>
      </c>
      <c r="Q1278" t="str">
        <f t="shared" si="116"/>
        <v>music</v>
      </c>
      <c r="R1278" t="str">
        <f t="shared" si="117"/>
        <v>rock</v>
      </c>
      <c r="S1278" s="9">
        <f t="shared" si="118"/>
        <v>40007.704247685186</v>
      </c>
      <c r="T1278" s="9">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14"/>
        <v>106.12433333333333</v>
      </c>
      <c r="P1279">
        <f t="shared" si="115"/>
        <v>38.543946731234868</v>
      </c>
      <c r="Q1279" t="str">
        <f t="shared" si="116"/>
        <v>music</v>
      </c>
      <c r="R1279" t="str">
        <f t="shared" si="117"/>
        <v>rock</v>
      </c>
      <c r="S1279" s="9">
        <f t="shared" si="118"/>
        <v>41121.561886574076</v>
      </c>
      <c r="T1279" s="9">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14"/>
        <v>154.93846153846152</v>
      </c>
      <c r="P1280">
        <f t="shared" si="115"/>
        <v>53.005263157894738</v>
      </c>
      <c r="Q1280" t="str">
        <f t="shared" si="116"/>
        <v>music</v>
      </c>
      <c r="R1280" t="str">
        <f t="shared" si="117"/>
        <v>rock</v>
      </c>
      <c r="S1280" s="9">
        <f t="shared" si="118"/>
        <v>41786.555162037039</v>
      </c>
      <c r="T1280" s="9">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14"/>
        <v>110.77157238734421</v>
      </c>
      <c r="P1281">
        <f t="shared" si="115"/>
        <v>73.355396825396824</v>
      </c>
      <c r="Q1281" t="str">
        <f t="shared" si="116"/>
        <v>music</v>
      </c>
      <c r="R1281" t="str">
        <f t="shared" si="117"/>
        <v>rock</v>
      </c>
      <c r="S1281" s="9">
        <f t="shared" si="118"/>
        <v>41682.099189814813</v>
      </c>
      <c r="T1281" s="9">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114"/>
        <v>110.91186666666665</v>
      </c>
      <c r="P1282">
        <f t="shared" si="115"/>
        <v>127.97523076923076</v>
      </c>
      <c r="Q1282" t="str">
        <f t="shared" si="116"/>
        <v>music</v>
      </c>
      <c r="R1282" t="str">
        <f t="shared" si="117"/>
        <v>rock</v>
      </c>
      <c r="S1282" s="9">
        <f t="shared" si="118"/>
        <v>40513.757569444446</v>
      </c>
      <c r="T1282" s="9">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120">(E1283/D1283)*100</f>
        <v>110.71428571428572</v>
      </c>
      <c r="P1283">
        <f t="shared" ref="P1283:P1346" si="121">IFERROR(E1283/L1283, 0)</f>
        <v>104.72972972972973</v>
      </c>
      <c r="Q1283" t="str">
        <f t="shared" ref="Q1283:Q1346" si="122">LEFT(N1283, SEARCH("/",N1283,1)-1)</f>
        <v>music</v>
      </c>
      <c r="R1283" t="str">
        <f t="shared" ref="R1283:R1346" si="123">RIGHT(N1283,LEN(N1283)-SEARCH("/",N1283,1))</f>
        <v>rock</v>
      </c>
      <c r="S1283" s="9">
        <f t="shared" ref="S1283:S1346" si="124">(((J1283/60)/60)/24)+DATE(1970,1,1)</f>
        <v>41463.743472222224</v>
      </c>
      <c r="T1283" s="9">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20"/>
        <v>123.61333333333333</v>
      </c>
      <c r="P1284">
        <f t="shared" si="121"/>
        <v>67.671532846715323</v>
      </c>
      <c r="Q1284" t="str">
        <f t="shared" si="122"/>
        <v>music</v>
      </c>
      <c r="R1284" t="str">
        <f t="shared" si="123"/>
        <v>rock</v>
      </c>
      <c r="S1284" s="9">
        <f t="shared" si="124"/>
        <v>41586.475173611114</v>
      </c>
      <c r="T1284" s="9">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20"/>
        <v>211.05</v>
      </c>
      <c r="P1285">
        <f t="shared" si="121"/>
        <v>95.931818181818187</v>
      </c>
      <c r="Q1285" t="str">
        <f t="shared" si="122"/>
        <v>music</v>
      </c>
      <c r="R1285" t="str">
        <f t="shared" si="123"/>
        <v>rock</v>
      </c>
      <c r="S1285" s="9">
        <f t="shared" si="124"/>
        <v>41320.717465277776</v>
      </c>
      <c r="T1285" s="9">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20"/>
        <v>101</v>
      </c>
      <c r="P1286">
        <f t="shared" si="121"/>
        <v>65.161290322580641</v>
      </c>
      <c r="Q1286" t="str">
        <f t="shared" si="122"/>
        <v>theater</v>
      </c>
      <c r="R1286" t="str">
        <f t="shared" si="123"/>
        <v>plays</v>
      </c>
      <c r="S1286" s="9">
        <f t="shared" si="124"/>
        <v>42712.23474537037</v>
      </c>
      <c r="T1286" s="9">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20"/>
        <v>101.64999999999999</v>
      </c>
      <c r="P1287">
        <f t="shared" si="121"/>
        <v>32.269841269841272</v>
      </c>
      <c r="Q1287" t="str">
        <f t="shared" si="122"/>
        <v>theater</v>
      </c>
      <c r="R1287" t="str">
        <f t="shared" si="123"/>
        <v>plays</v>
      </c>
      <c r="S1287" s="9">
        <f t="shared" si="124"/>
        <v>42160.583043981482</v>
      </c>
      <c r="T1287" s="9">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20"/>
        <v>108.33333333333333</v>
      </c>
      <c r="P1288">
        <f t="shared" si="121"/>
        <v>81.25</v>
      </c>
      <c r="Q1288" t="str">
        <f t="shared" si="122"/>
        <v>theater</v>
      </c>
      <c r="R1288" t="str">
        <f t="shared" si="123"/>
        <v>plays</v>
      </c>
      <c r="S1288" s="9">
        <f t="shared" si="124"/>
        <v>42039.384571759263</v>
      </c>
      <c r="T1288" s="9">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20"/>
        <v>242</v>
      </c>
      <c r="P1289">
        <f t="shared" si="121"/>
        <v>24.2</v>
      </c>
      <c r="Q1289" t="str">
        <f t="shared" si="122"/>
        <v>theater</v>
      </c>
      <c r="R1289" t="str">
        <f t="shared" si="123"/>
        <v>plays</v>
      </c>
      <c r="S1289" s="9">
        <f t="shared" si="124"/>
        <v>42107.621018518519</v>
      </c>
      <c r="T1289" s="9">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20"/>
        <v>100.44999999999999</v>
      </c>
      <c r="P1290">
        <f t="shared" si="121"/>
        <v>65.868852459016395</v>
      </c>
      <c r="Q1290" t="str">
        <f t="shared" si="122"/>
        <v>theater</v>
      </c>
      <c r="R1290" t="str">
        <f t="shared" si="123"/>
        <v>plays</v>
      </c>
      <c r="S1290" s="9">
        <f t="shared" si="124"/>
        <v>42561.154664351852</v>
      </c>
      <c r="T1290" s="9">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20"/>
        <v>125.06666666666666</v>
      </c>
      <c r="P1291">
        <f t="shared" si="121"/>
        <v>36.07692307692308</v>
      </c>
      <c r="Q1291" t="str">
        <f t="shared" si="122"/>
        <v>theater</v>
      </c>
      <c r="R1291" t="str">
        <f t="shared" si="123"/>
        <v>plays</v>
      </c>
      <c r="S1291" s="9">
        <f t="shared" si="124"/>
        <v>42709.134780092587</v>
      </c>
      <c r="T1291" s="9">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20"/>
        <v>108.57142857142857</v>
      </c>
      <c r="P1292">
        <f t="shared" si="121"/>
        <v>44.186046511627907</v>
      </c>
      <c r="Q1292" t="str">
        <f t="shared" si="122"/>
        <v>theater</v>
      </c>
      <c r="R1292" t="str">
        <f t="shared" si="123"/>
        <v>plays</v>
      </c>
      <c r="S1292" s="9">
        <f t="shared" si="124"/>
        <v>42086.614942129629</v>
      </c>
      <c r="T1292" s="9">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20"/>
        <v>145.70000000000002</v>
      </c>
      <c r="P1293">
        <f t="shared" si="121"/>
        <v>104.07142857142857</v>
      </c>
      <c r="Q1293" t="str">
        <f t="shared" si="122"/>
        <v>theater</v>
      </c>
      <c r="R1293" t="str">
        <f t="shared" si="123"/>
        <v>plays</v>
      </c>
      <c r="S1293" s="9">
        <f t="shared" si="124"/>
        <v>42064.652673611112</v>
      </c>
      <c r="T1293" s="9">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20"/>
        <v>110.00000000000001</v>
      </c>
      <c r="P1294">
        <f t="shared" si="121"/>
        <v>35.96153846153846</v>
      </c>
      <c r="Q1294" t="str">
        <f t="shared" si="122"/>
        <v>theater</v>
      </c>
      <c r="R1294" t="str">
        <f t="shared" si="123"/>
        <v>plays</v>
      </c>
      <c r="S1294" s="9">
        <f t="shared" si="124"/>
        <v>42256.764212962968</v>
      </c>
      <c r="T1294" s="9">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20"/>
        <v>102.23333333333333</v>
      </c>
      <c r="P1295">
        <f t="shared" si="121"/>
        <v>127.79166666666667</v>
      </c>
      <c r="Q1295" t="str">
        <f t="shared" si="122"/>
        <v>theater</v>
      </c>
      <c r="R1295" t="str">
        <f t="shared" si="123"/>
        <v>plays</v>
      </c>
      <c r="S1295" s="9">
        <f t="shared" si="124"/>
        <v>42292.701053240744</v>
      </c>
      <c r="T1295" s="9">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20"/>
        <v>122</v>
      </c>
      <c r="P1296">
        <f t="shared" si="121"/>
        <v>27.727272727272727</v>
      </c>
      <c r="Q1296" t="str">
        <f t="shared" si="122"/>
        <v>theater</v>
      </c>
      <c r="R1296" t="str">
        <f t="shared" si="123"/>
        <v>plays</v>
      </c>
      <c r="S1296" s="9">
        <f t="shared" si="124"/>
        <v>42278.453668981485</v>
      </c>
      <c r="T1296" s="9">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20"/>
        <v>101.96000000000001</v>
      </c>
      <c r="P1297">
        <f t="shared" si="121"/>
        <v>39.828125</v>
      </c>
      <c r="Q1297" t="str">
        <f t="shared" si="122"/>
        <v>theater</v>
      </c>
      <c r="R1297" t="str">
        <f t="shared" si="123"/>
        <v>plays</v>
      </c>
      <c r="S1297" s="9">
        <f t="shared" si="124"/>
        <v>42184.572881944448</v>
      </c>
      <c r="T1297" s="9">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20"/>
        <v>141.1764705882353</v>
      </c>
      <c r="P1298">
        <f t="shared" si="121"/>
        <v>52.173913043478258</v>
      </c>
      <c r="Q1298" t="str">
        <f t="shared" si="122"/>
        <v>theater</v>
      </c>
      <c r="R1298" t="str">
        <f t="shared" si="123"/>
        <v>plays</v>
      </c>
      <c r="S1298" s="9">
        <f t="shared" si="124"/>
        <v>42423.050613425927</v>
      </c>
      <c r="T1298" s="9">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20"/>
        <v>109.52500000000001</v>
      </c>
      <c r="P1299">
        <f t="shared" si="121"/>
        <v>92.037815126050418</v>
      </c>
      <c r="Q1299" t="str">
        <f t="shared" si="122"/>
        <v>theater</v>
      </c>
      <c r="R1299" t="str">
        <f t="shared" si="123"/>
        <v>plays</v>
      </c>
      <c r="S1299" s="9">
        <f t="shared" si="124"/>
        <v>42461.747199074074</v>
      </c>
      <c r="T1299" s="9">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20"/>
        <v>104.65</v>
      </c>
      <c r="P1300">
        <f t="shared" si="121"/>
        <v>63.424242424242422</v>
      </c>
      <c r="Q1300" t="str">
        <f t="shared" si="122"/>
        <v>theater</v>
      </c>
      <c r="R1300" t="str">
        <f t="shared" si="123"/>
        <v>plays</v>
      </c>
      <c r="S1300" s="9">
        <f t="shared" si="124"/>
        <v>42458.680925925932</v>
      </c>
      <c r="T1300" s="9">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20"/>
        <v>124</v>
      </c>
      <c r="P1301">
        <f t="shared" si="121"/>
        <v>135.625</v>
      </c>
      <c r="Q1301" t="str">
        <f t="shared" si="122"/>
        <v>theater</v>
      </c>
      <c r="R1301" t="str">
        <f t="shared" si="123"/>
        <v>plays</v>
      </c>
      <c r="S1301" s="9">
        <f t="shared" si="124"/>
        <v>42169.814340277779</v>
      </c>
      <c r="T1301" s="9">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20"/>
        <v>135</v>
      </c>
      <c r="P1302">
        <f t="shared" si="121"/>
        <v>168.75</v>
      </c>
      <c r="Q1302" t="str">
        <f t="shared" si="122"/>
        <v>theater</v>
      </c>
      <c r="R1302" t="str">
        <f t="shared" si="123"/>
        <v>plays</v>
      </c>
      <c r="S1302" s="9">
        <f t="shared" si="124"/>
        <v>42483.675208333334</v>
      </c>
      <c r="T1302" s="9">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20"/>
        <v>102.75000000000001</v>
      </c>
      <c r="P1303">
        <f t="shared" si="121"/>
        <v>70.862068965517238</v>
      </c>
      <c r="Q1303" t="str">
        <f t="shared" si="122"/>
        <v>theater</v>
      </c>
      <c r="R1303" t="str">
        <f t="shared" si="123"/>
        <v>plays</v>
      </c>
      <c r="S1303" s="9">
        <f t="shared" si="124"/>
        <v>42195.749745370369</v>
      </c>
      <c r="T1303" s="9">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20"/>
        <v>100</v>
      </c>
      <c r="P1304">
        <f t="shared" si="121"/>
        <v>50</v>
      </c>
      <c r="Q1304" t="str">
        <f t="shared" si="122"/>
        <v>theater</v>
      </c>
      <c r="R1304" t="str">
        <f t="shared" si="123"/>
        <v>plays</v>
      </c>
      <c r="S1304" s="9">
        <f t="shared" si="124"/>
        <v>42675.057997685188</v>
      </c>
      <c r="T1304" s="9">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20"/>
        <v>130.26085714285716</v>
      </c>
      <c r="P1305">
        <f t="shared" si="121"/>
        <v>42.214166666666671</v>
      </c>
      <c r="Q1305" t="str">
        <f t="shared" si="122"/>
        <v>theater</v>
      </c>
      <c r="R1305" t="str">
        <f t="shared" si="123"/>
        <v>plays</v>
      </c>
      <c r="S1305" s="9">
        <f t="shared" si="124"/>
        <v>42566.441203703704</v>
      </c>
      <c r="T1305" s="9">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20"/>
        <v>39.627499999999998</v>
      </c>
      <c r="P1306">
        <f t="shared" si="121"/>
        <v>152.41346153846155</v>
      </c>
      <c r="Q1306" t="str">
        <f t="shared" si="122"/>
        <v>technology</v>
      </c>
      <c r="R1306" t="str">
        <f t="shared" si="123"/>
        <v>wearables</v>
      </c>
      <c r="S1306" s="9">
        <f t="shared" si="124"/>
        <v>42747.194502314815</v>
      </c>
      <c r="T1306" s="9">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20"/>
        <v>25.976666666666663</v>
      </c>
      <c r="P1307">
        <f t="shared" si="121"/>
        <v>90.616279069767444</v>
      </c>
      <c r="Q1307" t="str">
        <f t="shared" si="122"/>
        <v>technology</v>
      </c>
      <c r="R1307" t="str">
        <f t="shared" si="123"/>
        <v>wearables</v>
      </c>
      <c r="S1307" s="9">
        <f t="shared" si="124"/>
        <v>42543.665601851855</v>
      </c>
      <c r="T1307" s="9">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20"/>
        <v>65.24636363636364</v>
      </c>
      <c r="P1308">
        <f t="shared" si="121"/>
        <v>201.60393258426967</v>
      </c>
      <c r="Q1308" t="str">
        <f t="shared" si="122"/>
        <v>technology</v>
      </c>
      <c r="R1308" t="str">
        <f t="shared" si="123"/>
        <v>wearables</v>
      </c>
      <c r="S1308" s="9">
        <f t="shared" si="124"/>
        <v>41947.457569444443</v>
      </c>
      <c r="T1308" s="9">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20"/>
        <v>11.514000000000001</v>
      </c>
      <c r="P1309">
        <f t="shared" si="121"/>
        <v>127.93333333333334</v>
      </c>
      <c r="Q1309" t="str">
        <f t="shared" si="122"/>
        <v>technology</v>
      </c>
      <c r="R1309" t="str">
        <f t="shared" si="123"/>
        <v>wearables</v>
      </c>
      <c r="S1309" s="9">
        <f t="shared" si="124"/>
        <v>42387.503229166665</v>
      </c>
      <c r="T1309" s="9">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20"/>
        <v>11.360000000000001</v>
      </c>
      <c r="P1310">
        <f t="shared" si="121"/>
        <v>29.894736842105264</v>
      </c>
      <c r="Q1310" t="str">
        <f t="shared" si="122"/>
        <v>technology</v>
      </c>
      <c r="R1310" t="str">
        <f t="shared" si="123"/>
        <v>wearables</v>
      </c>
      <c r="S1310" s="9">
        <f t="shared" si="124"/>
        <v>42611.613564814819</v>
      </c>
      <c r="T1310" s="9">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20"/>
        <v>111.99130434782609</v>
      </c>
      <c r="P1311">
        <f t="shared" si="121"/>
        <v>367.97142857142859</v>
      </c>
      <c r="Q1311" t="str">
        <f t="shared" si="122"/>
        <v>technology</v>
      </c>
      <c r="R1311" t="str">
        <f t="shared" si="123"/>
        <v>wearables</v>
      </c>
      <c r="S1311" s="9">
        <f t="shared" si="124"/>
        <v>42257.882731481484</v>
      </c>
      <c r="T1311" s="9">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20"/>
        <v>15.5</v>
      </c>
      <c r="P1312">
        <f t="shared" si="121"/>
        <v>129.16666666666666</v>
      </c>
      <c r="Q1312" t="str">
        <f t="shared" si="122"/>
        <v>technology</v>
      </c>
      <c r="R1312" t="str">
        <f t="shared" si="123"/>
        <v>wearables</v>
      </c>
      <c r="S1312" s="9">
        <f t="shared" si="124"/>
        <v>42556.667245370365</v>
      </c>
      <c r="T1312" s="9">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20"/>
        <v>32.027999999999999</v>
      </c>
      <c r="P1313">
        <f t="shared" si="121"/>
        <v>800.7</v>
      </c>
      <c r="Q1313" t="str">
        <f t="shared" si="122"/>
        <v>technology</v>
      </c>
      <c r="R1313" t="str">
        <f t="shared" si="123"/>
        <v>wearables</v>
      </c>
      <c r="S1313" s="9">
        <f t="shared" si="124"/>
        <v>42669.802303240736</v>
      </c>
      <c r="T1313" s="9">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20"/>
        <v>0.60869565217391308</v>
      </c>
      <c r="P1314">
        <f t="shared" si="121"/>
        <v>28</v>
      </c>
      <c r="Q1314" t="str">
        <f t="shared" si="122"/>
        <v>technology</v>
      </c>
      <c r="R1314" t="str">
        <f t="shared" si="123"/>
        <v>wearables</v>
      </c>
      <c r="S1314" s="9">
        <f t="shared" si="124"/>
        <v>42082.702800925923</v>
      </c>
      <c r="T1314" s="9">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20"/>
        <v>31.114999999999998</v>
      </c>
      <c r="P1315">
        <f t="shared" si="121"/>
        <v>102.01639344262296</v>
      </c>
      <c r="Q1315" t="str">
        <f t="shared" si="122"/>
        <v>technology</v>
      </c>
      <c r="R1315" t="str">
        <f t="shared" si="123"/>
        <v>wearables</v>
      </c>
      <c r="S1315" s="9">
        <f t="shared" si="124"/>
        <v>42402.709652777776</v>
      </c>
      <c r="T1315" s="9">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20"/>
        <v>1.1266666666666667</v>
      </c>
      <c r="P1316">
        <f t="shared" si="121"/>
        <v>184.36363636363637</v>
      </c>
      <c r="Q1316" t="str">
        <f t="shared" si="122"/>
        <v>technology</v>
      </c>
      <c r="R1316" t="str">
        <f t="shared" si="123"/>
        <v>wearables</v>
      </c>
      <c r="S1316" s="9">
        <f t="shared" si="124"/>
        <v>42604.669675925921</v>
      </c>
      <c r="T1316" s="9">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20"/>
        <v>40.404000000000003</v>
      </c>
      <c r="P1317">
        <f t="shared" si="121"/>
        <v>162.91935483870967</v>
      </c>
      <c r="Q1317" t="str">
        <f t="shared" si="122"/>
        <v>technology</v>
      </c>
      <c r="R1317" t="str">
        <f t="shared" si="123"/>
        <v>wearables</v>
      </c>
      <c r="S1317" s="9">
        <f t="shared" si="124"/>
        <v>42278.498240740737</v>
      </c>
      <c r="T1317" s="9">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20"/>
        <v>1.3333333333333333E-3</v>
      </c>
      <c r="P1318">
        <f t="shared" si="121"/>
        <v>1</v>
      </c>
      <c r="Q1318" t="str">
        <f t="shared" si="122"/>
        <v>technology</v>
      </c>
      <c r="R1318" t="str">
        <f t="shared" si="123"/>
        <v>wearables</v>
      </c>
      <c r="S1318" s="9">
        <f t="shared" si="124"/>
        <v>42393.961909722217</v>
      </c>
      <c r="T1318" s="9">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20"/>
        <v>5.7334999999999994</v>
      </c>
      <c r="P1319">
        <f t="shared" si="121"/>
        <v>603.52631578947364</v>
      </c>
      <c r="Q1319" t="str">
        <f t="shared" si="122"/>
        <v>technology</v>
      </c>
      <c r="R1319" t="str">
        <f t="shared" si="123"/>
        <v>wearables</v>
      </c>
      <c r="S1319" s="9">
        <f t="shared" si="124"/>
        <v>42520.235486111109</v>
      </c>
      <c r="T1319" s="9">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20"/>
        <v>15.324999999999999</v>
      </c>
      <c r="P1320">
        <f t="shared" si="121"/>
        <v>45.407407407407405</v>
      </c>
      <c r="Q1320" t="str">
        <f t="shared" si="122"/>
        <v>technology</v>
      </c>
      <c r="R1320" t="str">
        <f t="shared" si="123"/>
        <v>wearables</v>
      </c>
      <c r="S1320" s="9">
        <f t="shared" si="124"/>
        <v>41985.043657407412</v>
      </c>
      <c r="T1320" s="9">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20"/>
        <v>15.103448275862069</v>
      </c>
      <c r="P1321">
        <f t="shared" si="121"/>
        <v>97.333333333333329</v>
      </c>
      <c r="Q1321" t="str">
        <f t="shared" si="122"/>
        <v>technology</v>
      </c>
      <c r="R1321" t="str">
        <f t="shared" si="123"/>
        <v>wearables</v>
      </c>
      <c r="S1321" s="9">
        <f t="shared" si="124"/>
        <v>41816.812094907407</v>
      </c>
      <c r="T1321" s="9">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20"/>
        <v>0.503</v>
      </c>
      <c r="P1322">
        <f t="shared" si="121"/>
        <v>167.66666666666666</v>
      </c>
      <c r="Q1322" t="str">
        <f t="shared" si="122"/>
        <v>technology</v>
      </c>
      <c r="R1322" t="str">
        <f t="shared" si="123"/>
        <v>wearables</v>
      </c>
      <c r="S1322" s="9">
        <f t="shared" si="124"/>
        <v>42705.690347222218</v>
      </c>
      <c r="T1322" s="9">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20"/>
        <v>1.3028138528138529</v>
      </c>
      <c r="P1323">
        <f t="shared" si="121"/>
        <v>859.85714285714289</v>
      </c>
      <c r="Q1323" t="str">
        <f t="shared" si="122"/>
        <v>technology</v>
      </c>
      <c r="R1323" t="str">
        <f t="shared" si="123"/>
        <v>wearables</v>
      </c>
      <c r="S1323" s="9">
        <f t="shared" si="124"/>
        <v>42697.74927083333</v>
      </c>
      <c r="T1323" s="9">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20"/>
        <v>0.30285714285714288</v>
      </c>
      <c r="P1324">
        <f t="shared" si="121"/>
        <v>26.5</v>
      </c>
      <c r="Q1324" t="str">
        <f t="shared" si="122"/>
        <v>technology</v>
      </c>
      <c r="R1324" t="str">
        <f t="shared" si="123"/>
        <v>wearables</v>
      </c>
      <c r="S1324" s="9">
        <f t="shared" si="124"/>
        <v>42115.656539351854</v>
      </c>
      <c r="T1324" s="9">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20"/>
        <v>8.8800000000000008</v>
      </c>
      <c r="P1325">
        <f t="shared" si="121"/>
        <v>30.272727272727273</v>
      </c>
      <c r="Q1325" t="str">
        <f t="shared" si="122"/>
        <v>technology</v>
      </c>
      <c r="R1325" t="str">
        <f t="shared" si="123"/>
        <v>wearables</v>
      </c>
      <c r="S1325" s="9">
        <f t="shared" si="124"/>
        <v>42451.698449074072</v>
      </c>
      <c r="T1325" s="9">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20"/>
        <v>9.84</v>
      </c>
      <c r="P1326">
        <f t="shared" si="121"/>
        <v>54.666666666666664</v>
      </c>
      <c r="Q1326" t="str">
        <f t="shared" si="122"/>
        <v>technology</v>
      </c>
      <c r="R1326" t="str">
        <f t="shared" si="123"/>
        <v>wearables</v>
      </c>
      <c r="S1326" s="9">
        <f t="shared" si="124"/>
        <v>42626.633703703701</v>
      </c>
      <c r="T1326" s="9">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20"/>
        <v>2.4299999999999997</v>
      </c>
      <c r="P1327">
        <f t="shared" si="121"/>
        <v>60.75</v>
      </c>
      <c r="Q1327" t="str">
        <f t="shared" si="122"/>
        <v>technology</v>
      </c>
      <c r="R1327" t="str">
        <f t="shared" si="123"/>
        <v>wearables</v>
      </c>
      <c r="S1327" s="9">
        <f t="shared" si="124"/>
        <v>42704.086053240739</v>
      </c>
      <c r="T1327" s="9">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20"/>
        <v>1.1299999999999999</v>
      </c>
      <c r="P1328">
        <f t="shared" si="121"/>
        <v>102.72727272727273</v>
      </c>
      <c r="Q1328" t="str">
        <f t="shared" si="122"/>
        <v>technology</v>
      </c>
      <c r="R1328" t="str">
        <f t="shared" si="123"/>
        <v>wearables</v>
      </c>
      <c r="S1328" s="9">
        <f t="shared" si="124"/>
        <v>41974.791990740734</v>
      </c>
      <c r="T1328" s="9">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20"/>
        <v>3.5520833333333335</v>
      </c>
      <c r="P1329">
        <f t="shared" si="121"/>
        <v>41.585365853658537</v>
      </c>
      <c r="Q1329" t="str">
        <f t="shared" si="122"/>
        <v>technology</v>
      </c>
      <c r="R1329" t="str">
        <f t="shared" si="123"/>
        <v>wearables</v>
      </c>
      <c r="S1329" s="9">
        <f t="shared" si="124"/>
        <v>42123.678645833337</v>
      </c>
      <c r="T1329" s="9">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20"/>
        <v>2.3306666666666667</v>
      </c>
      <c r="P1330">
        <f t="shared" si="121"/>
        <v>116.53333333333333</v>
      </c>
      <c r="Q1330" t="str">
        <f t="shared" si="122"/>
        <v>technology</v>
      </c>
      <c r="R1330" t="str">
        <f t="shared" si="123"/>
        <v>wearables</v>
      </c>
      <c r="S1330" s="9">
        <f t="shared" si="124"/>
        <v>42612.642754629633</v>
      </c>
      <c r="T1330" s="9">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20"/>
        <v>0.81600000000000006</v>
      </c>
      <c r="P1331">
        <f t="shared" si="121"/>
        <v>45.333333333333336</v>
      </c>
      <c r="Q1331" t="str">
        <f t="shared" si="122"/>
        <v>technology</v>
      </c>
      <c r="R1331" t="str">
        <f t="shared" si="123"/>
        <v>wearables</v>
      </c>
      <c r="S1331" s="9">
        <f t="shared" si="124"/>
        <v>41935.221585648149</v>
      </c>
      <c r="T1331" s="9">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20"/>
        <v>22.494285714285713</v>
      </c>
      <c r="P1332">
        <f t="shared" si="121"/>
        <v>157.46</v>
      </c>
      <c r="Q1332" t="str">
        <f t="shared" si="122"/>
        <v>technology</v>
      </c>
      <c r="R1332" t="str">
        <f t="shared" si="123"/>
        <v>wearables</v>
      </c>
      <c r="S1332" s="9">
        <f t="shared" si="124"/>
        <v>42522.276724537034</v>
      </c>
      <c r="T1332" s="9">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20"/>
        <v>1.3668</v>
      </c>
      <c r="P1333">
        <f t="shared" si="121"/>
        <v>100.5</v>
      </c>
      <c r="Q1333" t="str">
        <f t="shared" si="122"/>
        <v>technology</v>
      </c>
      <c r="R1333" t="str">
        <f t="shared" si="123"/>
        <v>wearables</v>
      </c>
      <c r="S1333" s="9">
        <f t="shared" si="124"/>
        <v>42569.50409722222</v>
      </c>
      <c r="T1333" s="9">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20"/>
        <v>0</v>
      </c>
      <c r="P1334">
        <f t="shared" si="121"/>
        <v>0</v>
      </c>
      <c r="Q1334" t="str">
        <f t="shared" si="122"/>
        <v>technology</v>
      </c>
      <c r="R1334" t="str">
        <f t="shared" si="123"/>
        <v>wearables</v>
      </c>
      <c r="S1334" s="9">
        <f t="shared" si="124"/>
        <v>42732.060277777782</v>
      </c>
      <c r="T1334" s="9">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20"/>
        <v>0</v>
      </c>
      <c r="P1335">
        <f t="shared" si="121"/>
        <v>0</v>
      </c>
      <c r="Q1335" t="str">
        <f t="shared" si="122"/>
        <v>technology</v>
      </c>
      <c r="R1335" t="str">
        <f t="shared" si="123"/>
        <v>wearables</v>
      </c>
      <c r="S1335" s="9">
        <f t="shared" si="124"/>
        <v>41806.106770833336</v>
      </c>
      <c r="T1335" s="9">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20"/>
        <v>10.754135338345865</v>
      </c>
      <c r="P1336">
        <f t="shared" si="121"/>
        <v>51.822463768115945</v>
      </c>
      <c r="Q1336" t="str">
        <f t="shared" si="122"/>
        <v>technology</v>
      </c>
      <c r="R1336" t="str">
        <f t="shared" si="123"/>
        <v>wearables</v>
      </c>
      <c r="S1336" s="9">
        <f t="shared" si="124"/>
        <v>42410.774155092593</v>
      </c>
      <c r="T1336" s="9">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20"/>
        <v>19.759999999999998</v>
      </c>
      <c r="P1337">
        <f t="shared" si="121"/>
        <v>308.75</v>
      </c>
      <c r="Q1337" t="str">
        <f t="shared" si="122"/>
        <v>technology</v>
      </c>
      <c r="R1337" t="str">
        <f t="shared" si="123"/>
        <v>wearables</v>
      </c>
      <c r="S1337" s="9">
        <f t="shared" si="124"/>
        <v>42313.936365740738</v>
      </c>
      <c r="T1337" s="9">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20"/>
        <v>84.946999999999989</v>
      </c>
      <c r="P1338">
        <f t="shared" si="121"/>
        <v>379.22767857142856</v>
      </c>
      <c r="Q1338" t="str">
        <f t="shared" si="122"/>
        <v>technology</v>
      </c>
      <c r="R1338" t="str">
        <f t="shared" si="123"/>
        <v>wearables</v>
      </c>
      <c r="S1338" s="9">
        <f t="shared" si="124"/>
        <v>41955.863750000004</v>
      </c>
      <c r="T1338" s="9">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20"/>
        <v>49.381999999999998</v>
      </c>
      <c r="P1339">
        <f t="shared" si="121"/>
        <v>176.36428571428573</v>
      </c>
      <c r="Q1339" t="str">
        <f t="shared" si="122"/>
        <v>technology</v>
      </c>
      <c r="R1339" t="str">
        <f t="shared" si="123"/>
        <v>wearables</v>
      </c>
      <c r="S1339" s="9">
        <f t="shared" si="124"/>
        <v>42767.577303240745</v>
      </c>
      <c r="T1339" s="9">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20"/>
        <v>3.3033333333333332</v>
      </c>
      <c r="P1340">
        <f t="shared" si="121"/>
        <v>66.066666666666663</v>
      </c>
      <c r="Q1340" t="str">
        <f t="shared" si="122"/>
        <v>technology</v>
      </c>
      <c r="R1340" t="str">
        <f t="shared" si="123"/>
        <v>wearables</v>
      </c>
      <c r="S1340" s="9">
        <f t="shared" si="124"/>
        <v>42188.803622685184</v>
      </c>
      <c r="T1340" s="9">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20"/>
        <v>6.6339999999999995</v>
      </c>
      <c r="P1341">
        <f t="shared" si="121"/>
        <v>89.648648648648646</v>
      </c>
      <c r="Q1341" t="str">
        <f t="shared" si="122"/>
        <v>technology</v>
      </c>
      <c r="R1341" t="str">
        <f t="shared" si="123"/>
        <v>wearables</v>
      </c>
      <c r="S1341" s="9">
        <f t="shared" si="124"/>
        <v>41936.647164351853</v>
      </c>
      <c r="T1341" s="9">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20"/>
        <v>0</v>
      </c>
      <c r="P1342">
        <f t="shared" si="121"/>
        <v>0</v>
      </c>
      <c r="Q1342" t="str">
        <f t="shared" si="122"/>
        <v>technology</v>
      </c>
      <c r="R1342" t="str">
        <f t="shared" si="123"/>
        <v>wearables</v>
      </c>
      <c r="S1342" s="9">
        <f t="shared" si="124"/>
        <v>41836.595520833333</v>
      </c>
      <c r="T1342" s="9">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20"/>
        <v>70.36</v>
      </c>
      <c r="P1343">
        <f t="shared" si="121"/>
        <v>382.39130434782606</v>
      </c>
      <c r="Q1343" t="str">
        <f t="shared" si="122"/>
        <v>technology</v>
      </c>
      <c r="R1343" t="str">
        <f t="shared" si="123"/>
        <v>wearables</v>
      </c>
      <c r="S1343" s="9">
        <f t="shared" si="124"/>
        <v>42612.624039351853</v>
      </c>
      <c r="T1343" s="9">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20"/>
        <v>0.2</v>
      </c>
      <c r="P1344">
        <f t="shared" si="121"/>
        <v>100</v>
      </c>
      <c r="Q1344" t="str">
        <f t="shared" si="122"/>
        <v>technology</v>
      </c>
      <c r="R1344" t="str">
        <f t="shared" si="123"/>
        <v>wearables</v>
      </c>
      <c r="S1344" s="9">
        <f t="shared" si="124"/>
        <v>42172.816423611104</v>
      </c>
      <c r="T1344" s="9">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20"/>
        <v>102.298</v>
      </c>
      <c r="P1345">
        <f t="shared" si="121"/>
        <v>158.35603715170279</v>
      </c>
      <c r="Q1345" t="str">
        <f t="shared" si="122"/>
        <v>technology</v>
      </c>
      <c r="R1345" t="str">
        <f t="shared" si="123"/>
        <v>wearables</v>
      </c>
      <c r="S1345" s="9">
        <f t="shared" si="124"/>
        <v>42542.526423611111</v>
      </c>
      <c r="T1345" s="9">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120"/>
        <v>377.73333333333335</v>
      </c>
      <c r="P1346">
        <f t="shared" si="121"/>
        <v>40.762589928057551</v>
      </c>
      <c r="Q1346" t="str">
        <f t="shared" si="122"/>
        <v>publishing</v>
      </c>
      <c r="R1346" t="str">
        <f t="shared" si="123"/>
        <v>nonfiction</v>
      </c>
      <c r="S1346" s="9">
        <f t="shared" si="124"/>
        <v>42522.789803240739</v>
      </c>
      <c r="T1346" s="9">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126">(E1347/D1347)*100</f>
        <v>125</v>
      </c>
      <c r="P1347">
        <f t="shared" ref="P1347:P1410" si="127">IFERROR(E1347/L1347, 0)</f>
        <v>53.571428571428569</v>
      </c>
      <c r="Q1347" t="str">
        <f t="shared" ref="Q1347:Q1410" si="128">LEFT(N1347, SEARCH("/",N1347,1)-1)</f>
        <v>publishing</v>
      </c>
      <c r="R1347" t="str">
        <f t="shared" ref="R1347:R1410" si="129">RIGHT(N1347,LEN(N1347)-SEARCH("/",N1347,1))</f>
        <v>nonfiction</v>
      </c>
      <c r="S1347" s="9">
        <f t="shared" ref="S1347:S1410" si="130">(((J1347/60)/60)/24)+DATE(1970,1,1)</f>
        <v>41799.814340277779</v>
      </c>
      <c r="T1347" s="9">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26"/>
        <v>147.32653061224491</v>
      </c>
      <c r="P1348">
        <f t="shared" si="127"/>
        <v>48.449664429530202</v>
      </c>
      <c r="Q1348" t="str">
        <f t="shared" si="128"/>
        <v>publishing</v>
      </c>
      <c r="R1348" t="str">
        <f t="shared" si="129"/>
        <v>nonfiction</v>
      </c>
      <c r="S1348" s="9">
        <f t="shared" si="130"/>
        <v>41422.075821759259</v>
      </c>
      <c r="T1348" s="9">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26"/>
        <v>102.2</v>
      </c>
      <c r="P1349">
        <f t="shared" si="127"/>
        <v>82.41935483870968</v>
      </c>
      <c r="Q1349" t="str">
        <f t="shared" si="128"/>
        <v>publishing</v>
      </c>
      <c r="R1349" t="str">
        <f t="shared" si="129"/>
        <v>nonfiction</v>
      </c>
      <c r="S1349" s="9">
        <f t="shared" si="130"/>
        <v>42040.638020833328</v>
      </c>
      <c r="T1349" s="9">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26"/>
        <v>101.8723404255319</v>
      </c>
      <c r="P1350">
        <f t="shared" si="127"/>
        <v>230.19230769230768</v>
      </c>
      <c r="Q1350" t="str">
        <f t="shared" si="128"/>
        <v>publishing</v>
      </c>
      <c r="R1350" t="str">
        <f t="shared" si="129"/>
        <v>nonfiction</v>
      </c>
      <c r="S1350" s="9">
        <f t="shared" si="130"/>
        <v>41963.506168981476</v>
      </c>
      <c r="T1350" s="9">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26"/>
        <v>204.2</v>
      </c>
      <c r="P1351">
        <f t="shared" si="127"/>
        <v>59.360465116279073</v>
      </c>
      <c r="Q1351" t="str">
        <f t="shared" si="128"/>
        <v>publishing</v>
      </c>
      <c r="R1351" t="str">
        <f t="shared" si="129"/>
        <v>nonfiction</v>
      </c>
      <c r="S1351" s="9">
        <f t="shared" si="130"/>
        <v>42317.33258101852</v>
      </c>
      <c r="T1351" s="9">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26"/>
        <v>104.05</v>
      </c>
      <c r="P1352">
        <f t="shared" si="127"/>
        <v>66.698717948717942</v>
      </c>
      <c r="Q1352" t="str">
        <f t="shared" si="128"/>
        <v>publishing</v>
      </c>
      <c r="R1352" t="str">
        <f t="shared" si="129"/>
        <v>nonfiction</v>
      </c>
      <c r="S1352" s="9">
        <f t="shared" si="130"/>
        <v>42334.013124999998</v>
      </c>
      <c r="T1352" s="9">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26"/>
        <v>101.265</v>
      </c>
      <c r="P1353">
        <f t="shared" si="127"/>
        <v>168.77500000000001</v>
      </c>
      <c r="Q1353" t="str">
        <f t="shared" si="128"/>
        <v>publishing</v>
      </c>
      <c r="R1353" t="str">
        <f t="shared" si="129"/>
        <v>nonfiction</v>
      </c>
      <c r="S1353" s="9">
        <f t="shared" si="130"/>
        <v>42382.74009259259</v>
      </c>
      <c r="T1353" s="9">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26"/>
        <v>136.13999999999999</v>
      </c>
      <c r="P1354">
        <f t="shared" si="127"/>
        <v>59.973568281938327</v>
      </c>
      <c r="Q1354" t="str">
        <f t="shared" si="128"/>
        <v>publishing</v>
      </c>
      <c r="R1354" t="str">
        <f t="shared" si="129"/>
        <v>nonfiction</v>
      </c>
      <c r="S1354" s="9">
        <f t="shared" si="130"/>
        <v>42200.578310185185</v>
      </c>
      <c r="T1354" s="9">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26"/>
        <v>133.6</v>
      </c>
      <c r="P1355">
        <f t="shared" si="127"/>
        <v>31.80952380952381</v>
      </c>
      <c r="Q1355" t="str">
        <f t="shared" si="128"/>
        <v>publishing</v>
      </c>
      <c r="R1355" t="str">
        <f t="shared" si="129"/>
        <v>nonfiction</v>
      </c>
      <c r="S1355" s="9">
        <f t="shared" si="130"/>
        <v>41309.11791666667</v>
      </c>
      <c r="T1355" s="9">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26"/>
        <v>130.25</v>
      </c>
      <c r="P1356">
        <f t="shared" si="127"/>
        <v>24.421875</v>
      </c>
      <c r="Q1356" t="str">
        <f t="shared" si="128"/>
        <v>publishing</v>
      </c>
      <c r="R1356" t="str">
        <f t="shared" si="129"/>
        <v>nonfiction</v>
      </c>
      <c r="S1356" s="9">
        <f t="shared" si="130"/>
        <v>42502.807627314818</v>
      </c>
      <c r="T1356" s="9">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26"/>
        <v>122.67999999999999</v>
      </c>
      <c r="P1357">
        <f t="shared" si="127"/>
        <v>25.347107438016529</v>
      </c>
      <c r="Q1357" t="str">
        <f t="shared" si="128"/>
        <v>publishing</v>
      </c>
      <c r="R1357" t="str">
        <f t="shared" si="129"/>
        <v>nonfiction</v>
      </c>
      <c r="S1357" s="9">
        <f t="shared" si="130"/>
        <v>41213.254687499997</v>
      </c>
      <c r="T1357" s="9">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26"/>
        <v>182.81058823529412</v>
      </c>
      <c r="P1358">
        <f t="shared" si="127"/>
        <v>71.443218390804603</v>
      </c>
      <c r="Q1358" t="str">
        <f t="shared" si="128"/>
        <v>publishing</v>
      </c>
      <c r="R1358" t="str">
        <f t="shared" si="129"/>
        <v>nonfiction</v>
      </c>
      <c r="S1358" s="9">
        <f t="shared" si="130"/>
        <v>41430.038888888892</v>
      </c>
      <c r="T1358" s="9">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26"/>
        <v>125.29999999999998</v>
      </c>
      <c r="P1359">
        <f t="shared" si="127"/>
        <v>38.553846153846152</v>
      </c>
      <c r="Q1359" t="str">
        <f t="shared" si="128"/>
        <v>publishing</v>
      </c>
      <c r="R1359" t="str">
        <f t="shared" si="129"/>
        <v>nonfiction</v>
      </c>
      <c r="S1359" s="9">
        <f t="shared" si="130"/>
        <v>41304.962233796294</v>
      </c>
      <c r="T1359" s="9">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26"/>
        <v>111.66666666666667</v>
      </c>
      <c r="P1360">
        <f t="shared" si="127"/>
        <v>68.367346938775512</v>
      </c>
      <c r="Q1360" t="str">
        <f t="shared" si="128"/>
        <v>publishing</v>
      </c>
      <c r="R1360" t="str">
        <f t="shared" si="129"/>
        <v>nonfiction</v>
      </c>
      <c r="S1360" s="9">
        <f t="shared" si="130"/>
        <v>40689.570868055554</v>
      </c>
      <c r="T1360" s="9">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26"/>
        <v>115.75757575757575</v>
      </c>
      <c r="P1361">
        <f t="shared" si="127"/>
        <v>40.210526315789473</v>
      </c>
      <c r="Q1361" t="str">
        <f t="shared" si="128"/>
        <v>publishing</v>
      </c>
      <c r="R1361" t="str">
        <f t="shared" si="129"/>
        <v>nonfiction</v>
      </c>
      <c r="S1361" s="9">
        <f t="shared" si="130"/>
        <v>40668.814699074072</v>
      </c>
      <c r="T1361" s="9">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26"/>
        <v>173.2</v>
      </c>
      <c r="P1362">
        <f t="shared" si="127"/>
        <v>32.074074074074076</v>
      </c>
      <c r="Q1362" t="str">
        <f t="shared" si="128"/>
        <v>publishing</v>
      </c>
      <c r="R1362" t="str">
        <f t="shared" si="129"/>
        <v>nonfiction</v>
      </c>
      <c r="S1362" s="9">
        <f t="shared" si="130"/>
        <v>41095.900694444441</v>
      </c>
      <c r="T1362" s="9">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26"/>
        <v>125.98333333333333</v>
      </c>
      <c r="P1363">
        <f t="shared" si="127"/>
        <v>28.632575757575758</v>
      </c>
      <c r="Q1363" t="str">
        <f t="shared" si="128"/>
        <v>publishing</v>
      </c>
      <c r="R1363" t="str">
        <f t="shared" si="129"/>
        <v>nonfiction</v>
      </c>
      <c r="S1363" s="9">
        <f t="shared" si="130"/>
        <v>41781.717268518521</v>
      </c>
      <c r="T1363" s="9">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26"/>
        <v>109.1</v>
      </c>
      <c r="P1364">
        <f t="shared" si="127"/>
        <v>43.64</v>
      </c>
      <c r="Q1364" t="str">
        <f t="shared" si="128"/>
        <v>publishing</v>
      </c>
      <c r="R1364" t="str">
        <f t="shared" si="129"/>
        <v>nonfiction</v>
      </c>
      <c r="S1364" s="9">
        <f t="shared" si="130"/>
        <v>41464.934386574074</v>
      </c>
      <c r="T1364" s="9">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26"/>
        <v>100</v>
      </c>
      <c r="P1365">
        <f t="shared" si="127"/>
        <v>40</v>
      </c>
      <c r="Q1365" t="str">
        <f t="shared" si="128"/>
        <v>publishing</v>
      </c>
      <c r="R1365" t="str">
        <f t="shared" si="129"/>
        <v>nonfiction</v>
      </c>
      <c r="S1365" s="9">
        <f t="shared" si="130"/>
        <v>42396.8440625</v>
      </c>
      <c r="T1365" s="9">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26"/>
        <v>118.64285714285714</v>
      </c>
      <c r="P1366">
        <f t="shared" si="127"/>
        <v>346.04166666666669</v>
      </c>
      <c r="Q1366" t="str">
        <f t="shared" si="128"/>
        <v>music</v>
      </c>
      <c r="R1366" t="str">
        <f t="shared" si="129"/>
        <v>rock</v>
      </c>
      <c r="S1366" s="9">
        <f t="shared" si="130"/>
        <v>41951.695671296293</v>
      </c>
      <c r="T1366" s="9">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26"/>
        <v>100.26666666666667</v>
      </c>
      <c r="P1367">
        <f t="shared" si="127"/>
        <v>81.739130434782609</v>
      </c>
      <c r="Q1367" t="str">
        <f t="shared" si="128"/>
        <v>music</v>
      </c>
      <c r="R1367" t="str">
        <f t="shared" si="129"/>
        <v>rock</v>
      </c>
      <c r="S1367" s="9">
        <f t="shared" si="130"/>
        <v>42049.733240740738</v>
      </c>
      <c r="T1367" s="9">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26"/>
        <v>126.48920000000001</v>
      </c>
      <c r="P1368">
        <f t="shared" si="127"/>
        <v>64.535306122448986</v>
      </c>
      <c r="Q1368" t="str">
        <f t="shared" si="128"/>
        <v>music</v>
      </c>
      <c r="R1368" t="str">
        <f t="shared" si="129"/>
        <v>rock</v>
      </c>
      <c r="S1368" s="9">
        <f t="shared" si="130"/>
        <v>41924.996099537035</v>
      </c>
      <c r="T1368" s="9">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26"/>
        <v>114.26</v>
      </c>
      <c r="P1369">
        <f t="shared" si="127"/>
        <v>63.477777777777774</v>
      </c>
      <c r="Q1369" t="str">
        <f t="shared" si="128"/>
        <v>music</v>
      </c>
      <c r="R1369" t="str">
        <f t="shared" si="129"/>
        <v>rock</v>
      </c>
      <c r="S1369" s="9">
        <f t="shared" si="130"/>
        <v>42292.002893518518</v>
      </c>
      <c r="T1369" s="9">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26"/>
        <v>110.7</v>
      </c>
      <c r="P1370">
        <f t="shared" si="127"/>
        <v>63.620689655172413</v>
      </c>
      <c r="Q1370" t="str">
        <f t="shared" si="128"/>
        <v>music</v>
      </c>
      <c r="R1370" t="str">
        <f t="shared" si="129"/>
        <v>rock</v>
      </c>
      <c r="S1370" s="9">
        <f t="shared" si="130"/>
        <v>42146.190902777773</v>
      </c>
      <c r="T1370" s="9">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26"/>
        <v>105.34805315203954</v>
      </c>
      <c r="P1371">
        <f t="shared" si="127"/>
        <v>83.967068965517228</v>
      </c>
      <c r="Q1371" t="str">
        <f t="shared" si="128"/>
        <v>music</v>
      </c>
      <c r="R1371" t="str">
        <f t="shared" si="129"/>
        <v>rock</v>
      </c>
      <c r="S1371" s="9">
        <f t="shared" si="130"/>
        <v>41710.594282407408</v>
      </c>
      <c r="T1371" s="9">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26"/>
        <v>103.66666666666666</v>
      </c>
      <c r="P1372">
        <f t="shared" si="127"/>
        <v>77.75</v>
      </c>
      <c r="Q1372" t="str">
        <f t="shared" si="128"/>
        <v>music</v>
      </c>
      <c r="R1372" t="str">
        <f t="shared" si="129"/>
        <v>rock</v>
      </c>
      <c r="S1372" s="9">
        <f t="shared" si="130"/>
        <v>41548.00335648148</v>
      </c>
      <c r="T1372" s="9">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26"/>
        <v>107.08672667523933</v>
      </c>
      <c r="P1373">
        <f t="shared" si="127"/>
        <v>107.07142857142857</v>
      </c>
      <c r="Q1373" t="str">
        <f t="shared" si="128"/>
        <v>music</v>
      </c>
      <c r="R1373" t="str">
        <f t="shared" si="129"/>
        <v>rock</v>
      </c>
      <c r="S1373" s="9">
        <f t="shared" si="130"/>
        <v>42101.758587962962</v>
      </c>
      <c r="T1373" s="9">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26"/>
        <v>124</v>
      </c>
      <c r="P1374">
        <f t="shared" si="127"/>
        <v>38.75</v>
      </c>
      <c r="Q1374" t="str">
        <f t="shared" si="128"/>
        <v>music</v>
      </c>
      <c r="R1374" t="str">
        <f t="shared" si="129"/>
        <v>rock</v>
      </c>
      <c r="S1374" s="9">
        <f t="shared" si="130"/>
        <v>41072.739953703705</v>
      </c>
      <c r="T1374" s="9">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26"/>
        <v>105.01</v>
      </c>
      <c r="P1375">
        <f t="shared" si="127"/>
        <v>201.94230769230768</v>
      </c>
      <c r="Q1375" t="str">
        <f t="shared" si="128"/>
        <v>music</v>
      </c>
      <c r="R1375" t="str">
        <f t="shared" si="129"/>
        <v>rock</v>
      </c>
      <c r="S1375" s="9">
        <f t="shared" si="130"/>
        <v>42704.95177083333</v>
      </c>
      <c r="T1375" s="9">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26"/>
        <v>189.46666666666667</v>
      </c>
      <c r="P1376">
        <f t="shared" si="127"/>
        <v>43.060606060606062</v>
      </c>
      <c r="Q1376" t="str">
        <f t="shared" si="128"/>
        <v>music</v>
      </c>
      <c r="R1376" t="str">
        <f t="shared" si="129"/>
        <v>rock</v>
      </c>
      <c r="S1376" s="9">
        <f t="shared" si="130"/>
        <v>42424.161898148144</v>
      </c>
      <c r="T1376" s="9">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26"/>
        <v>171.32499999999999</v>
      </c>
      <c r="P1377">
        <f t="shared" si="127"/>
        <v>62.871559633027523</v>
      </c>
      <c r="Q1377" t="str">
        <f t="shared" si="128"/>
        <v>music</v>
      </c>
      <c r="R1377" t="str">
        <f t="shared" si="129"/>
        <v>rock</v>
      </c>
      <c r="S1377" s="9">
        <f t="shared" si="130"/>
        <v>42720.066192129627</v>
      </c>
      <c r="T1377" s="9">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26"/>
        <v>252.48648648648651</v>
      </c>
      <c r="P1378">
        <f t="shared" si="127"/>
        <v>55.607142857142854</v>
      </c>
      <c r="Q1378" t="str">
        <f t="shared" si="128"/>
        <v>music</v>
      </c>
      <c r="R1378" t="str">
        <f t="shared" si="129"/>
        <v>rock</v>
      </c>
      <c r="S1378" s="9">
        <f t="shared" si="130"/>
        <v>42677.669050925921</v>
      </c>
      <c r="T1378" s="9">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26"/>
        <v>116.15384615384616</v>
      </c>
      <c r="P1379">
        <f t="shared" si="127"/>
        <v>48.70967741935484</v>
      </c>
      <c r="Q1379" t="str">
        <f t="shared" si="128"/>
        <v>music</v>
      </c>
      <c r="R1379" t="str">
        <f t="shared" si="129"/>
        <v>rock</v>
      </c>
      <c r="S1379" s="9">
        <f t="shared" si="130"/>
        <v>42747.219560185185</v>
      </c>
      <c r="T1379" s="9">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26"/>
        <v>203.35000000000002</v>
      </c>
      <c r="P1380">
        <f t="shared" si="127"/>
        <v>30.578947368421051</v>
      </c>
      <c r="Q1380" t="str">
        <f t="shared" si="128"/>
        <v>music</v>
      </c>
      <c r="R1380" t="str">
        <f t="shared" si="129"/>
        <v>rock</v>
      </c>
      <c r="S1380" s="9">
        <f t="shared" si="130"/>
        <v>42568.759374999994</v>
      </c>
      <c r="T1380" s="9">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26"/>
        <v>111.60000000000001</v>
      </c>
      <c r="P1381">
        <f t="shared" si="127"/>
        <v>73.907284768211923</v>
      </c>
      <c r="Q1381" t="str">
        <f t="shared" si="128"/>
        <v>music</v>
      </c>
      <c r="R1381" t="str">
        <f t="shared" si="129"/>
        <v>rock</v>
      </c>
      <c r="S1381" s="9">
        <f t="shared" si="130"/>
        <v>42130.491620370376</v>
      </c>
      <c r="T1381" s="9">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26"/>
        <v>424</v>
      </c>
      <c r="P1382">
        <f t="shared" si="127"/>
        <v>21.2</v>
      </c>
      <c r="Q1382" t="str">
        <f t="shared" si="128"/>
        <v>music</v>
      </c>
      <c r="R1382" t="str">
        <f t="shared" si="129"/>
        <v>rock</v>
      </c>
      <c r="S1382" s="9">
        <f t="shared" si="130"/>
        <v>42141.762800925921</v>
      </c>
      <c r="T1382" s="9">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26"/>
        <v>107.1</v>
      </c>
      <c r="P1383">
        <f t="shared" si="127"/>
        <v>73.356164383561648</v>
      </c>
      <c r="Q1383" t="str">
        <f t="shared" si="128"/>
        <v>music</v>
      </c>
      <c r="R1383" t="str">
        <f t="shared" si="129"/>
        <v>rock</v>
      </c>
      <c r="S1383" s="9">
        <f t="shared" si="130"/>
        <v>42703.214409722219</v>
      </c>
      <c r="T1383" s="9">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26"/>
        <v>104.3625</v>
      </c>
      <c r="P1384">
        <f t="shared" si="127"/>
        <v>56.412162162162161</v>
      </c>
      <c r="Q1384" t="str">
        <f t="shared" si="128"/>
        <v>music</v>
      </c>
      <c r="R1384" t="str">
        <f t="shared" si="129"/>
        <v>rock</v>
      </c>
      <c r="S1384" s="9">
        <f t="shared" si="130"/>
        <v>41370.800185185188</v>
      </c>
      <c r="T1384" s="9">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26"/>
        <v>212.40909090909091</v>
      </c>
      <c r="P1385">
        <f t="shared" si="127"/>
        <v>50.247311827956992</v>
      </c>
      <c r="Q1385" t="str">
        <f t="shared" si="128"/>
        <v>music</v>
      </c>
      <c r="R1385" t="str">
        <f t="shared" si="129"/>
        <v>rock</v>
      </c>
      <c r="S1385" s="9">
        <f t="shared" si="130"/>
        <v>42707.074976851851</v>
      </c>
      <c r="T1385" s="9">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26"/>
        <v>124.08571428571429</v>
      </c>
      <c r="P1386">
        <f t="shared" si="127"/>
        <v>68.936507936507937</v>
      </c>
      <c r="Q1386" t="str">
        <f t="shared" si="128"/>
        <v>music</v>
      </c>
      <c r="R1386" t="str">
        <f t="shared" si="129"/>
        <v>rock</v>
      </c>
      <c r="S1386" s="9">
        <f t="shared" si="130"/>
        <v>42160.735208333332</v>
      </c>
      <c r="T1386" s="9">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26"/>
        <v>110.406125</v>
      </c>
      <c r="P1387">
        <f t="shared" si="127"/>
        <v>65.914104477611943</v>
      </c>
      <c r="Q1387" t="str">
        <f t="shared" si="128"/>
        <v>music</v>
      </c>
      <c r="R1387" t="str">
        <f t="shared" si="129"/>
        <v>rock</v>
      </c>
      <c r="S1387" s="9">
        <f t="shared" si="130"/>
        <v>42433.688900462963</v>
      </c>
      <c r="T1387" s="9">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26"/>
        <v>218.75</v>
      </c>
      <c r="P1388">
        <f t="shared" si="127"/>
        <v>62.5</v>
      </c>
      <c r="Q1388" t="str">
        <f t="shared" si="128"/>
        <v>music</v>
      </c>
      <c r="R1388" t="str">
        <f t="shared" si="129"/>
        <v>rock</v>
      </c>
      <c r="S1388" s="9">
        <f t="shared" si="130"/>
        <v>42184.646863425922</v>
      </c>
      <c r="T1388" s="9">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26"/>
        <v>136.625</v>
      </c>
      <c r="P1389">
        <f t="shared" si="127"/>
        <v>70.064102564102569</v>
      </c>
      <c r="Q1389" t="str">
        <f t="shared" si="128"/>
        <v>music</v>
      </c>
      <c r="R1389" t="str">
        <f t="shared" si="129"/>
        <v>rock</v>
      </c>
      <c r="S1389" s="9">
        <f t="shared" si="130"/>
        <v>42126.92123842593</v>
      </c>
      <c r="T1389" s="9">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26"/>
        <v>134.8074</v>
      </c>
      <c r="P1390">
        <f t="shared" si="127"/>
        <v>60.181874999999998</v>
      </c>
      <c r="Q1390" t="str">
        <f t="shared" si="128"/>
        <v>music</v>
      </c>
      <c r="R1390" t="str">
        <f t="shared" si="129"/>
        <v>rock</v>
      </c>
      <c r="S1390" s="9">
        <f t="shared" si="130"/>
        <v>42634.614780092597</v>
      </c>
      <c r="T1390" s="9">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26"/>
        <v>145.4</v>
      </c>
      <c r="P1391">
        <f t="shared" si="127"/>
        <v>21.382352941176471</v>
      </c>
      <c r="Q1391" t="str">
        <f t="shared" si="128"/>
        <v>music</v>
      </c>
      <c r="R1391" t="str">
        <f t="shared" si="129"/>
        <v>rock</v>
      </c>
      <c r="S1391" s="9">
        <f t="shared" si="130"/>
        <v>42565.480983796297</v>
      </c>
      <c r="T1391" s="9">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26"/>
        <v>109.10714285714285</v>
      </c>
      <c r="P1392">
        <f t="shared" si="127"/>
        <v>160.78947368421052</v>
      </c>
      <c r="Q1392" t="str">
        <f t="shared" si="128"/>
        <v>music</v>
      </c>
      <c r="R1392" t="str">
        <f t="shared" si="129"/>
        <v>rock</v>
      </c>
      <c r="S1392" s="9">
        <f t="shared" si="130"/>
        <v>42087.803310185183</v>
      </c>
      <c r="T1392" s="9">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26"/>
        <v>110.2</v>
      </c>
      <c r="P1393">
        <f t="shared" si="127"/>
        <v>42.384615384615387</v>
      </c>
      <c r="Q1393" t="str">
        <f t="shared" si="128"/>
        <v>music</v>
      </c>
      <c r="R1393" t="str">
        <f t="shared" si="129"/>
        <v>rock</v>
      </c>
      <c r="S1393" s="9">
        <f t="shared" si="130"/>
        <v>42193.650671296295</v>
      </c>
      <c r="T1393" s="9">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26"/>
        <v>113.64000000000001</v>
      </c>
      <c r="P1394">
        <f t="shared" si="127"/>
        <v>27.317307692307693</v>
      </c>
      <c r="Q1394" t="str">
        <f t="shared" si="128"/>
        <v>music</v>
      </c>
      <c r="R1394" t="str">
        <f t="shared" si="129"/>
        <v>rock</v>
      </c>
      <c r="S1394" s="9">
        <f t="shared" si="130"/>
        <v>42401.154930555553</v>
      </c>
      <c r="T1394" s="9">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26"/>
        <v>102.35000000000001</v>
      </c>
      <c r="P1395">
        <f t="shared" si="127"/>
        <v>196.82692307692307</v>
      </c>
      <c r="Q1395" t="str">
        <f t="shared" si="128"/>
        <v>music</v>
      </c>
      <c r="R1395" t="str">
        <f t="shared" si="129"/>
        <v>rock</v>
      </c>
      <c r="S1395" s="9">
        <f t="shared" si="130"/>
        <v>42553.681979166664</v>
      </c>
      <c r="T1395" s="9">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26"/>
        <v>122.13333333333334</v>
      </c>
      <c r="P1396">
        <f t="shared" si="127"/>
        <v>53.882352941176471</v>
      </c>
      <c r="Q1396" t="str">
        <f t="shared" si="128"/>
        <v>music</v>
      </c>
      <c r="R1396" t="str">
        <f t="shared" si="129"/>
        <v>rock</v>
      </c>
      <c r="S1396" s="9">
        <f t="shared" si="130"/>
        <v>42752.144976851851</v>
      </c>
      <c r="T1396" s="9">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26"/>
        <v>111.88571428571427</v>
      </c>
      <c r="P1397">
        <f t="shared" si="127"/>
        <v>47.756097560975611</v>
      </c>
      <c r="Q1397" t="str">
        <f t="shared" si="128"/>
        <v>music</v>
      </c>
      <c r="R1397" t="str">
        <f t="shared" si="129"/>
        <v>rock</v>
      </c>
      <c r="S1397" s="9">
        <f t="shared" si="130"/>
        <v>42719.90834490741</v>
      </c>
      <c r="T1397" s="9">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26"/>
        <v>107.3</v>
      </c>
      <c r="P1398">
        <f t="shared" si="127"/>
        <v>88.191780821917803</v>
      </c>
      <c r="Q1398" t="str">
        <f t="shared" si="128"/>
        <v>music</v>
      </c>
      <c r="R1398" t="str">
        <f t="shared" si="129"/>
        <v>rock</v>
      </c>
      <c r="S1398" s="9">
        <f t="shared" si="130"/>
        <v>42018.99863425926</v>
      </c>
      <c r="T1398" s="9">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26"/>
        <v>113.85000000000001</v>
      </c>
      <c r="P1399">
        <f t="shared" si="127"/>
        <v>72.056962025316452</v>
      </c>
      <c r="Q1399" t="str">
        <f t="shared" si="128"/>
        <v>music</v>
      </c>
      <c r="R1399" t="str">
        <f t="shared" si="129"/>
        <v>rock</v>
      </c>
      <c r="S1399" s="9">
        <f t="shared" si="130"/>
        <v>42640.917939814812</v>
      </c>
      <c r="T1399" s="9">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26"/>
        <v>109.68181818181819</v>
      </c>
      <c r="P1400">
        <f t="shared" si="127"/>
        <v>74.246153846153845</v>
      </c>
      <c r="Q1400" t="str">
        <f t="shared" si="128"/>
        <v>music</v>
      </c>
      <c r="R1400" t="str">
        <f t="shared" si="129"/>
        <v>rock</v>
      </c>
      <c r="S1400" s="9">
        <f t="shared" si="130"/>
        <v>42526.874236111107</v>
      </c>
      <c r="T1400" s="9">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26"/>
        <v>126.14444444444443</v>
      </c>
      <c r="P1401">
        <f t="shared" si="127"/>
        <v>61.701086956521742</v>
      </c>
      <c r="Q1401" t="str">
        <f t="shared" si="128"/>
        <v>music</v>
      </c>
      <c r="R1401" t="str">
        <f t="shared" si="129"/>
        <v>rock</v>
      </c>
      <c r="S1401" s="9">
        <f t="shared" si="130"/>
        <v>41889.004317129627</v>
      </c>
      <c r="T1401" s="9">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26"/>
        <v>167.42857142857144</v>
      </c>
      <c r="P1402">
        <f t="shared" si="127"/>
        <v>17.235294117647058</v>
      </c>
      <c r="Q1402" t="str">
        <f t="shared" si="128"/>
        <v>music</v>
      </c>
      <c r="R1402" t="str">
        <f t="shared" si="129"/>
        <v>rock</v>
      </c>
      <c r="S1402" s="9">
        <f t="shared" si="130"/>
        <v>42498.341122685189</v>
      </c>
      <c r="T1402" s="9">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26"/>
        <v>496.52000000000004</v>
      </c>
      <c r="P1403">
        <f t="shared" si="127"/>
        <v>51.720833333333331</v>
      </c>
      <c r="Q1403" t="str">
        <f t="shared" si="128"/>
        <v>music</v>
      </c>
      <c r="R1403" t="str">
        <f t="shared" si="129"/>
        <v>rock</v>
      </c>
      <c r="S1403" s="9">
        <f t="shared" si="130"/>
        <v>41399.99622685185</v>
      </c>
      <c r="T1403" s="9">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26"/>
        <v>109.16</v>
      </c>
      <c r="P1404">
        <f t="shared" si="127"/>
        <v>24.150442477876105</v>
      </c>
      <c r="Q1404" t="str">
        <f t="shared" si="128"/>
        <v>music</v>
      </c>
      <c r="R1404" t="str">
        <f t="shared" si="129"/>
        <v>rock</v>
      </c>
      <c r="S1404" s="9">
        <f t="shared" si="130"/>
        <v>42065.053368055553</v>
      </c>
      <c r="T1404" s="9">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26"/>
        <v>102.57499999999999</v>
      </c>
      <c r="P1405">
        <f t="shared" si="127"/>
        <v>62.166666666666664</v>
      </c>
      <c r="Q1405" t="str">
        <f t="shared" si="128"/>
        <v>music</v>
      </c>
      <c r="R1405" t="str">
        <f t="shared" si="129"/>
        <v>rock</v>
      </c>
      <c r="S1405" s="9">
        <f t="shared" si="130"/>
        <v>41451.062905092593</v>
      </c>
      <c r="T1405" s="9">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26"/>
        <v>1.6620689655172414</v>
      </c>
      <c r="P1406">
        <f t="shared" si="127"/>
        <v>48.2</v>
      </c>
      <c r="Q1406" t="str">
        <f t="shared" si="128"/>
        <v>publishing</v>
      </c>
      <c r="R1406" t="str">
        <f t="shared" si="129"/>
        <v>translations</v>
      </c>
      <c r="S1406" s="9">
        <f t="shared" si="130"/>
        <v>42032.510243055556</v>
      </c>
      <c r="T1406" s="9">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26"/>
        <v>0.42</v>
      </c>
      <c r="P1407">
        <f t="shared" si="127"/>
        <v>6.1764705882352944</v>
      </c>
      <c r="Q1407" t="str">
        <f t="shared" si="128"/>
        <v>publishing</v>
      </c>
      <c r="R1407" t="str">
        <f t="shared" si="129"/>
        <v>translations</v>
      </c>
      <c r="S1407" s="9">
        <f t="shared" si="130"/>
        <v>41941.680567129632</v>
      </c>
      <c r="T1407" s="9">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26"/>
        <v>0.125</v>
      </c>
      <c r="P1408">
        <f t="shared" si="127"/>
        <v>5</v>
      </c>
      <c r="Q1408" t="str">
        <f t="shared" si="128"/>
        <v>publishing</v>
      </c>
      <c r="R1408" t="str">
        <f t="shared" si="129"/>
        <v>translations</v>
      </c>
      <c r="S1408" s="9">
        <f t="shared" si="130"/>
        <v>42297.432951388888</v>
      </c>
      <c r="T1408" s="9">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26"/>
        <v>0.5</v>
      </c>
      <c r="P1409">
        <f t="shared" si="127"/>
        <v>7.5</v>
      </c>
      <c r="Q1409" t="str">
        <f t="shared" si="128"/>
        <v>publishing</v>
      </c>
      <c r="R1409" t="str">
        <f t="shared" si="129"/>
        <v>translations</v>
      </c>
      <c r="S1409" s="9">
        <f t="shared" si="130"/>
        <v>41838.536782407406</v>
      </c>
      <c r="T1409" s="9">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126"/>
        <v>7.1999999999999993</v>
      </c>
      <c r="P1410">
        <f t="shared" si="127"/>
        <v>12</v>
      </c>
      <c r="Q1410" t="str">
        <f t="shared" si="128"/>
        <v>publishing</v>
      </c>
      <c r="R1410" t="str">
        <f t="shared" si="129"/>
        <v>translations</v>
      </c>
      <c r="S1410" s="9">
        <f t="shared" si="130"/>
        <v>42291.872175925921</v>
      </c>
      <c r="T1410" s="9">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132">(E1411/D1411)*100</f>
        <v>0</v>
      </c>
      <c r="P1411">
        <f t="shared" ref="P1411:P1474" si="133">IFERROR(E1411/L1411, 0)</f>
        <v>0</v>
      </c>
      <c r="Q1411" t="str">
        <f t="shared" ref="Q1411:Q1474" si="134">LEFT(N1411, SEARCH("/",N1411,1)-1)</f>
        <v>publishing</v>
      </c>
      <c r="R1411" t="str">
        <f t="shared" ref="R1411:R1474" si="135">RIGHT(N1411,LEN(N1411)-SEARCH("/",N1411,1))</f>
        <v>translations</v>
      </c>
      <c r="S1411" s="9">
        <f t="shared" ref="S1411:S1474" si="136">(((J1411/60)/60)/24)+DATE(1970,1,1)</f>
        <v>41945.133506944447</v>
      </c>
      <c r="T1411" s="9">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32"/>
        <v>1.6666666666666666E-2</v>
      </c>
      <c r="P1412">
        <f t="shared" si="133"/>
        <v>1</v>
      </c>
      <c r="Q1412" t="str">
        <f t="shared" si="134"/>
        <v>publishing</v>
      </c>
      <c r="R1412" t="str">
        <f t="shared" si="135"/>
        <v>translations</v>
      </c>
      <c r="S1412" s="9">
        <f t="shared" si="136"/>
        <v>42479.318518518514</v>
      </c>
      <c r="T1412" s="9">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32"/>
        <v>0.23333333333333336</v>
      </c>
      <c r="P1413">
        <f t="shared" si="133"/>
        <v>2.3333333333333335</v>
      </c>
      <c r="Q1413" t="str">
        <f t="shared" si="134"/>
        <v>publishing</v>
      </c>
      <c r="R1413" t="str">
        <f t="shared" si="135"/>
        <v>translations</v>
      </c>
      <c r="S1413" s="9">
        <f t="shared" si="136"/>
        <v>42013.059027777781</v>
      </c>
      <c r="T1413" s="9">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32"/>
        <v>4.5714285714285712</v>
      </c>
      <c r="P1414">
        <f t="shared" si="133"/>
        <v>24.615384615384617</v>
      </c>
      <c r="Q1414" t="str">
        <f t="shared" si="134"/>
        <v>publishing</v>
      </c>
      <c r="R1414" t="str">
        <f t="shared" si="135"/>
        <v>translations</v>
      </c>
      <c r="S1414" s="9">
        <f t="shared" si="136"/>
        <v>41947.063645833332</v>
      </c>
      <c r="T1414" s="9">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32"/>
        <v>5</v>
      </c>
      <c r="P1415">
        <f t="shared" si="133"/>
        <v>100</v>
      </c>
      <c r="Q1415" t="str">
        <f t="shared" si="134"/>
        <v>publishing</v>
      </c>
      <c r="R1415" t="str">
        <f t="shared" si="135"/>
        <v>translations</v>
      </c>
      <c r="S1415" s="9">
        <f t="shared" si="136"/>
        <v>42360.437152777777</v>
      </c>
      <c r="T1415" s="9">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32"/>
        <v>0.2</v>
      </c>
      <c r="P1416">
        <f t="shared" si="133"/>
        <v>1</v>
      </c>
      <c r="Q1416" t="str">
        <f t="shared" si="134"/>
        <v>publishing</v>
      </c>
      <c r="R1416" t="str">
        <f t="shared" si="135"/>
        <v>translations</v>
      </c>
      <c r="S1416" s="9">
        <f t="shared" si="136"/>
        <v>42708.25309027778</v>
      </c>
      <c r="T1416" s="9">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32"/>
        <v>18.181818181818183</v>
      </c>
      <c r="P1417">
        <f t="shared" si="133"/>
        <v>88.888888888888886</v>
      </c>
      <c r="Q1417" t="str">
        <f t="shared" si="134"/>
        <v>publishing</v>
      </c>
      <c r="R1417" t="str">
        <f t="shared" si="135"/>
        <v>translations</v>
      </c>
      <c r="S1417" s="9">
        <f t="shared" si="136"/>
        <v>42192.675821759258</v>
      </c>
      <c r="T1417" s="9">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32"/>
        <v>0</v>
      </c>
      <c r="P1418">
        <f t="shared" si="133"/>
        <v>0</v>
      </c>
      <c r="Q1418" t="str">
        <f t="shared" si="134"/>
        <v>publishing</v>
      </c>
      <c r="R1418" t="str">
        <f t="shared" si="135"/>
        <v>translations</v>
      </c>
      <c r="S1418" s="9">
        <f t="shared" si="136"/>
        <v>42299.926145833335</v>
      </c>
      <c r="T1418" s="9">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32"/>
        <v>1.2222222222222223</v>
      </c>
      <c r="P1419">
        <f t="shared" si="133"/>
        <v>27.5</v>
      </c>
      <c r="Q1419" t="str">
        <f t="shared" si="134"/>
        <v>publishing</v>
      </c>
      <c r="R1419" t="str">
        <f t="shared" si="135"/>
        <v>translations</v>
      </c>
      <c r="S1419" s="9">
        <f t="shared" si="136"/>
        <v>42232.15016203704</v>
      </c>
      <c r="T1419" s="9">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32"/>
        <v>0.2</v>
      </c>
      <c r="P1420">
        <f t="shared" si="133"/>
        <v>6</v>
      </c>
      <c r="Q1420" t="str">
        <f t="shared" si="134"/>
        <v>publishing</v>
      </c>
      <c r="R1420" t="str">
        <f t="shared" si="135"/>
        <v>translations</v>
      </c>
      <c r="S1420" s="9">
        <f t="shared" si="136"/>
        <v>42395.456412037034</v>
      </c>
      <c r="T1420" s="9">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32"/>
        <v>7.0634920634920633</v>
      </c>
      <c r="P1421">
        <f t="shared" si="133"/>
        <v>44.5</v>
      </c>
      <c r="Q1421" t="str">
        <f t="shared" si="134"/>
        <v>publishing</v>
      </c>
      <c r="R1421" t="str">
        <f t="shared" si="135"/>
        <v>translations</v>
      </c>
      <c r="S1421" s="9">
        <f t="shared" si="136"/>
        <v>42622.456238425926</v>
      </c>
      <c r="T1421" s="9">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32"/>
        <v>2.7272727272727271</v>
      </c>
      <c r="P1422">
        <f t="shared" si="133"/>
        <v>1</v>
      </c>
      <c r="Q1422" t="str">
        <f t="shared" si="134"/>
        <v>publishing</v>
      </c>
      <c r="R1422" t="str">
        <f t="shared" si="135"/>
        <v>translations</v>
      </c>
      <c r="S1422" s="9">
        <f t="shared" si="136"/>
        <v>42524.667662037042</v>
      </c>
      <c r="T1422" s="9">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32"/>
        <v>0.1</v>
      </c>
      <c r="P1423">
        <f t="shared" si="133"/>
        <v>100</v>
      </c>
      <c r="Q1423" t="str">
        <f t="shared" si="134"/>
        <v>publishing</v>
      </c>
      <c r="R1423" t="str">
        <f t="shared" si="135"/>
        <v>translations</v>
      </c>
      <c r="S1423" s="9">
        <f t="shared" si="136"/>
        <v>42013.915613425925</v>
      </c>
      <c r="T1423" s="9">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32"/>
        <v>0.104</v>
      </c>
      <c r="P1424">
        <f t="shared" si="133"/>
        <v>13</v>
      </c>
      <c r="Q1424" t="str">
        <f t="shared" si="134"/>
        <v>publishing</v>
      </c>
      <c r="R1424" t="str">
        <f t="shared" si="135"/>
        <v>translations</v>
      </c>
      <c r="S1424" s="9">
        <f t="shared" si="136"/>
        <v>42604.239629629628</v>
      </c>
      <c r="T1424" s="9">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32"/>
        <v>0.33333333333333337</v>
      </c>
      <c r="P1425">
        <f t="shared" si="133"/>
        <v>100</v>
      </c>
      <c r="Q1425" t="str">
        <f t="shared" si="134"/>
        <v>publishing</v>
      </c>
      <c r="R1425" t="str">
        <f t="shared" si="135"/>
        <v>translations</v>
      </c>
      <c r="S1425" s="9">
        <f t="shared" si="136"/>
        <v>42340.360312500001</v>
      </c>
      <c r="T1425" s="9">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32"/>
        <v>20.36</v>
      </c>
      <c r="P1426">
        <f t="shared" si="133"/>
        <v>109.07142857142857</v>
      </c>
      <c r="Q1426" t="str">
        <f t="shared" si="134"/>
        <v>publishing</v>
      </c>
      <c r="R1426" t="str">
        <f t="shared" si="135"/>
        <v>translations</v>
      </c>
      <c r="S1426" s="9">
        <f t="shared" si="136"/>
        <v>42676.717615740738</v>
      </c>
      <c r="T1426" s="9">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32"/>
        <v>0</v>
      </c>
      <c r="P1427">
        <f t="shared" si="133"/>
        <v>0</v>
      </c>
      <c r="Q1427" t="str">
        <f t="shared" si="134"/>
        <v>publishing</v>
      </c>
      <c r="R1427" t="str">
        <f t="shared" si="135"/>
        <v>translations</v>
      </c>
      <c r="S1427" s="9">
        <f t="shared" si="136"/>
        <v>42093.131469907406</v>
      </c>
      <c r="T1427" s="9">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32"/>
        <v>0</v>
      </c>
      <c r="P1428">
        <f t="shared" si="133"/>
        <v>0</v>
      </c>
      <c r="Q1428" t="str">
        <f t="shared" si="134"/>
        <v>publishing</v>
      </c>
      <c r="R1428" t="str">
        <f t="shared" si="135"/>
        <v>translations</v>
      </c>
      <c r="S1428" s="9">
        <f t="shared" si="136"/>
        <v>42180.390277777777</v>
      </c>
      <c r="T1428" s="9">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32"/>
        <v>8.3800000000000008</v>
      </c>
      <c r="P1429">
        <f t="shared" si="133"/>
        <v>104.75</v>
      </c>
      <c r="Q1429" t="str">
        <f t="shared" si="134"/>
        <v>publishing</v>
      </c>
      <c r="R1429" t="str">
        <f t="shared" si="135"/>
        <v>translations</v>
      </c>
      <c r="S1429" s="9">
        <f t="shared" si="136"/>
        <v>42601.851678240739</v>
      </c>
      <c r="T1429" s="9">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32"/>
        <v>4.5</v>
      </c>
      <c r="P1430">
        <f t="shared" si="133"/>
        <v>15</v>
      </c>
      <c r="Q1430" t="str">
        <f t="shared" si="134"/>
        <v>publishing</v>
      </c>
      <c r="R1430" t="str">
        <f t="shared" si="135"/>
        <v>translations</v>
      </c>
      <c r="S1430" s="9">
        <f t="shared" si="136"/>
        <v>42432.379826388889</v>
      </c>
      <c r="T1430" s="9">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32"/>
        <v>0</v>
      </c>
      <c r="P1431">
        <f t="shared" si="133"/>
        <v>0</v>
      </c>
      <c r="Q1431" t="str">
        <f t="shared" si="134"/>
        <v>publishing</v>
      </c>
      <c r="R1431" t="str">
        <f t="shared" si="135"/>
        <v>translations</v>
      </c>
      <c r="S1431" s="9">
        <f t="shared" si="136"/>
        <v>42074.060671296291</v>
      </c>
      <c r="T1431" s="9">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32"/>
        <v>8.06</v>
      </c>
      <c r="P1432">
        <f t="shared" si="133"/>
        <v>80.599999999999994</v>
      </c>
      <c r="Q1432" t="str">
        <f t="shared" si="134"/>
        <v>publishing</v>
      </c>
      <c r="R1432" t="str">
        <f t="shared" si="135"/>
        <v>translations</v>
      </c>
      <c r="S1432" s="9">
        <f t="shared" si="136"/>
        <v>41961.813518518517</v>
      </c>
      <c r="T1432" s="9">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32"/>
        <v>31.94705882352941</v>
      </c>
      <c r="P1433">
        <f t="shared" si="133"/>
        <v>115.55319148936171</v>
      </c>
      <c r="Q1433" t="str">
        <f t="shared" si="134"/>
        <v>publishing</v>
      </c>
      <c r="R1433" t="str">
        <f t="shared" si="135"/>
        <v>translations</v>
      </c>
      <c r="S1433" s="9">
        <f t="shared" si="136"/>
        <v>42304.210833333331</v>
      </c>
      <c r="T1433" s="9">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32"/>
        <v>0</v>
      </c>
      <c r="P1434">
        <f t="shared" si="133"/>
        <v>0</v>
      </c>
      <c r="Q1434" t="str">
        <f t="shared" si="134"/>
        <v>publishing</v>
      </c>
      <c r="R1434" t="str">
        <f t="shared" si="135"/>
        <v>translations</v>
      </c>
      <c r="S1434" s="9">
        <f t="shared" si="136"/>
        <v>42175.780416666668</v>
      </c>
      <c r="T1434" s="9">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32"/>
        <v>6.708333333333333</v>
      </c>
      <c r="P1435">
        <f t="shared" si="133"/>
        <v>80.5</v>
      </c>
      <c r="Q1435" t="str">
        <f t="shared" si="134"/>
        <v>publishing</v>
      </c>
      <c r="R1435" t="str">
        <f t="shared" si="135"/>
        <v>translations</v>
      </c>
      <c r="S1435" s="9">
        <f t="shared" si="136"/>
        <v>42673.625868055555</v>
      </c>
      <c r="T1435" s="9">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32"/>
        <v>9.9878048780487809</v>
      </c>
      <c r="P1436">
        <f t="shared" si="133"/>
        <v>744.5454545454545</v>
      </c>
      <c r="Q1436" t="str">
        <f t="shared" si="134"/>
        <v>publishing</v>
      </c>
      <c r="R1436" t="str">
        <f t="shared" si="135"/>
        <v>translations</v>
      </c>
      <c r="S1436" s="9">
        <f t="shared" si="136"/>
        <v>42142.767106481479</v>
      </c>
      <c r="T1436" s="9">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32"/>
        <v>0.1</v>
      </c>
      <c r="P1437">
        <f t="shared" si="133"/>
        <v>7.5</v>
      </c>
      <c r="Q1437" t="str">
        <f t="shared" si="134"/>
        <v>publishing</v>
      </c>
      <c r="R1437" t="str">
        <f t="shared" si="135"/>
        <v>translations</v>
      </c>
      <c r="S1437" s="9">
        <f t="shared" si="136"/>
        <v>42258.780324074076</v>
      </c>
      <c r="T1437" s="9">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32"/>
        <v>0.77</v>
      </c>
      <c r="P1438">
        <f t="shared" si="133"/>
        <v>38.5</v>
      </c>
      <c r="Q1438" t="str">
        <f t="shared" si="134"/>
        <v>publishing</v>
      </c>
      <c r="R1438" t="str">
        <f t="shared" si="135"/>
        <v>translations</v>
      </c>
      <c r="S1438" s="9">
        <f t="shared" si="136"/>
        <v>42391.35019675926</v>
      </c>
      <c r="T1438" s="9">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32"/>
        <v>26.900000000000002</v>
      </c>
      <c r="P1439">
        <f t="shared" si="133"/>
        <v>36.68181818181818</v>
      </c>
      <c r="Q1439" t="str">
        <f t="shared" si="134"/>
        <v>publishing</v>
      </c>
      <c r="R1439" t="str">
        <f t="shared" si="135"/>
        <v>translations</v>
      </c>
      <c r="S1439" s="9">
        <f t="shared" si="136"/>
        <v>41796.531701388885</v>
      </c>
      <c r="T1439" s="9">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32"/>
        <v>3</v>
      </c>
      <c r="P1440">
        <f t="shared" si="133"/>
        <v>75</v>
      </c>
      <c r="Q1440" t="str">
        <f t="shared" si="134"/>
        <v>publishing</v>
      </c>
      <c r="R1440" t="str">
        <f t="shared" si="135"/>
        <v>translations</v>
      </c>
      <c r="S1440" s="9">
        <f t="shared" si="136"/>
        <v>42457.871516203704</v>
      </c>
      <c r="T1440" s="9">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32"/>
        <v>6.6055045871559637</v>
      </c>
      <c r="P1441">
        <f t="shared" si="133"/>
        <v>30</v>
      </c>
      <c r="Q1441" t="str">
        <f t="shared" si="134"/>
        <v>publishing</v>
      </c>
      <c r="R1441" t="str">
        <f t="shared" si="135"/>
        <v>translations</v>
      </c>
      <c r="S1441" s="9">
        <f t="shared" si="136"/>
        <v>42040.829872685179</v>
      </c>
      <c r="T1441" s="9">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32"/>
        <v>7.6923076923076927E-3</v>
      </c>
      <c r="P1442">
        <f t="shared" si="133"/>
        <v>1</v>
      </c>
      <c r="Q1442" t="str">
        <f t="shared" si="134"/>
        <v>publishing</v>
      </c>
      <c r="R1442" t="str">
        <f t="shared" si="135"/>
        <v>translations</v>
      </c>
      <c r="S1442" s="9">
        <f t="shared" si="136"/>
        <v>42486.748414351852</v>
      </c>
      <c r="T1442" s="9">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32"/>
        <v>1.1222222222222222</v>
      </c>
      <c r="P1443">
        <f t="shared" si="133"/>
        <v>673.33333333333337</v>
      </c>
      <c r="Q1443" t="str">
        <f t="shared" si="134"/>
        <v>publishing</v>
      </c>
      <c r="R1443" t="str">
        <f t="shared" si="135"/>
        <v>translations</v>
      </c>
      <c r="S1443" s="9">
        <f t="shared" si="136"/>
        <v>42198.765844907408</v>
      </c>
      <c r="T1443" s="9">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32"/>
        <v>0</v>
      </c>
      <c r="P1444">
        <f t="shared" si="133"/>
        <v>0</v>
      </c>
      <c r="Q1444" t="str">
        <f t="shared" si="134"/>
        <v>publishing</v>
      </c>
      <c r="R1444" t="str">
        <f t="shared" si="135"/>
        <v>translations</v>
      </c>
      <c r="S1444" s="9">
        <f t="shared" si="136"/>
        <v>42485.64534722222</v>
      </c>
      <c r="T1444" s="9">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32"/>
        <v>0</v>
      </c>
      <c r="P1445">
        <f t="shared" si="133"/>
        <v>0</v>
      </c>
      <c r="Q1445" t="str">
        <f t="shared" si="134"/>
        <v>publishing</v>
      </c>
      <c r="R1445" t="str">
        <f t="shared" si="135"/>
        <v>translations</v>
      </c>
      <c r="S1445" s="9">
        <f t="shared" si="136"/>
        <v>42707.926030092596</v>
      </c>
      <c r="T1445" s="9">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32"/>
        <v>0</v>
      </c>
      <c r="P1446">
        <f t="shared" si="133"/>
        <v>0</v>
      </c>
      <c r="Q1446" t="str">
        <f t="shared" si="134"/>
        <v>publishing</v>
      </c>
      <c r="R1446" t="str">
        <f t="shared" si="135"/>
        <v>translations</v>
      </c>
      <c r="S1446" s="9">
        <f t="shared" si="136"/>
        <v>42199.873402777783</v>
      </c>
      <c r="T1446" s="9">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32"/>
        <v>0</v>
      </c>
      <c r="P1447">
        <f t="shared" si="133"/>
        <v>0</v>
      </c>
      <c r="Q1447" t="str">
        <f t="shared" si="134"/>
        <v>publishing</v>
      </c>
      <c r="R1447" t="str">
        <f t="shared" si="135"/>
        <v>translations</v>
      </c>
      <c r="S1447" s="9">
        <f t="shared" si="136"/>
        <v>42139.542303240742</v>
      </c>
      <c r="T1447" s="9">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32"/>
        <v>0</v>
      </c>
      <c r="P1448">
        <f t="shared" si="133"/>
        <v>0</v>
      </c>
      <c r="Q1448" t="str">
        <f t="shared" si="134"/>
        <v>publishing</v>
      </c>
      <c r="R1448" t="str">
        <f t="shared" si="135"/>
        <v>translations</v>
      </c>
      <c r="S1448" s="9">
        <f t="shared" si="136"/>
        <v>42461.447662037041</v>
      </c>
      <c r="T1448" s="9">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32"/>
        <v>1.4999999999999999E-2</v>
      </c>
      <c r="P1449">
        <f t="shared" si="133"/>
        <v>25</v>
      </c>
      <c r="Q1449" t="str">
        <f t="shared" si="134"/>
        <v>publishing</v>
      </c>
      <c r="R1449" t="str">
        <f t="shared" si="135"/>
        <v>translations</v>
      </c>
      <c r="S1449" s="9">
        <f t="shared" si="136"/>
        <v>42529.730717592596</v>
      </c>
      <c r="T1449" s="9">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32"/>
        <v>0</v>
      </c>
      <c r="P1450">
        <f t="shared" si="133"/>
        <v>0</v>
      </c>
      <c r="Q1450" t="str">
        <f t="shared" si="134"/>
        <v>publishing</v>
      </c>
      <c r="R1450" t="str">
        <f t="shared" si="135"/>
        <v>translations</v>
      </c>
      <c r="S1450" s="9">
        <f t="shared" si="136"/>
        <v>42115.936550925922</v>
      </c>
      <c r="T1450" s="9">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32"/>
        <v>0</v>
      </c>
      <c r="P1451">
        <f t="shared" si="133"/>
        <v>0</v>
      </c>
      <c r="Q1451" t="str">
        <f t="shared" si="134"/>
        <v>publishing</v>
      </c>
      <c r="R1451" t="str">
        <f t="shared" si="135"/>
        <v>translations</v>
      </c>
      <c r="S1451" s="9">
        <f t="shared" si="136"/>
        <v>42086.811400462961</v>
      </c>
      <c r="T1451" s="9">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32"/>
        <v>1E-3</v>
      </c>
      <c r="P1452">
        <f t="shared" si="133"/>
        <v>1</v>
      </c>
      <c r="Q1452" t="str">
        <f t="shared" si="134"/>
        <v>publishing</v>
      </c>
      <c r="R1452" t="str">
        <f t="shared" si="135"/>
        <v>translations</v>
      </c>
      <c r="S1452" s="9">
        <f t="shared" si="136"/>
        <v>42390.171261574069</v>
      </c>
      <c r="T1452" s="9">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32"/>
        <v>1.0554089709762533E-2</v>
      </c>
      <c r="P1453">
        <f t="shared" si="133"/>
        <v>1</v>
      </c>
      <c r="Q1453" t="str">
        <f t="shared" si="134"/>
        <v>publishing</v>
      </c>
      <c r="R1453" t="str">
        <f t="shared" si="135"/>
        <v>translations</v>
      </c>
      <c r="S1453" s="9">
        <f t="shared" si="136"/>
        <v>41931.959016203706</v>
      </c>
      <c r="T1453" s="9">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32"/>
        <v>0</v>
      </c>
      <c r="P1454">
        <f t="shared" si="133"/>
        <v>0</v>
      </c>
      <c r="Q1454" t="str">
        <f t="shared" si="134"/>
        <v>publishing</v>
      </c>
      <c r="R1454" t="str">
        <f t="shared" si="135"/>
        <v>translations</v>
      </c>
      <c r="S1454" s="9">
        <f t="shared" si="136"/>
        <v>41818.703275462962</v>
      </c>
      <c r="T1454" s="9">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32"/>
        <v>0</v>
      </c>
      <c r="P1455">
        <f t="shared" si="133"/>
        <v>0</v>
      </c>
      <c r="Q1455" t="str">
        <f t="shared" si="134"/>
        <v>publishing</v>
      </c>
      <c r="R1455" t="str">
        <f t="shared" si="135"/>
        <v>translations</v>
      </c>
      <c r="S1455" s="9">
        <f t="shared" si="136"/>
        <v>42795.696145833332</v>
      </c>
      <c r="T1455" s="9">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32"/>
        <v>0.85714285714285721</v>
      </c>
      <c r="P1456">
        <f t="shared" si="133"/>
        <v>15</v>
      </c>
      <c r="Q1456" t="str">
        <f t="shared" si="134"/>
        <v>publishing</v>
      </c>
      <c r="R1456" t="str">
        <f t="shared" si="135"/>
        <v>translations</v>
      </c>
      <c r="S1456" s="9">
        <f t="shared" si="136"/>
        <v>42463.866666666669</v>
      </c>
      <c r="T1456" s="9">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32"/>
        <v>10.5</v>
      </c>
      <c r="P1457">
        <f t="shared" si="133"/>
        <v>225</v>
      </c>
      <c r="Q1457" t="str">
        <f t="shared" si="134"/>
        <v>publishing</v>
      </c>
      <c r="R1457" t="str">
        <f t="shared" si="135"/>
        <v>translations</v>
      </c>
      <c r="S1457" s="9">
        <f t="shared" si="136"/>
        <v>41832.672685185185</v>
      </c>
      <c r="T1457" s="9">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32"/>
        <v>2.9000000000000004</v>
      </c>
      <c r="P1458">
        <f t="shared" si="133"/>
        <v>48.333333333333336</v>
      </c>
      <c r="Q1458" t="str">
        <f t="shared" si="134"/>
        <v>publishing</v>
      </c>
      <c r="R1458" t="str">
        <f t="shared" si="135"/>
        <v>translations</v>
      </c>
      <c r="S1458" s="9">
        <f t="shared" si="136"/>
        <v>42708.668576388889</v>
      </c>
      <c r="T1458" s="9">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32"/>
        <v>0</v>
      </c>
      <c r="P1459">
        <f t="shared" si="133"/>
        <v>0</v>
      </c>
      <c r="Q1459" t="str">
        <f t="shared" si="134"/>
        <v>publishing</v>
      </c>
      <c r="R1459" t="str">
        <f t="shared" si="135"/>
        <v>translations</v>
      </c>
      <c r="S1459" s="9">
        <f t="shared" si="136"/>
        <v>42289.89634259259</v>
      </c>
      <c r="T1459" s="9">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32"/>
        <v>0</v>
      </c>
      <c r="P1460">
        <f t="shared" si="133"/>
        <v>0</v>
      </c>
      <c r="Q1460" t="str">
        <f t="shared" si="134"/>
        <v>publishing</v>
      </c>
      <c r="R1460" t="str">
        <f t="shared" si="135"/>
        <v>translations</v>
      </c>
      <c r="S1460" s="9">
        <f t="shared" si="136"/>
        <v>41831.705555555556</v>
      </c>
      <c r="T1460" s="9">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32"/>
        <v>0</v>
      </c>
      <c r="P1461">
        <f t="shared" si="133"/>
        <v>0</v>
      </c>
      <c r="Q1461" t="str">
        <f t="shared" si="134"/>
        <v>publishing</v>
      </c>
      <c r="R1461" t="str">
        <f t="shared" si="135"/>
        <v>translations</v>
      </c>
      <c r="S1461" s="9">
        <f t="shared" si="136"/>
        <v>42312.204814814817</v>
      </c>
      <c r="T1461" s="9">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32"/>
        <v>0</v>
      </c>
      <c r="P1462">
        <f t="shared" si="133"/>
        <v>0</v>
      </c>
      <c r="Q1462" t="str">
        <f t="shared" si="134"/>
        <v>publishing</v>
      </c>
      <c r="R1462" t="str">
        <f t="shared" si="135"/>
        <v>translations</v>
      </c>
      <c r="S1462" s="9">
        <f t="shared" si="136"/>
        <v>41915.896967592591</v>
      </c>
      <c r="T1462" s="9">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32"/>
        <v>101.24459999999999</v>
      </c>
      <c r="P1463">
        <f t="shared" si="133"/>
        <v>44.66673529411765</v>
      </c>
      <c r="Q1463" t="str">
        <f t="shared" si="134"/>
        <v>publishing</v>
      </c>
      <c r="R1463" t="str">
        <f t="shared" si="135"/>
        <v>radio &amp; podcasts</v>
      </c>
      <c r="S1463" s="9">
        <f t="shared" si="136"/>
        <v>41899.645300925928</v>
      </c>
      <c r="T1463" s="9">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32"/>
        <v>108.5175</v>
      </c>
      <c r="P1464">
        <f t="shared" si="133"/>
        <v>28.937999999999999</v>
      </c>
      <c r="Q1464" t="str">
        <f t="shared" si="134"/>
        <v>publishing</v>
      </c>
      <c r="R1464" t="str">
        <f t="shared" si="135"/>
        <v>radio &amp; podcasts</v>
      </c>
      <c r="S1464" s="9">
        <f t="shared" si="136"/>
        <v>41344.662858796299</v>
      </c>
      <c r="T1464" s="9">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32"/>
        <v>147.66666666666666</v>
      </c>
      <c r="P1465">
        <f t="shared" si="133"/>
        <v>35.44</v>
      </c>
      <c r="Q1465" t="str">
        <f t="shared" si="134"/>
        <v>publishing</v>
      </c>
      <c r="R1465" t="str">
        <f t="shared" si="135"/>
        <v>radio &amp; podcasts</v>
      </c>
      <c r="S1465" s="9">
        <f t="shared" si="136"/>
        <v>41326.911319444444</v>
      </c>
      <c r="T1465" s="9">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32"/>
        <v>163.19999999999999</v>
      </c>
      <c r="P1466">
        <f t="shared" si="133"/>
        <v>34.871794871794869</v>
      </c>
      <c r="Q1466" t="str">
        <f t="shared" si="134"/>
        <v>publishing</v>
      </c>
      <c r="R1466" t="str">
        <f t="shared" si="135"/>
        <v>radio &amp; podcasts</v>
      </c>
      <c r="S1466" s="9">
        <f t="shared" si="136"/>
        <v>41291.661550925928</v>
      </c>
      <c r="T1466" s="9">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32"/>
        <v>456.41449999999998</v>
      </c>
      <c r="P1467">
        <f t="shared" si="133"/>
        <v>52.622732513451197</v>
      </c>
      <c r="Q1467" t="str">
        <f t="shared" si="134"/>
        <v>publishing</v>
      </c>
      <c r="R1467" t="str">
        <f t="shared" si="135"/>
        <v>radio &amp; podcasts</v>
      </c>
      <c r="S1467" s="9">
        <f t="shared" si="136"/>
        <v>40959.734398148146</v>
      </c>
      <c r="T1467" s="9">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32"/>
        <v>107.87731249999999</v>
      </c>
      <c r="P1468">
        <f t="shared" si="133"/>
        <v>69.598266129032254</v>
      </c>
      <c r="Q1468" t="str">
        <f t="shared" si="134"/>
        <v>publishing</v>
      </c>
      <c r="R1468" t="str">
        <f t="shared" si="135"/>
        <v>radio &amp; podcasts</v>
      </c>
      <c r="S1468" s="9">
        <f t="shared" si="136"/>
        <v>42340.172060185185</v>
      </c>
      <c r="T1468" s="9">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32"/>
        <v>115.08</v>
      </c>
      <c r="P1469">
        <f t="shared" si="133"/>
        <v>76.72</v>
      </c>
      <c r="Q1469" t="str">
        <f t="shared" si="134"/>
        <v>publishing</v>
      </c>
      <c r="R1469" t="str">
        <f t="shared" si="135"/>
        <v>radio &amp; podcasts</v>
      </c>
      <c r="S1469" s="9">
        <f t="shared" si="136"/>
        <v>40933.80190972222</v>
      </c>
      <c r="T1469" s="9">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32"/>
        <v>102.36842105263158</v>
      </c>
      <c r="P1470">
        <f t="shared" si="133"/>
        <v>33.191126279863482</v>
      </c>
      <c r="Q1470" t="str">
        <f t="shared" si="134"/>
        <v>publishing</v>
      </c>
      <c r="R1470" t="str">
        <f t="shared" si="135"/>
        <v>radio &amp; podcasts</v>
      </c>
      <c r="S1470" s="9">
        <f t="shared" si="136"/>
        <v>40646.014456018522</v>
      </c>
      <c r="T1470" s="9">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32"/>
        <v>108.42485875706214</v>
      </c>
      <c r="P1471">
        <f t="shared" si="133"/>
        <v>149.46417445482865</v>
      </c>
      <c r="Q1471" t="str">
        <f t="shared" si="134"/>
        <v>publishing</v>
      </c>
      <c r="R1471" t="str">
        <f t="shared" si="135"/>
        <v>radio &amp; podcasts</v>
      </c>
      <c r="S1471" s="9">
        <f t="shared" si="136"/>
        <v>41290.598483796297</v>
      </c>
      <c r="T1471" s="9">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32"/>
        <v>125.13333333333334</v>
      </c>
      <c r="P1472">
        <f t="shared" si="133"/>
        <v>23.172839506172838</v>
      </c>
      <c r="Q1472" t="str">
        <f t="shared" si="134"/>
        <v>publishing</v>
      </c>
      <c r="R1472" t="str">
        <f t="shared" si="135"/>
        <v>radio &amp; podcasts</v>
      </c>
      <c r="S1472" s="9">
        <f t="shared" si="136"/>
        <v>41250.827118055553</v>
      </c>
      <c r="T1472" s="9">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32"/>
        <v>103.840625</v>
      </c>
      <c r="P1473">
        <f t="shared" si="133"/>
        <v>96.877551020408163</v>
      </c>
      <c r="Q1473" t="str">
        <f t="shared" si="134"/>
        <v>publishing</v>
      </c>
      <c r="R1473" t="str">
        <f t="shared" si="135"/>
        <v>radio &amp; podcasts</v>
      </c>
      <c r="S1473" s="9">
        <f t="shared" si="136"/>
        <v>42073.957569444443</v>
      </c>
      <c r="T1473" s="9">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132"/>
        <v>138.70400000000001</v>
      </c>
      <c r="P1474">
        <f t="shared" si="133"/>
        <v>103.20238095238095</v>
      </c>
      <c r="Q1474" t="str">
        <f t="shared" si="134"/>
        <v>publishing</v>
      </c>
      <c r="R1474" t="str">
        <f t="shared" si="135"/>
        <v>radio &amp; podcasts</v>
      </c>
      <c r="S1474" s="9">
        <f t="shared" si="136"/>
        <v>41533.542858796296</v>
      </c>
      <c r="T1474" s="9">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138">(E1475/D1475)*100</f>
        <v>120.51600000000001</v>
      </c>
      <c r="P1475">
        <f t="shared" ref="P1475:P1538" si="139">IFERROR(E1475/L1475, 0)</f>
        <v>38.462553191489363</v>
      </c>
      <c r="Q1475" t="str">
        <f t="shared" ref="Q1475:Q1538" si="140">LEFT(N1475, SEARCH("/",N1475,1)-1)</f>
        <v>publishing</v>
      </c>
      <c r="R1475" t="str">
        <f t="shared" ref="R1475:R1538" si="141">RIGHT(N1475,LEN(N1475)-SEARCH("/",N1475,1))</f>
        <v>radio &amp; podcasts</v>
      </c>
      <c r="S1475" s="9">
        <f t="shared" ref="S1475:S1538" si="142">(((J1475/60)/60)/24)+DATE(1970,1,1)</f>
        <v>40939.979618055557</v>
      </c>
      <c r="T1475" s="9">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38"/>
        <v>112.26666666666667</v>
      </c>
      <c r="P1476">
        <f t="shared" si="139"/>
        <v>44.315789473684212</v>
      </c>
      <c r="Q1476" t="str">
        <f t="shared" si="140"/>
        <v>publishing</v>
      </c>
      <c r="R1476" t="str">
        <f t="shared" si="141"/>
        <v>radio &amp; podcasts</v>
      </c>
      <c r="S1476" s="9">
        <f t="shared" si="142"/>
        <v>41500.727916666663</v>
      </c>
      <c r="T1476" s="9">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38"/>
        <v>188.66966666666667</v>
      </c>
      <c r="P1477">
        <f t="shared" si="139"/>
        <v>64.173356009070289</v>
      </c>
      <c r="Q1477" t="str">
        <f t="shared" si="140"/>
        <v>publishing</v>
      </c>
      <c r="R1477" t="str">
        <f t="shared" si="141"/>
        <v>radio &amp; podcasts</v>
      </c>
      <c r="S1477" s="9">
        <f t="shared" si="142"/>
        <v>41960.722951388889</v>
      </c>
      <c r="T1477" s="9">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38"/>
        <v>661.55466666666666</v>
      </c>
      <c r="P1478">
        <f t="shared" si="139"/>
        <v>43.333275109170302</v>
      </c>
      <c r="Q1478" t="str">
        <f t="shared" si="140"/>
        <v>publishing</v>
      </c>
      <c r="R1478" t="str">
        <f t="shared" si="141"/>
        <v>radio &amp; podcasts</v>
      </c>
      <c r="S1478" s="9">
        <f t="shared" si="142"/>
        <v>40766.041921296295</v>
      </c>
      <c r="T1478" s="9">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38"/>
        <v>111.31</v>
      </c>
      <c r="P1479">
        <f t="shared" si="139"/>
        <v>90.495934959349597</v>
      </c>
      <c r="Q1479" t="str">
        <f t="shared" si="140"/>
        <v>publishing</v>
      </c>
      <c r="R1479" t="str">
        <f t="shared" si="141"/>
        <v>radio &amp; podcasts</v>
      </c>
      <c r="S1479" s="9">
        <f t="shared" si="142"/>
        <v>40840.615787037037</v>
      </c>
      <c r="T1479" s="9">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38"/>
        <v>1181.6142199999999</v>
      </c>
      <c r="P1480">
        <f t="shared" si="139"/>
        <v>29.187190495010373</v>
      </c>
      <c r="Q1480" t="str">
        <f t="shared" si="140"/>
        <v>publishing</v>
      </c>
      <c r="R1480" t="str">
        <f t="shared" si="141"/>
        <v>radio &amp; podcasts</v>
      </c>
      <c r="S1480" s="9">
        <f t="shared" si="142"/>
        <v>41394.871678240743</v>
      </c>
      <c r="T1480" s="9">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38"/>
        <v>137.375</v>
      </c>
      <c r="P1481">
        <f t="shared" si="139"/>
        <v>30.95774647887324</v>
      </c>
      <c r="Q1481" t="str">
        <f t="shared" si="140"/>
        <v>publishing</v>
      </c>
      <c r="R1481" t="str">
        <f t="shared" si="141"/>
        <v>radio &amp; podcasts</v>
      </c>
      <c r="S1481" s="9">
        <f t="shared" si="142"/>
        <v>41754.745243055557</v>
      </c>
      <c r="T1481" s="9">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38"/>
        <v>117.04040000000001</v>
      </c>
      <c r="P1482">
        <f t="shared" si="139"/>
        <v>92.157795275590544</v>
      </c>
      <c r="Q1482" t="str">
        <f t="shared" si="140"/>
        <v>publishing</v>
      </c>
      <c r="R1482" t="str">
        <f t="shared" si="141"/>
        <v>radio &amp; podcasts</v>
      </c>
      <c r="S1482" s="9">
        <f t="shared" si="142"/>
        <v>41464.934016203704</v>
      </c>
      <c r="T1482" s="9">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38"/>
        <v>2.1</v>
      </c>
      <c r="P1483">
        <f t="shared" si="139"/>
        <v>17.5</v>
      </c>
      <c r="Q1483" t="str">
        <f t="shared" si="140"/>
        <v>publishing</v>
      </c>
      <c r="R1483" t="str">
        <f t="shared" si="141"/>
        <v>fiction</v>
      </c>
      <c r="S1483" s="9">
        <f t="shared" si="142"/>
        <v>41550.922974537039</v>
      </c>
      <c r="T1483" s="9">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38"/>
        <v>0.1</v>
      </c>
      <c r="P1484">
        <f t="shared" si="139"/>
        <v>5</v>
      </c>
      <c r="Q1484" t="str">
        <f t="shared" si="140"/>
        <v>publishing</v>
      </c>
      <c r="R1484" t="str">
        <f t="shared" si="141"/>
        <v>fiction</v>
      </c>
      <c r="S1484" s="9">
        <f t="shared" si="142"/>
        <v>41136.85805555556</v>
      </c>
      <c r="T1484" s="9">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38"/>
        <v>0.7142857142857143</v>
      </c>
      <c r="P1485">
        <f t="shared" si="139"/>
        <v>25</v>
      </c>
      <c r="Q1485" t="str">
        <f t="shared" si="140"/>
        <v>publishing</v>
      </c>
      <c r="R1485" t="str">
        <f t="shared" si="141"/>
        <v>fiction</v>
      </c>
      <c r="S1485" s="9">
        <f t="shared" si="142"/>
        <v>42548.192997685182</v>
      </c>
      <c r="T1485" s="9">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38"/>
        <v>0</v>
      </c>
      <c r="P1486">
        <f t="shared" si="139"/>
        <v>0</v>
      </c>
      <c r="Q1486" t="str">
        <f t="shared" si="140"/>
        <v>publishing</v>
      </c>
      <c r="R1486" t="str">
        <f t="shared" si="141"/>
        <v>fiction</v>
      </c>
      <c r="S1486" s="9">
        <f t="shared" si="142"/>
        <v>41053.200960648144</v>
      </c>
      <c r="T1486" s="9">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38"/>
        <v>2.2388059701492535</v>
      </c>
      <c r="P1487">
        <f t="shared" si="139"/>
        <v>50</v>
      </c>
      <c r="Q1487" t="str">
        <f t="shared" si="140"/>
        <v>publishing</v>
      </c>
      <c r="R1487" t="str">
        <f t="shared" si="141"/>
        <v>fiction</v>
      </c>
      <c r="S1487" s="9">
        <f t="shared" si="142"/>
        <v>42130.795983796299</v>
      </c>
      <c r="T1487" s="9">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38"/>
        <v>0.24</v>
      </c>
      <c r="P1488">
        <f t="shared" si="139"/>
        <v>16</v>
      </c>
      <c r="Q1488" t="str">
        <f t="shared" si="140"/>
        <v>publishing</v>
      </c>
      <c r="R1488" t="str">
        <f t="shared" si="141"/>
        <v>fiction</v>
      </c>
      <c r="S1488" s="9">
        <f t="shared" si="142"/>
        <v>42032.168530092589</v>
      </c>
      <c r="T1488" s="9">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38"/>
        <v>0</v>
      </c>
      <c r="P1489">
        <f t="shared" si="139"/>
        <v>0</v>
      </c>
      <c r="Q1489" t="str">
        <f t="shared" si="140"/>
        <v>publishing</v>
      </c>
      <c r="R1489" t="str">
        <f t="shared" si="141"/>
        <v>fiction</v>
      </c>
      <c r="S1489" s="9">
        <f t="shared" si="142"/>
        <v>42554.917488425926</v>
      </c>
      <c r="T1489" s="9">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38"/>
        <v>2.4</v>
      </c>
      <c r="P1490">
        <f t="shared" si="139"/>
        <v>60</v>
      </c>
      <c r="Q1490" t="str">
        <f t="shared" si="140"/>
        <v>publishing</v>
      </c>
      <c r="R1490" t="str">
        <f t="shared" si="141"/>
        <v>fiction</v>
      </c>
      <c r="S1490" s="9">
        <f t="shared" si="142"/>
        <v>41614.563194444447</v>
      </c>
      <c r="T1490" s="9">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38"/>
        <v>0</v>
      </c>
      <c r="P1491">
        <f t="shared" si="139"/>
        <v>0</v>
      </c>
      <c r="Q1491" t="str">
        <f t="shared" si="140"/>
        <v>publishing</v>
      </c>
      <c r="R1491" t="str">
        <f t="shared" si="141"/>
        <v>fiction</v>
      </c>
      <c r="S1491" s="9">
        <f t="shared" si="142"/>
        <v>41198.611712962964</v>
      </c>
      <c r="T1491" s="9">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38"/>
        <v>30.862068965517242</v>
      </c>
      <c r="P1492">
        <f t="shared" si="139"/>
        <v>47.10526315789474</v>
      </c>
      <c r="Q1492" t="str">
        <f t="shared" si="140"/>
        <v>publishing</v>
      </c>
      <c r="R1492" t="str">
        <f t="shared" si="141"/>
        <v>fiction</v>
      </c>
      <c r="S1492" s="9">
        <f t="shared" si="142"/>
        <v>41520.561041666668</v>
      </c>
      <c r="T1492" s="9">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38"/>
        <v>8.3333333333333321</v>
      </c>
      <c r="P1493">
        <f t="shared" si="139"/>
        <v>100</v>
      </c>
      <c r="Q1493" t="str">
        <f t="shared" si="140"/>
        <v>publishing</v>
      </c>
      <c r="R1493" t="str">
        <f t="shared" si="141"/>
        <v>fiction</v>
      </c>
      <c r="S1493" s="9">
        <f t="shared" si="142"/>
        <v>41991.713460648149</v>
      </c>
      <c r="T1493" s="9">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38"/>
        <v>0.75</v>
      </c>
      <c r="P1494">
        <f t="shared" si="139"/>
        <v>15</v>
      </c>
      <c r="Q1494" t="str">
        <f t="shared" si="140"/>
        <v>publishing</v>
      </c>
      <c r="R1494" t="str">
        <f t="shared" si="141"/>
        <v>fiction</v>
      </c>
      <c r="S1494" s="9">
        <f t="shared" si="142"/>
        <v>40682.884791666671</v>
      </c>
      <c r="T1494" s="9">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38"/>
        <v>0</v>
      </c>
      <c r="P1495">
        <f t="shared" si="139"/>
        <v>0</v>
      </c>
      <c r="Q1495" t="str">
        <f t="shared" si="140"/>
        <v>publishing</v>
      </c>
      <c r="R1495" t="str">
        <f t="shared" si="141"/>
        <v>fiction</v>
      </c>
      <c r="S1495" s="9">
        <f t="shared" si="142"/>
        <v>41411.866608796299</v>
      </c>
      <c r="T1495" s="9">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38"/>
        <v>8.9</v>
      </c>
      <c r="P1496">
        <f t="shared" si="139"/>
        <v>40.454545454545453</v>
      </c>
      <c r="Q1496" t="str">
        <f t="shared" si="140"/>
        <v>publishing</v>
      </c>
      <c r="R1496" t="str">
        <f t="shared" si="141"/>
        <v>fiction</v>
      </c>
      <c r="S1496" s="9">
        <f t="shared" si="142"/>
        <v>42067.722372685181</v>
      </c>
      <c r="T1496" s="9">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38"/>
        <v>0</v>
      </c>
      <c r="P1497">
        <f t="shared" si="139"/>
        <v>0</v>
      </c>
      <c r="Q1497" t="str">
        <f t="shared" si="140"/>
        <v>publishing</v>
      </c>
      <c r="R1497" t="str">
        <f t="shared" si="141"/>
        <v>fiction</v>
      </c>
      <c r="S1497" s="9">
        <f t="shared" si="142"/>
        <v>40752.789710648147</v>
      </c>
      <c r="T1497" s="9">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38"/>
        <v>0</v>
      </c>
      <c r="P1498">
        <f t="shared" si="139"/>
        <v>0</v>
      </c>
      <c r="Q1498" t="str">
        <f t="shared" si="140"/>
        <v>publishing</v>
      </c>
      <c r="R1498" t="str">
        <f t="shared" si="141"/>
        <v>fiction</v>
      </c>
      <c r="S1498" s="9">
        <f t="shared" si="142"/>
        <v>41838.475219907406</v>
      </c>
      <c r="T1498" s="9">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38"/>
        <v>6.6666666666666671E-3</v>
      </c>
      <c r="P1499">
        <f t="shared" si="139"/>
        <v>1</v>
      </c>
      <c r="Q1499" t="str">
        <f t="shared" si="140"/>
        <v>publishing</v>
      </c>
      <c r="R1499" t="str">
        <f t="shared" si="141"/>
        <v>fiction</v>
      </c>
      <c r="S1499" s="9">
        <f t="shared" si="142"/>
        <v>41444.64261574074</v>
      </c>
      <c r="T1499" s="9">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38"/>
        <v>1.9</v>
      </c>
      <c r="P1500">
        <f t="shared" si="139"/>
        <v>19</v>
      </c>
      <c r="Q1500" t="str">
        <f t="shared" si="140"/>
        <v>publishing</v>
      </c>
      <c r="R1500" t="str">
        <f t="shared" si="141"/>
        <v>fiction</v>
      </c>
      <c r="S1500" s="9">
        <f t="shared" si="142"/>
        <v>41840.983541666668</v>
      </c>
      <c r="T1500" s="9">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38"/>
        <v>0.25</v>
      </c>
      <c r="P1501">
        <f t="shared" si="139"/>
        <v>5</v>
      </c>
      <c r="Q1501" t="str">
        <f t="shared" si="140"/>
        <v>publishing</v>
      </c>
      <c r="R1501" t="str">
        <f t="shared" si="141"/>
        <v>fiction</v>
      </c>
      <c r="S1501" s="9">
        <f t="shared" si="142"/>
        <v>42527.007326388892</v>
      </c>
      <c r="T1501" s="9">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38"/>
        <v>25.035714285714285</v>
      </c>
      <c r="P1502">
        <f t="shared" si="139"/>
        <v>46.733333333333334</v>
      </c>
      <c r="Q1502" t="str">
        <f t="shared" si="140"/>
        <v>publishing</v>
      </c>
      <c r="R1502" t="str">
        <f t="shared" si="141"/>
        <v>fiction</v>
      </c>
      <c r="S1502" s="9">
        <f t="shared" si="142"/>
        <v>41365.904594907406</v>
      </c>
      <c r="T1502" s="9">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38"/>
        <v>166.33076923076925</v>
      </c>
      <c r="P1503">
        <f t="shared" si="139"/>
        <v>97.731073446327684</v>
      </c>
      <c r="Q1503" t="str">
        <f t="shared" si="140"/>
        <v>photography</v>
      </c>
      <c r="R1503" t="str">
        <f t="shared" si="141"/>
        <v>photobooks</v>
      </c>
      <c r="S1503" s="9">
        <f t="shared" si="142"/>
        <v>42163.583599537036</v>
      </c>
      <c r="T1503" s="9">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38"/>
        <v>101.44545454545455</v>
      </c>
      <c r="P1504">
        <f t="shared" si="139"/>
        <v>67.835866261398181</v>
      </c>
      <c r="Q1504" t="str">
        <f t="shared" si="140"/>
        <v>photography</v>
      </c>
      <c r="R1504" t="str">
        <f t="shared" si="141"/>
        <v>photobooks</v>
      </c>
      <c r="S1504" s="9">
        <f t="shared" si="142"/>
        <v>42426.542592592596</v>
      </c>
      <c r="T1504" s="9">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38"/>
        <v>107.89146666666667</v>
      </c>
      <c r="P1505">
        <f t="shared" si="139"/>
        <v>56.98492957746479</v>
      </c>
      <c r="Q1505" t="str">
        <f t="shared" si="140"/>
        <v>photography</v>
      </c>
      <c r="R1505" t="str">
        <f t="shared" si="141"/>
        <v>photobooks</v>
      </c>
      <c r="S1505" s="9">
        <f t="shared" si="142"/>
        <v>42606.347233796296</v>
      </c>
      <c r="T1505" s="9">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38"/>
        <v>277.93846153846158</v>
      </c>
      <c r="P1506">
        <f t="shared" si="139"/>
        <v>67.159851301115239</v>
      </c>
      <c r="Q1506" t="str">
        <f t="shared" si="140"/>
        <v>photography</v>
      </c>
      <c r="R1506" t="str">
        <f t="shared" si="141"/>
        <v>photobooks</v>
      </c>
      <c r="S1506" s="9">
        <f t="shared" si="142"/>
        <v>41772.657685185186</v>
      </c>
      <c r="T1506" s="9">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38"/>
        <v>103.58125</v>
      </c>
      <c r="P1507">
        <f t="shared" si="139"/>
        <v>48.037681159420288</v>
      </c>
      <c r="Q1507" t="str">
        <f t="shared" si="140"/>
        <v>photography</v>
      </c>
      <c r="R1507" t="str">
        <f t="shared" si="141"/>
        <v>photobooks</v>
      </c>
      <c r="S1507" s="9">
        <f t="shared" si="142"/>
        <v>42414.44332175926</v>
      </c>
      <c r="T1507" s="9">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38"/>
        <v>111.4</v>
      </c>
      <c r="P1508">
        <f t="shared" si="139"/>
        <v>38.860465116279073</v>
      </c>
      <c r="Q1508" t="str">
        <f t="shared" si="140"/>
        <v>photography</v>
      </c>
      <c r="R1508" t="str">
        <f t="shared" si="141"/>
        <v>photobooks</v>
      </c>
      <c r="S1508" s="9">
        <f t="shared" si="142"/>
        <v>41814.785925925928</v>
      </c>
      <c r="T1508" s="9">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38"/>
        <v>215</v>
      </c>
      <c r="P1509">
        <f t="shared" si="139"/>
        <v>78.181818181818187</v>
      </c>
      <c r="Q1509" t="str">
        <f t="shared" si="140"/>
        <v>photography</v>
      </c>
      <c r="R1509" t="str">
        <f t="shared" si="141"/>
        <v>photobooks</v>
      </c>
      <c r="S1509" s="9">
        <f t="shared" si="142"/>
        <v>40254.450335648151</v>
      </c>
      <c r="T1509" s="9">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38"/>
        <v>110.76216216216217</v>
      </c>
      <c r="P1510">
        <f t="shared" si="139"/>
        <v>97.113744075829388</v>
      </c>
      <c r="Q1510" t="str">
        <f t="shared" si="140"/>
        <v>photography</v>
      </c>
      <c r="R1510" t="str">
        <f t="shared" si="141"/>
        <v>photobooks</v>
      </c>
      <c r="S1510" s="9">
        <f t="shared" si="142"/>
        <v>41786.614363425928</v>
      </c>
      <c r="T1510" s="9">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38"/>
        <v>123.64125714285714</v>
      </c>
      <c r="P1511">
        <f t="shared" si="139"/>
        <v>110.39397959183674</v>
      </c>
      <c r="Q1511" t="str">
        <f t="shared" si="140"/>
        <v>photography</v>
      </c>
      <c r="R1511" t="str">
        <f t="shared" si="141"/>
        <v>photobooks</v>
      </c>
      <c r="S1511" s="9">
        <f t="shared" si="142"/>
        <v>42751.533391203702</v>
      </c>
      <c r="T1511" s="9">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38"/>
        <v>101.03500000000001</v>
      </c>
      <c r="P1512">
        <f t="shared" si="139"/>
        <v>39.91506172839506</v>
      </c>
      <c r="Q1512" t="str">
        <f t="shared" si="140"/>
        <v>photography</v>
      </c>
      <c r="R1512" t="str">
        <f t="shared" si="141"/>
        <v>photobooks</v>
      </c>
      <c r="S1512" s="9">
        <f t="shared" si="142"/>
        <v>41809.385162037033</v>
      </c>
      <c r="T1512" s="9">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38"/>
        <v>111.79285714285714</v>
      </c>
      <c r="P1513">
        <f t="shared" si="139"/>
        <v>75.975728155339809</v>
      </c>
      <c r="Q1513" t="str">
        <f t="shared" si="140"/>
        <v>photography</v>
      </c>
      <c r="R1513" t="str">
        <f t="shared" si="141"/>
        <v>photobooks</v>
      </c>
      <c r="S1513" s="9">
        <f t="shared" si="142"/>
        <v>42296.583379629628</v>
      </c>
      <c r="T1513" s="9">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38"/>
        <v>558.7714285714286</v>
      </c>
      <c r="P1514">
        <f t="shared" si="139"/>
        <v>58.379104477611939</v>
      </c>
      <c r="Q1514" t="str">
        <f t="shared" si="140"/>
        <v>photography</v>
      </c>
      <c r="R1514" t="str">
        <f t="shared" si="141"/>
        <v>photobooks</v>
      </c>
      <c r="S1514" s="9">
        <f t="shared" si="142"/>
        <v>42741.684479166666</v>
      </c>
      <c r="T1514" s="9">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38"/>
        <v>150.01875000000001</v>
      </c>
      <c r="P1515">
        <f t="shared" si="139"/>
        <v>55.82093023255814</v>
      </c>
      <c r="Q1515" t="str">
        <f t="shared" si="140"/>
        <v>photography</v>
      </c>
      <c r="R1515" t="str">
        <f t="shared" si="141"/>
        <v>photobooks</v>
      </c>
      <c r="S1515" s="9">
        <f t="shared" si="142"/>
        <v>41806.637337962966</v>
      </c>
      <c r="T1515" s="9">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38"/>
        <v>106.476</v>
      </c>
      <c r="P1516">
        <f t="shared" si="139"/>
        <v>151.24431818181819</v>
      </c>
      <c r="Q1516" t="str">
        <f t="shared" si="140"/>
        <v>photography</v>
      </c>
      <c r="R1516" t="str">
        <f t="shared" si="141"/>
        <v>photobooks</v>
      </c>
      <c r="S1516" s="9">
        <f t="shared" si="142"/>
        <v>42234.597685185188</v>
      </c>
      <c r="T1516" s="9">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38"/>
        <v>157.18899999999999</v>
      </c>
      <c r="P1517">
        <f t="shared" si="139"/>
        <v>849.67027027027029</v>
      </c>
      <c r="Q1517" t="str">
        <f t="shared" si="140"/>
        <v>photography</v>
      </c>
      <c r="R1517" t="str">
        <f t="shared" si="141"/>
        <v>photobooks</v>
      </c>
      <c r="S1517" s="9">
        <f t="shared" si="142"/>
        <v>42415.253437499996</v>
      </c>
      <c r="T1517" s="9">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38"/>
        <v>108.65882352941176</v>
      </c>
      <c r="P1518">
        <f t="shared" si="139"/>
        <v>159.24137931034483</v>
      </c>
      <c r="Q1518" t="str">
        <f t="shared" si="140"/>
        <v>photography</v>
      </c>
      <c r="R1518" t="str">
        <f t="shared" si="141"/>
        <v>photobooks</v>
      </c>
      <c r="S1518" s="9">
        <f t="shared" si="142"/>
        <v>42619.466342592597</v>
      </c>
      <c r="T1518" s="9">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38"/>
        <v>161.97999999999999</v>
      </c>
      <c r="P1519">
        <f t="shared" si="139"/>
        <v>39.507317073170732</v>
      </c>
      <c r="Q1519" t="str">
        <f t="shared" si="140"/>
        <v>photography</v>
      </c>
      <c r="R1519" t="str">
        <f t="shared" si="141"/>
        <v>photobooks</v>
      </c>
      <c r="S1519" s="9">
        <f t="shared" si="142"/>
        <v>41948.56658564815</v>
      </c>
      <c r="T1519" s="9">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38"/>
        <v>205.36666666666665</v>
      </c>
      <c r="P1520">
        <f t="shared" si="139"/>
        <v>130.52966101694915</v>
      </c>
      <c r="Q1520" t="str">
        <f t="shared" si="140"/>
        <v>photography</v>
      </c>
      <c r="R1520" t="str">
        <f t="shared" si="141"/>
        <v>photobooks</v>
      </c>
      <c r="S1520" s="9">
        <f t="shared" si="142"/>
        <v>41760.8200462963</v>
      </c>
      <c r="T1520" s="9">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38"/>
        <v>103.36388888888889</v>
      </c>
      <c r="P1521">
        <f t="shared" si="139"/>
        <v>64.156896551724131</v>
      </c>
      <c r="Q1521" t="str">
        <f t="shared" si="140"/>
        <v>photography</v>
      </c>
      <c r="R1521" t="str">
        <f t="shared" si="141"/>
        <v>photobooks</v>
      </c>
      <c r="S1521" s="9">
        <f t="shared" si="142"/>
        <v>41782.741701388892</v>
      </c>
      <c r="T1521" s="9">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38"/>
        <v>103.47222222222223</v>
      </c>
      <c r="P1522">
        <f t="shared" si="139"/>
        <v>111.52694610778443</v>
      </c>
      <c r="Q1522" t="str">
        <f t="shared" si="140"/>
        <v>photography</v>
      </c>
      <c r="R1522" t="str">
        <f t="shared" si="141"/>
        <v>photobooks</v>
      </c>
      <c r="S1522" s="9">
        <f t="shared" si="142"/>
        <v>41955.857789351852</v>
      </c>
      <c r="T1522" s="9">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38"/>
        <v>106.81333333333333</v>
      </c>
      <c r="P1523">
        <f t="shared" si="139"/>
        <v>170.44680851063831</v>
      </c>
      <c r="Q1523" t="str">
        <f t="shared" si="140"/>
        <v>photography</v>
      </c>
      <c r="R1523" t="str">
        <f t="shared" si="141"/>
        <v>photobooks</v>
      </c>
      <c r="S1523" s="9">
        <f t="shared" si="142"/>
        <v>42493.167719907404</v>
      </c>
      <c r="T1523" s="9">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38"/>
        <v>138.96574712643678</v>
      </c>
      <c r="P1524">
        <f t="shared" si="139"/>
        <v>133.7391592920354</v>
      </c>
      <c r="Q1524" t="str">
        <f t="shared" si="140"/>
        <v>photography</v>
      </c>
      <c r="R1524" t="str">
        <f t="shared" si="141"/>
        <v>photobooks</v>
      </c>
      <c r="S1524" s="9">
        <f t="shared" si="142"/>
        <v>41899.830312500002</v>
      </c>
      <c r="T1524" s="9">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38"/>
        <v>124.84324324324325</v>
      </c>
      <c r="P1525">
        <f t="shared" si="139"/>
        <v>95.834024896265561</v>
      </c>
      <c r="Q1525" t="str">
        <f t="shared" si="140"/>
        <v>photography</v>
      </c>
      <c r="R1525" t="str">
        <f t="shared" si="141"/>
        <v>photobooks</v>
      </c>
      <c r="S1525" s="9">
        <f t="shared" si="142"/>
        <v>41964.751342592594</v>
      </c>
      <c r="T1525" s="9">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38"/>
        <v>206.99999999999997</v>
      </c>
      <c r="P1526">
        <f t="shared" si="139"/>
        <v>221.78571428571428</v>
      </c>
      <c r="Q1526" t="str">
        <f t="shared" si="140"/>
        <v>photography</v>
      </c>
      <c r="R1526" t="str">
        <f t="shared" si="141"/>
        <v>photobooks</v>
      </c>
      <c r="S1526" s="9">
        <f t="shared" si="142"/>
        <v>42756.501041666663</v>
      </c>
      <c r="T1526" s="9">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38"/>
        <v>174.00576923076923</v>
      </c>
      <c r="P1527">
        <f t="shared" si="139"/>
        <v>32.315357142857138</v>
      </c>
      <c r="Q1527" t="str">
        <f t="shared" si="140"/>
        <v>photography</v>
      </c>
      <c r="R1527" t="str">
        <f t="shared" si="141"/>
        <v>photobooks</v>
      </c>
      <c r="S1527" s="9">
        <f t="shared" si="142"/>
        <v>42570.702986111108</v>
      </c>
      <c r="T1527" s="9">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38"/>
        <v>120.32608695652173</v>
      </c>
      <c r="P1528">
        <f t="shared" si="139"/>
        <v>98.839285714285708</v>
      </c>
      <c r="Q1528" t="str">
        <f t="shared" si="140"/>
        <v>photography</v>
      </c>
      <c r="R1528" t="str">
        <f t="shared" si="141"/>
        <v>photobooks</v>
      </c>
      <c r="S1528" s="9">
        <f t="shared" si="142"/>
        <v>42339.276006944448</v>
      </c>
      <c r="T1528" s="9">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38"/>
        <v>110.44428571428573</v>
      </c>
      <c r="P1529">
        <f t="shared" si="139"/>
        <v>55.222142857142863</v>
      </c>
      <c r="Q1529" t="str">
        <f t="shared" si="140"/>
        <v>photography</v>
      </c>
      <c r="R1529" t="str">
        <f t="shared" si="141"/>
        <v>photobooks</v>
      </c>
      <c r="S1529" s="9">
        <f t="shared" si="142"/>
        <v>42780.600532407407</v>
      </c>
      <c r="T1529" s="9">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38"/>
        <v>281.56666666666666</v>
      </c>
      <c r="P1530">
        <f t="shared" si="139"/>
        <v>52.793750000000003</v>
      </c>
      <c r="Q1530" t="str">
        <f t="shared" si="140"/>
        <v>photography</v>
      </c>
      <c r="R1530" t="str">
        <f t="shared" si="141"/>
        <v>photobooks</v>
      </c>
      <c r="S1530" s="9">
        <f t="shared" si="142"/>
        <v>42736.732893518521</v>
      </c>
      <c r="T1530" s="9">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38"/>
        <v>100.67894736842105</v>
      </c>
      <c r="P1531">
        <f t="shared" si="139"/>
        <v>135.66666666666666</v>
      </c>
      <c r="Q1531" t="str">
        <f t="shared" si="140"/>
        <v>photography</v>
      </c>
      <c r="R1531" t="str">
        <f t="shared" si="141"/>
        <v>photobooks</v>
      </c>
      <c r="S1531" s="9">
        <f t="shared" si="142"/>
        <v>42052.628703703704</v>
      </c>
      <c r="T1531" s="9">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38"/>
        <v>134.82571428571427</v>
      </c>
      <c r="P1532">
        <f t="shared" si="139"/>
        <v>53.991990846681922</v>
      </c>
      <c r="Q1532" t="str">
        <f t="shared" si="140"/>
        <v>photography</v>
      </c>
      <c r="R1532" t="str">
        <f t="shared" si="141"/>
        <v>photobooks</v>
      </c>
      <c r="S1532" s="9">
        <f t="shared" si="142"/>
        <v>42275.767303240747</v>
      </c>
      <c r="T1532" s="9">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38"/>
        <v>175.95744680851064</v>
      </c>
      <c r="P1533">
        <f t="shared" si="139"/>
        <v>56.643835616438359</v>
      </c>
      <c r="Q1533" t="str">
        <f t="shared" si="140"/>
        <v>photography</v>
      </c>
      <c r="R1533" t="str">
        <f t="shared" si="141"/>
        <v>photobooks</v>
      </c>
      <c r="S1533" s="9">
        <f t="shared" si="142"/>
        <v>41941.802384259259</v>
      </c>
      <c r="T1533" s="9">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38"/>
        <v>484.02000000000004</v>
      </c>
      <c r="P1534">
        <f t="shared" si="139"/>
        <v>82.316326530612244</v>
      </c>
      <c r="Q1534" t="str">
        <f t="shared" si="140"/>
        <v>photography</v>
      </c>
      <c r="R1534" t="str">
        <f t="shared" si="141"/>
        <v>photobooks</v>
      </c>
      <c r="S1534" s="9">
        <f t="shared" si="142"/>
        <v>42391.475289351853</v>
      </c>
      <c r="T1534" s="9">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38"/>
        <v>145.14000000000001</v>
      </c>
      <c r="P1535">
        <f t="shared" si="139"/>
        <v>88.26081081081081</v>
      </c>
      <c r="Q1535" t="str">
        <f t="shared" si="140"/>
        <v>photography</v>
      </c>
      <c r="R1535" t="str">
        <f t="shared" si="141"/>
        <v>photobooks</v>
      </c>
      <c r="S1535" s="9">
        <f t="shared" si="142"/>
        <v>42443.00204861111</v>
      </c>
      <c r="T1535" s="9">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38"/>
        <v>417.73333333333335</v>
      </c>
      <c r="P1536">
        <f t="shared" si="139"/>
        <v>84.905149051490511</v>
      </c>
      <c r="Q1536" t="str">
        <f t="shared" si="140"/>
        <v>photography</v>
      </c>
      <c r="R1536" t="str">
        <f t="shared" si="141"/>
        <v>photobooks</v>
      </c>
      <c r="S1536" s="9">
        <f t="shared" si="142"/>
        <v>42221.67432870371</v>
      </c>
      <c r="T1536" s="9">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38"/>
        <v>132.42499999999998</v>
      </c>
      <c r="P1537">
        <f t="shared" si="139"/>
        <v>48.154545454545456</v>
      </c>
      <c r="Q1537" t="str">
        <f t="shared" si="140"/>
        <v>photography</v>
      </c>
      <c r="R1537" t="str">
        <f t="shared" si="141"/>
        <v>photobooks</v>
      </c>
      <c r="S1537" s="9">
        <f t="shared" si="142"/>
        <v>42484.829062500001</v>
      </c>
      <c r="T1537" s="9">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138"/>
        <v>250.30841666666666</v>
      </c>
      <c r="P1538">
        <f t="shared" si="139"/>
        <v>66.015406593406595</v>
      </c>
      <c r="Q1538" t="str">
        <f t="shared" si="140"/>
        <v>photography</v>
      </c>
      <c r="R1538" t="str">
        <f t="shared" si="141"/>
        <v>photobooks</v>
      </c>
      <c r="S1538" s="9">
        <f t="shared" si="142"/>
        <v>42213.802199074074</v>
      </c>
      <c r="T1538" s="9">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144">(E1539/D1539)*100</f>
        <v>179.9</v>
      </c>
      <c r="P1539">
        <f t="shared" ref="P1539:P1602" si="145">IFERROR(E1539/L1539, 0)</f>
        <v>96.375</v>
      </c>
      <c r="Q1539" t="str">
        <f t="shared" ref="Q1539:Q1602" si="146">LEFT(N1539, SEARCH("/",N1539,1)-1)</f>
        <v>photography</v>
      </c>
      <c r="R1539" t="str">
        <f t="shared" ref="R1539:R1602" si="147">RIGHT(N1539,LEN(N1539)-SEARCH("/",N1539,1))</f>
        <v>photobooks</v>
      </c>
      <c r="S1539" s="9">
        <f t="shared" ref="S1539:S1602" si="148">(((J1539/60)/60)/24)+DATE(1970,1,1)</f>
        <v>42552.315127314811</v>
      </c>
      <c r="T1539" s="9">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44"/>
        <v>102.62857142857142</v>
      </c>
      <c r="P1540">
        <f t="shared" si="145"/>
        <v>156.17391304347825</v>
      </c>
      <c r="Q1540" t="str">
        <f t="shared" si="146"/>
        <v>photography</v>
      </c>
      <c r="R1540" t="str">
        <f t="shared" si="147"/>
        <v>photobooks</v>
      </c>
      <c r="S1540" s="9">
        <f t="shared" si="148"/>
        <v>41981.782060185185</v>
      </c>
      <c r="T1540" s="9">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44"/>
        <v>135.98609999999999</v>
      </c>
      <c r="P1541">
        <f t="shared" si="145"/>
        <v>95.764859154929582</v>
      </c>
      <c r="Q1541" t="str">
        <f t="shared" si="146"/>
        <v>photography</v>
      </c>
      <c r="R1541" t="str">
        <f t="shared" si="147"/>
        <v>photobooks</v>
      </c>
      <c r="S1541" s="9">
        <f t="shared" si="148"/>
        <v>42705.919201388882</v>
      </c>
      <c r="T1541" s="9">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44"/>
        <v>117.86666666666667</v>
      </c>
      <c r="P1542">
        <f t="shared" si="145"/>
        <v>180.40816326530611</v>
      </c>
      <c r="Q1542" t="str">
        <f t="shared" si="146"/>
        <v>photography</v>
      </c>
      <c r="R1542" t="str">
        <f t="shared" si="147"/>
        <v>photobooks</v>
      </c>
      <c r="S1542" s="9">
        <f t="shared" si="148"/>
        <v>41939.00712962963</v>
      </c>
      <c r="T1542" s="9">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44"/>
        <v>3.3333333333333333E-2</v>
      </c>
      <c r="P1543">
        <f t="shared" si="145"/>
        <v>3</v>
      </c>
      <c r="Q1543" t="str">
        <f t="shared" si="146"/>
        <v>photography</v>
      </c>
      <c r="R1543" t="str">
        <f t="shared" si="147"/>
        <v>nature</v>
      </c>
      <c r="S1543" s="9">
        <f t="shared" si="148"/>
        <v>41974.712245370371</v>
      </c>
      <c r="T1543" s="9">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44"/>
        <v>4</v>
      </c>
      <c r="P1544">
        <f t="shared" si="145"/>
        <v>20</v>
      </c>
      <c r="Q1544" t="str">
        <f t="shared" si="146"/>
        <v>photography</v>
      </c>
      <c r="R1544" t="str">
        <f t="shared" si="147"/>
        <v>nature</v>
      </c>
      <c r="S1544" s="9">
        <f t="shared" si="148"/>
        <v>42170.996527777781</v>
      </c>
      <c r="T1544" s="9">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44"/>
        <v>0.44444444444444442</v>
      </c>
      <c r="P1545">
        <f t="shared" si="145"/>
        <v>10</v>
      </c>
      <c r="Q1545" t="str">
        <f t="shared" si="146"/>
        <v>photography</v>
      </c>
      <c r="R1545" t="str">
        <f t="shared" si="147"/>
        <v>nature</v>
      </c>
      <c r="S1545" s="9">
        <f t="shared" si="148"/>
        <v>41935.509652777779</v>
      </c>
      <c r="T1545" s="9">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44"/>
        <v>0</v>
      </c>
      <c r="P1546">
        <f t="shared" si="145"/>
        <v>0</v>
      </c>
      <c r="Q1546" t="str">
        <f t="shared" si="146"/>
        <v>photography</v>
      </c>
      <c r="R1546" t="str">
        <f t="shared" si="147"/>
        <v>nature</v>
      </c>
      <c r="S1546" s="9">
        <f t="shared" si="148"/>
        <v>42053.051203703704</v>
      </c>
      <c r="T1546" s="9">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44"/>
        <v>3.3333333333333333E-2</v>
      </c>
      <c r="P1547">
        <f t="shared" si="145"/>
        <v>1</v>
      </c>
      <c r="Q1547" t="str">
        <f t="shared" si="146"/>
        <v>photography</v>
      </c>
      <c r="R1547" t="str">
        <f t="shared" si="147"/>
        <v>nature</v>
      </c>
      <c r="S1547" s="9">
        <f t="shared" si="148"/>
        <v>42031.884652777779</v>
      </c>
      <c r="T1547" s="9">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44"/>
        <v>28.9</v>
      </c>
      <c r="P1548">
        <f t="shared" si="145"/>
        <v>26.272727272727273</v>
      </c>
      <c r="Q1548" t="str">
        <f t="shared" si="146"/>
        <v>photography</v>
      </c>
      <c r="R1548" t="str">
        <f t="shared" si="147"/>
        <v>nature</v>
      </c>
      <c r="S1548" s="9">
        <f t="shared" si="148"/>
        <v>41839.212951388887</v>
      </c>
      <c r="T1548" s="9">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44"/>
        <v>0</v>
      </c>
      <c r="P1549">
        <f t="shared" si="145"/>
        <v>0</v>
      </c>
      <c r="Q1549" t="str">
        <f t="shared" si="146"/>
        <v>photography</v>
      </c>
      <c r="R1549" t="str">
        <f t="shared" si="147"/>
        <v>nature</v>
      </c>
      <c r="S1549" s="9">
        <f t="shared" si="148"/>
        <v>42782.426875000005</v>
      </c>
      <c r="T1549" s="9">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44"/>
        <v>8.5714285714285712</v>
      </c>
      <c r="P1550">
        <f t="shared" si="145"/>
        <v>60</v>
      </c>
      <c r="Q1550" t="str">
        <f t="shared" si="146"/>
        <v>photography</v>
      </c>
      <c r="R1550" t="str">
        <f t="shared" si="147"/>
        <v>nature</v>
      </c>
      <c r="S1550" s="9">
        <f t="shared" si="148"/>
        <v>42286.88217592593</v>
      </c>
      <c r="T1550" s="9">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44"/>
        <v>34</v>
      </c>
      <c r="P1551">
        <f t="shared" si="145"/>
        <v>28.333333333333332</v>
      </c>
      <c r="Q1551" t="str">
        <f t="shared" si="146"/>
        <v>photography</v>
      </c>
      <c r="R1551" t="str">
        <f t="shared" si="147"/>
        <v>nature</v>
      </c>
      <c r="S1551" s="9">
        <f t="shared" si="148"/>
        <v>42281.136099537034</v>
      </c>
      <c r="T1551" s="9">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44"/>
        <v>13.466666666666665</v>
      </c>
      <c r="P1552">
        <f t="shared" si="145"/>
        <v>14.428571428571429</v>
      </c>
      <c r="Q1552" t="str">
        <f t="shared" si="146"/>
        <v>photography</v>
      </c>
      <c r="R1552" t="str">
        <f t="shared" si="147"/>
        <v>nature</v>
      </c>
      <c r="S1552" s="9">
        <f t="shared" si="148"/>
        <v>42472.449467592596</v>
      </c>
      <c r="T1552" s="9">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44"/>
        <v>0</v>
      </c>
      <c r="P1553">
        <f t="shared" si="145"/>
        <v>0</v>
      </c>
      <c r="Q1553" t="str">
        <f t="shared" si="146"/>
        <v>photography</v>
      </c>
      <c r="R1553" t="str">
        <f t="shared" si="147"/>
        <v>nature</v>
      </c>
      <c r="S1553" s="9">
        <f t="shared" si="148"/>
        <v>42121.824525462958</v>
      </c>
      <c r="T1553" s="9">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44"/>
        <v>49.186046511627907</v>
      </c>
      <c r="P1554">
        <f t="shared" si="145"/>
        <v>132.1875</v>
      </c>
      <c r="Q1554" t="str">
        <f t="shared" si="146"/>
        <v>photography</v>
      </c>
      <c r="R1554" t="str">
        <f t="shared" si="147"/>
        <v>nature</v>
      </c>
      <c r="S1554" s="9">
        <f t="shared" si="148"/>
        <v>41892.688750000001</v>
      </c>
      <c r="T1554" s="9">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44"/>
        <v>0</v>
      </c>
      <c r="P1555">
        <f t="shared" si="145"/>
        <v>0</v>
      </c>
      <c r="Q1555" t="str">
        <f t="shared" si="146"/>
        <v>photography</v>
      </c>
      <c r="R1555" t="str">
        <f t="shared" si="147"/>
        <v>nature</v>
      </c>
      <c r="S1555" s="9">
        <f t="shared" si="148"/>
        <v>42219.282951388886</v>
      </c>
      <c r="T1555" s="9">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44"/>
        <v>0</v>
      </c>
      <c r="P1556">
        <f t="shared" si="145"/>
        <v>0</v>
      </c>
      <c r="Q1556" t="str">
        <f t="shared" si="146"/>
        <v>photography</v>
      </c>
      <c r="R1556" t="str">
        <f t="shared" si="147"/>
        <v>nature</v>
      </c>
      <c r="S1556" s="9">
        <f t="shared" si="148"/>
        <v>42188.252199074079</v>
      </c>
      <c r="T1556" s="9">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44"/>
        <v>0</v>
      </c>
      <c r="P1557">
        <f t="shared" si="145"/>
        <v>0</v>
      </c>
      <c r="Q1557" t="str">
        <f t="shared" si="146"/>
        <v>photography</v>
      </c>
      <c r="R1557" t="str">
        <f t="shared" si="147"/>
        <v>nature</v>
      </c>
      <c r="S1557" s="9">
        <f t="shared" si="148"/>
        <v>42241.613796296297</v>
      </c>
      <c r="T1557" s="9">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44"/>
        <v>45.133333333333333</v>
      </c>
      <c r="P1558">
        <f t="shared" si="145"/>
        <v>56.416666666666664</v>
      </c>
      <c r="Q1558" t="str">
        <f t="shared" si="146"/>
        <v>photography</v>
      </c>
      <c r="R1558" t="str">
        <f t="shared" si="147"/>
        <v>nature</v>
      </c>
      <c r="S1558" s="9">
        <f t="shared" si="148"/>
        <v>42525.153055555551</v>
      </c>
      <c r="T1558" s="9">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44"/>
        <v>4</v>
      </c>
      <c r="P1559">
        <f t="shared" si="145"/>
        <v>100</v>
      </c>
      <c r="Q1559" t="str">
        <f t="shared" si="146"/>
        <v>photography</v>
      </c>
      <c r="R1559" t="str">
        <f t="shared" si="147"/>
        <v>nature</v>
      </c>
      <c r="S1559" s="9">
        <f t="shared" si="148"/>
        <v>41871.65315972222</v>
      </c>
      <c r="T1559" s="9">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44"/>
        <v>4.666666666666667</v>
      </c>
      <c r="P1560">
        <f t="shared" si="145"/>
        <v>11.666666666666666</v>
      </c>
      <c r="Q1560" t="str">
        <f t="shared" si="146"/>
        <v>photography</v>
      </c>
      <c r="R1560" t="str">
        <f t="shared" si="147"/>
        <v>nature</v>
      </c>
      <c r="S1560" s="9">
        <f t="shared" si="148"/>
        <v>42185.397673611107</v>
      </c>
      <c r="T1560" s="9">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44"/>
        <v>0.33333333333333337</v>
      </c>
      <c r="P1561">
        <f t="shared" si="145"/>
        <v>50</v>
      </c>
      <c r="Q1561" t="str">
        <f t="shared" si="146"/>
        <v>photography</v>
      </c>
      <c r="R1561" t="str">
        <f t="shared" si="147"/>
        <v>nature</v>
      </c>
      <c r="S1561" s="9">
        <f t="shared" si="148"/>
        <v>42108.05322916666</v>
      </c>
      <c r="T1561" s="9">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44"/>
        <v>3.7600000000000002</v>
      </c>
      <c r="P1562">
        <f t="shared" si="145"/>
        <v>23.5</v>
      </c>
      <c r="Q1562" t="str">
        <f t="shared" si="146"/>
        <v>photography</v>
      </c>
      <c r="R1562" t="str">
        <f t="shared" si="147"/>
        <v>nature</v>
      </c>
      <c r="S1562" s="9">
        <f t="shared" si="148"/>
        <v>41936.020752314813</v>
      </c>
      <c r="T1562" s="9">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44"/>
        <v>0.67</v>
      </c>
      <c r="P1563">
        <f t="shared" si="145"/>
        <v>67</v>
      </c>
      <c r="Q1563" t="str">
        <f t="shared" si="146"/>
        <v>publishing</v>
      </c>
      <c r="R1563" t="str">
        <f t="shared" si="147"/>
        <v>art books</v>
      </c>
      <c r="S1563" s="9">
        <f t="shared" si="148"/>
        <v>41555.041701388887</v>
      </c>
      <c r="T1563" s="9">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44"/>
        <v>0</v>
      </c>
      <c r="P1564">
        <f t="shared" si="145"/>
        <v>0</v>
      </c>
      <c r="Q1564" t="str">
        <f t="shared" si="146"/>
        <v>publishing</v>
      </c>
      <c r="R1564" t="str">
        <f t="shared" si="147"/>
        <v>art books</v>
      </c>
      <c r="S1564" s="9">
        <f t="shared" si="148"/>
        <v>40079.566157407404</v>
      </c>
      <c r="T1564" s="9">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44"/>
        <v>1.4166666666666665</v>
      </c>
      <c r="P1565">
        <f t="shared" si="145"/>
        <v>42.5</v>
      </c>
      <c r="Q1565" t="str">
        <f t="shared" si="146"/>
        <v>publishing</v>
      </c>
      <c r="R1565" t="str">
        <f t="shared" si="147"/>
        <v>art books</v>
      </c>
      <c r="S1565" s="9">
        <f t="shared" si="148"/>
        <v>41652.742488425924</v>
      </c>
      <c r="T1565" s="9">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44"/>
        <v>0.1</v>
      </c>
      <c r="P1566">
        <f t="shared" si="145"/>
        <v>10</v>
      </c>
      <c r="Q1566" t="str">
        <f t="shared" si="146"/>
        <v>publishing</v>
      </c>
      <c r="R1566" t="str">
        <f t="shared" si="147"/>
        <v>art books</v>
      </c>
      <c r="S1566" s="9">
        <f t="shared" si="148"/>
        <v>42121.367002314815</v>
      </c>
      <c r="T1566" s="9">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44"/>
        <v>2.5</v>
      </c>
      <c r="P1567">
        <f t="shared" si="145"/>
        <v>100</v>
      </c>
      <c r="Q1567" t="str">
        <f t="shared" si="146"/>
        <v>publishing</v>
      </c>
      <c r="R1567" t="str">
        <f t="shared" si="147"/>
        <v>art books</v>
      </c>
      <c r="S1567" s="9">
        <f t="shared" si="148"/>
        <v>40672.729872685188</v>
      </c>
      <c r="T1567" s="9">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44"/>
        <v>21.25</v>
      </c>
      <c r="P1568">
        <f t="shared" si="145"/>
        <v>108.05084745762711</v>
      </c>
      <c r="Q1568" t="str">
        <f t="shared" si="146"/>
        <v>publishing</v>
      </c>
      <c r="R1568" t="str">
        <f t="shared" si="147"/>
        <v>art books</v>
      </c>
      <c r="S1568" s="9">
        <f t="shared" si="148"/>
        <v>42549.916712962964</v>
      </c>
      <c r="T1568" s="9">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44"/>
        <v>4.117647058823529</v>
      </c>
      <c r="P1569">
        <f t="shared" si="145"/>
        <v>26.923076923076923</v>
      </c>
      <c r="Q1569" t="str">
        <f t="shared" si="146"/>
        <v>publishing</v>
      </c>
      <c r="R1569" t="str">
        <f t="shared" si="147"/>
        <v>art books</v>
      </c>
      <c r="S1569" s="9">
        <f t="shared" si="148"/>
        <v>41671.936863425923</v>
      </c>
      <c r="T1569" s="9">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44"/>
        <v>13.639999999999999</v>
      </c>
      <c r="P1570">
        <f t="shared" si="145"/>
        <v>155</v>
      </c>
      <c r="Q1570" t="str">
        <f t="shared" si="146"/>
        <v>publishing</v>
      </c>
      <c r="R1570" t="str">
        <f t="shared" si="147"/>
        <v>art books</v>
      </c>
      <c r="S1570" s="9">
        <f t="shared" si="148"/>
        <v>41962.062326388885</v>
      </c>
      <c r="T1570" s="9">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44"/>
        <v>0</v>
      </c>
      <c r="P1571">
        <f t="shared" si="145"/>
        <v>0</v>
      </c>
      <c r="Q1571" t="str">
        <f t="shared" si="146"/>
        <v>publishing</v>
      </c>
      <c r="R1571" t="str">
        <f t="shared" si="147"/>
        <v>art books</v>
      </c>
      <c r="S1571" s="9">
        <f t="shared" si="148"/>
        <v>41389.679560185185</v>
      </c>
      <c r="T1571" s="9">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44"/>
        <v>41.4</v>
      </c>
      <c r="P1572">
        <f t="shared" si="145"/>
        <v>47.769230769230766</v>
      </c>
      <c r="Q1572" t="str">
        <f t="shared" si="146"/>
        <v>publishing</v>
      </c>
      <c r="R1572" t="str">
        <f t="shared" si="147"/>
        <v>art books</v>
      </c>
      <c r="S1572" s="9">
        <f t="shared" si="148"/>
        <v>42438.813449074078</v>
      </c>
      <c r="T1572" s="9">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44"/>
        <v>0.66115702479338845</v>
      </c>
      <c r="P1573">
        <f t="shared" si="145"/>
        <v>20</v>
      </c>
      <c r="Q1573" t="str">
        <f t="shared" si="146"/>
        <v>publishing</v>
      </c>
      <c r="R1573" t="str">
        <f t="shared" si="147"/>
        <v>art books</v>
      </c>
      <c r="S1573" s="9">
        <f t="shared" si="148"/>
        <v>42144.769479166673</v>
      </c>
      <c r="T1573" s="9">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44"/>
        <v>5</v>
      </c>
      <c r="P1574">
        <f t="shared" si="145"/>
        <v>41.666666666666664</v>
      </c>
      <c r="Q1574" t="str">
        <f t="shared" si="146"/>
        <v>publishing</v>
      </c>
      <c r="R1574" t="str">
        <f t="shared" si="147"/>
        <v>art books</v>
      </c>
      <c r="S1574" s="9">
        <f t="shared" si="148"/>
        <v>42404.033090277779</v>
      </c>
      <c r="T1574" s="9">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44"/>
        <v>2.4777777777777779</v>
      </c>
      <c r="P1575">
        <f t="shared" si="145"/>
        <v>74.333333333333329</v>
      </c>
      <c r="Q1575" t="str">
        <f t="shared" si="146"/>
        <v>publishing</v>
      </c>
      <c r="R1575" t="str">
        <f t="shared" si="147"/>
        <v>art books</v>
      </c>
      <c r="S1575" s="9">
        <f t="shared" si="148"/>
        <v>42786.000023148154</v>
      </c>
      <c r="T1575" s="9">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44"/>
        <v>5.0599999999999996</v>
      </c>
      <c r="P1576">
        <f t="shared" si="145"/>
        <v>84.333333333333329</v>
      </c>
      <c r="Q1576" t="str">
        <f t="shared" si="146"/>
        <v>publishing</v>
      </c>
      <c r="R1576" t="str">
        <f t="shared" si="147"/>
        <v>art books</v>
      </c>
      <c r="S1576" s="9">
        <f t="shared" si="148"/>
        <v>42017.927418981482</v>
      </c>
      <c r="T1576" s="9">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44"/>
        <v>22.91</v>
      </c>
      <c r="P1577">
        <f t="shared" si="145"/>
        <v>65.457142857142856</v>
      </c>
      <c r="Q1577" t="str">
        <f t="shared" si="146"/>
        <v>publishing</v>
      </c>
      <c r="R1577" t="str">
        <f t="shared" si="147"/>
        <v>art books</v>
      </c>
      <c r="S1577" s="9">
        <f t="shared" si="148"/>
        <v>41799.524259259262</v>
      </c>
      <c r="T1577" s="9">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44"/>
        <v>13</v>
      </c>
      <c r="P1578">
        <f t="shared" si="145"/>
        <v>65</v>
      </c>
      <c r="Q1578" t="str">
        <f t="shared" si="146"/>
        <v>publishing</v>
      </c>
      <c r="R1578" t="str">
        <f t="shared" si="147"/>
        <v>art books</v>
      </c>
      <c r="S1578" s="9">
        <f t="shared" si="148"/>
        <v>42140.879259259258</v>
      </c>
      <c r="T1578" s="9">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44"/>
        <v>0.54999999999999993</v>
      </c>
      <c r="P1579">
        <f t="shared" si="145"/>
        <v>27.5</v>
      </c>
      <c r="Q1579" t="str">
        <f t="shared" si="146"/>
        <v>publishing</v>
      </c>
      <c r="R1579" t="str">
        <f t="shared" si="147"/>
        <v>art books</v>
      </c>
      <c r="S1579" s="9">
        <f t="shared" si="148"/>
        <v>41054.847777777781</v>
      </c>
      <c r="T1579" s="9">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44"/>
        <v>10.806536636794938</v>
      </c>
      <c r="P1580">
        <f t="shared" si="145"/>
        <v>51.25</v>
      </c>
      <c r="Q1580" t="str">
        <f t="shared" si="146"/>
        <v>publishing</v>
      </c>
      <c r="R1580" t="str">
        <f t="shared" si="147"/>
        <v>art books</v>
      </c>
      <c r="S1580" s="9">
        <f t="shared" si="148"/>
        <v>40399.065868055557</v>
      </c>
      <c r="T1580" s="9">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44"/>
        <v>0.84008400840084008</v>
      </c>
      <c r="P1581">
        <f t="shared" si="145"/>
        <v>14</v>
      </c>
      <c r="Q1581" t="str">
        <f t="shared" si="146"/>
        <v>publishing</v>
      </c>
      <c r="R1581" t="str">
        <f t="shared" si="147"/>
        <v>art books</v>
      </c>
      <c r="S1581" s="9">
        <f t="shared" si="148"/>
        <v>41481.996423611112</v>
      </c>
      <c r="T1581" s="9">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44"/>
        <v>0</v>
      </c>
      <c r="P1582">
        <f t="shared" si="145"/>
        <v>0</v>
      </c>
      <c r="Q1582" t="str">
        <f t="shared" si="146"/>
        <v>publishing</v>
      </c>
      <c r="R1582" t="str">
        <f t="shared" si="147"/>
        <v>art books</v>
      </c>
      <c r="S1582" s="9">
        <f t="shared" si="148"/>
        <v>40990.050069444449</v>
      </c>
      <c r="T1582" s="9">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44"/>
        <v>0.5</v>
      </c>
      <c r="P1583">
        <f t="shared" si="145"/>
        <v>5</v>
      </c>
      <c r="Q1583" t="str">
        <f t="shared" si="146"/>
        <v>photography</v>
      </c>
      <c r="R1583" t="str">
        <f t="shared" si="147"/>
        <v>places</v>
      </c>
      <c r="S1583" s="9">
        <f t="shared" si="148"/>
        <v>42325.448958333334</v>
      </c>
      <c r="T1583" s="9">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44"/>
        <v>9.3000000000000007</v>
      </c>
      <c r="P1584">
        <f t="shared" si="145"/>
        <v>31</v>
      </c>
      <c r="Q1584" t="str">
        <f t="shared" si="146"/>
        <v>photography</v>
      </c>
      <c r="R1584" t="str">
        <f t="shared" si="147"/>
        <v>places</v>
      </c>
      <c r="S1584" s="9">
        <f t="shared" si="148"/>
        <v>42246.789965277778</v>
      </c>
      <c r="T1584" s="9">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44"/>
        <v>7.4999999999999997E-2</v>
      </c>
      <c r="P1585">
        <f t="shared" si="145"/>
        <v>15</v>
      </c>
      <c r="Q1585" t="str">
        <f t="shared" si="146"/>
        <v>photography</v>
      </c>
      <c r="R1585" t="str">
        <f t="shared" si="147"/>
        <v>places</v>
      </c>
      <c r="S1585" s="9">
        <f t="shared" si="148"/>
        <v>41877.904988425929</v>
      </c>
      <c r="T1585" s="9">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44"/>
        <v>0</v>
      </c>
      <c r="P1586">
        <f t="shared" si="145"/>
        <v>0</v>
      </c>
      <c r="Q1586" t="str">
        <f t="shared" si="146"/>
        <v>photography</v>
      </c>
      <c r="R1586" t="str">
        <f t="shared" si="147"/>
        <v>places</v>
      </c>
      <c r="S1586" s="9">
        <f t="shared" si="148"/>
        <v>41779.649317129632</v>
      </c>
      <c r="T1586" s="9">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44"/>
        <v>79</v>
      </c>
      <c r="P1587">
        <f t="shared" si="145"/>
        <v>131.66666666666666</v>
      </c>
      <c r="Q1587" t="str">
        <f t="shared" si="146"/>
        <v>photography</v>
      </c>
      <c r="R1587" t="str">
        <f t="shared" si="147"/>
        <v>places</v>
      </c>
      <c r="S1587" s="9">
        <f t="shared" si="148"/>
        <v>42707.895462962959</v>
      </c>
      <c r="T1587" s="9">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44"/>
        <v>0</v>
      </c>
      <c r="P1588">
        <f t="shared" si="145"/>
        <v>0</v>
      </c>
      <c r="Q1588" t="str">
        <f t="shared" si="146"/>
        <v>photography</v>
      </c>
      <c r="R1588" t="str">
        <f t="shared" si="147"/>
        <v>places</v>
      </c>
      <c r="S1588" s="9">
        <f t="shared" si="148"/>
        <v>42069.104421296302</v>
      </c>
      <c r="T1588" s="9">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44"/>
        <v>1.3333333333333334E-2</v>
      </c>
      <c r="P1589">
        <f t="shared" si="145"/>
        <v>1</v>
      </c>
      <c r="Q1589" t="str">
        <f t="shared" si="146"/>
        <v>photography</v>
      </c>
      <c r="R1589" t="str">
        <f t="shared" si="147"/>
        <v>places</v>
      </c>
      <c r="S1589" s="9">
        <f t="shared" si="148"/>
        <v>41956.950983796298</v>
      </c>
      <c r="T1589" s="9">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44"/>
        <v>0</v>
      </c>
      <c r="P1590">
        <f t="shared" si="145"/>
        <v>0</v>
      </c>
      <c r="Q1590" t="str">
        <f t="shared" si="146"/>
        <v>photography</v>
      </c>
      <c r="R1590" t="str">
        <f t="shared" si="147"/>
        <v>places</v>
      </c>
      <c r="S1590" s="9">
        <f t="shared" si="148"/>
        <v>42005.24998842593</v>
      </c>
      <c r="T1590" s="9">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44"/>
        <v>0</v>
      </c>
      <c r="P1591">
        <f t="shared" si="145"/>
        <v>0</v>
      </c>
      <c r="Q1591" t="str">
        <f t="shared" si="146"/>
        <v>photography</v>
      </c>
      <c r="R1591" t="str">
        <f t="shared" si="147"/>
        <v>places</v>
      </c>
      <c r="S1591" s="9">
        <f t="shared" si="148"/>
        <v>42256.984791666662</v>
      </c>
      <c r="T1591" s="9">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44"/>
        <v>1.7000000000000002</v>
      </c>
      <c r="P1592">
        <f t="shared" si="145"/>
        <v>510</v>
      </c>
      <c r="Q1592" t="str">
        <f t="shared" si="146"/>
        <v>photography</v>
      </c>
      <c r="R1592" t="str">
        <f t="shared" si="147"/>
        <v>places</v>
      </c>
      <c r="S1592" s="9">
        <f t="shared" si="148"/>
        <v>42240.857222222221</v>
      </c>
      <c r="T1592" s="9">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44"/>
        <v>29.228571428571428</v>
      </c>
      <c r="P1593">
        <f t="shared" si="145"/>
        <v>44.478260869565219</v>
      </c>
      <c r="Q1593" t="str">
        <f t="shared" si="146"/>
        <v>photography</v>
      </c>
      <c r="R1593" t="str">
        <f t="shared" si="147"/>
        <v>places</v>
      </c>
      <c r="S1593" s="9">
        <f t="shared" si="148"/>
        <v>42433.726168981477</v>
      </c>
      <c r="T1593" s="9">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44"/>
        <v>0</v>
      </c>
      <c r="P1594">
        <f t="shared" si="145"/>
        <v>0</v>
      </c>
      <c r="Q1594" t="str">
        <f t="shared" si="146"/>
        <v>photography</v>
      </c>
      <c r="R1594" t="str">
        <f t="shared" si="147"/>
        <v>places</v>
      </c>
      <c r="S1594" s="9">
        <f t="shared" si="148"/>
        <v>42046.072743055556</v>
      </c>
      <c r="T1594" s="9">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44"/>
        <v>1.3636363636363637E-2</v>
      </c>
      <c r="P1595">
        <f t="shared" si="145"/>
        <v>1</v>
      </c>
      <c r="Q1595" t="str">
        <f t="shared" si="146"/>
        <v>photography</v>
      </c>
      <c r="R1595" t="str">
        <f t="shared" si="147"/>
        <v>places</v>
      </c>
      <c r="S1595" s="9">
        <f t="shared" si="148"/>
        <v>42033.845543981486</v>
      </c>
      <c r="T1595" s="9">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44"/>
        <v>20.5</v>
      </c>
      <c r="P1596">
        <f t="shared" si="145"/>
        <v>20.5</v>
      </c>
      <c r="Q1596" t="str">
        <f t="shared" si="146"/>
        <v>photography</v>
      </c>
      <c r="R1596" t="str">
        <f t="shared" si="147"/>
        <v>places</v>
      </c>
      <c r="S1596" s="9">
        <f t="shared" si="148"/>
        <v>42445.712754629625</v>
      </c>
      <c r="T1596" s="9">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44"/>
        <v>0.27999999999999997</v>
      </c>
      <c r="P1597">
        <f t="shared" si="145"/>
        <v>40</v>
      </c>
      <c r="Q1597" t="str">
        <f t="shared" si="146"/>
        <v>photography</v>
      </c>
      <c r="R1597" t="str">
        <f t="shared" si="147"/>
        <v>places</v>
      </c>
      <c r="S1597" s="9">
        <f t="shared" si="148"/>
        <v>41780.050092592595</v>
      </c>
      <c r="T1597" s="9">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44"/>
        <v>2.3076923076923079</v>
      </c>
      <c r="P1598">
        <f t="shared" si="145"/>
        <v>25</v>
      </c>
      <c r="Q1598" t="str">
        <f t="shared" si="146"/>
        <v>photography</v>
      </c>
      <c r="R1598" t="str">
        <f t="shared" si="147"/>
        <v>places</v>
      </c>
      <c r="S1598" s="9">
        <f t="shared" si="148"/>
        <v>41941.430196759262</v>
      </c>
      <c r="T1598" s="9">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44"/>
        <v>0</v>
      </c>
      <c r="P1599">
        <f t="shared" si="145"/>
        <v>0</v>
      </c>
      <c r="Q1599" t="str">
        <f t="shared" si="146"/>
        <v>photography</v>
      </c>
      <c r="R1599" t="str">
        <f t="shared" si="147"/>
        <v>places</v>
      </c>
      <c r="S1599" s="9">
        <f t="shared" si="148"/>
        <v>42603.354131944448</v>
      </c>
      <c r="T1599" s="9">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44"/>
        <v>0.125</v>
      </c>
      <c r="P1600">
        <f t="shared" si="145"/>
        <v>1</v>
      </c>
      <c r="Q1600" t="str">
        <f t="shared" si="146"/>
        <v>photography</v>
      </c>
      <c r="R1600" t="str">
        <f t="shared" si="147"/>
        <v>places</v>
      </c>
      <c r="S1600" s="9">
        <f t="shared" si="148"/>
        <v>42151.667337962965</v>
      </c>
      <c r="T1600" s="9">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44"/>
        <v>0</v>
      </c>
      <c r="P1601">
        <f t="shared" si="145"/>
        <v>0</v>
      </c>
      <c r="Q1601" t="str">
        <f t="shared" si="146"/>
        <v>photography</v>
      </c>
      <c r="R1601" t="str">
        <f t="shared" si="147"/>
        <v>places</v>
      </c>
      <c r="S1601" s="9">
        <f t="shared" si="148"/>
        <v>42438.53907407407</v>
      </c>
      <c r="T1601" s="9">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44"/>
        <v>7.3400000000000007</v>
      </c>
      <c r="P1602">
        <f t="shared" si="145"/>
        <v>40.777777777777779</v>
      </c>
      <c r="Q1602" t="str">
        <f t="shared" si="146"/>
        <v>photography</v>
      </c>
      <c r="R1602" t="str">
        <f t="shared" si="147"/>
        <v>places</v>
      </c>
      <c r="S1602" s="9">
        <f t="shared" si="148"/>
        <v>41791.057314814818</v>
      </c>
      <c r="T1602" s="9">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50">(E1603/D1603)*100</f>
        <v>108.2492</v>
      </c>
      <c r="P1603">
        <f t="shared" ref="P1603:P1666" si="151">IFERROR(E1603/L1603, 0)</f>
        <v>48.325535714285714</v>
      </c>
      <c r="Q1603" t="str">
        <f t="shared" ref="Q1603:Q1666" si="152">LEFT(N1603, SEARCH("/",N1603,1)-1)</f>
        <v>music</v>
      </c>
      <c r="R1603" t="str">
        <f t="shared" ref="R1603:R1666" si="153">RIGHT(N1603,LEN(N1603)-SEARCH("/",N1603,1))</f>
        <v>rock</v>
      </c>
      <c r="S1603" s="9">
        <f t="shared" ref="S1603:S1666" si="154">(((J1603/60)/60)/24)+DATE(1970,1,1)</f>
        <v>40638.092974537038</v>
      </c>
      <c r="T1603" s="9">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50"/>
        <v>100.16666666666667</v>
      </c>
      <c r="P1604">
        <f t="shared" si="151"/>
        <v>46.953125</v>
      </c>
      <c r="Q1604" t="str">
        <f t="shared" si="152"/>
        <v>music</v>
      </c>
      <c r="R1604" t="str">
        <f t="shared" si="153"/>
        <v>rock</v>
      </c>
      <c r="S1604" s="9">
        <f t="shared" si="154"/>
        <v>40788.297650462962</v>
      </c>
      <c r="T1604" s="9">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50"/>
        <v>100.03299999999999</v>
      </c>
      <c r="P1605">
        <f t="shared" si="151"/>
        <v>66.688666666666663</v>
      </c>
      <c r="Q1605" t="str">
        <f t="shared" si="152"/>
        <v>music</v>
      </c>
      <c r="R1605" t="str">
        <f t="shared" si="153"/>
        <v>rock</v>
      </c>
      <c r="S1605" s="9">
        <f t="shared" si="154"/>
        <v>40876.169664351852</v>
      </c>
      <c r="T1605" s="9">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50"/>
        <v>122.10714285714286</v>
      </c>
      <c r="P1606">
        <f t="shared" si="151"/>
        <v>48.842857142857142</v>
      </c>
      <c r="Q1606" t="str">
        <f t="shared" si="152"/>
        <v>music</v>
      </c>
      <c r="R1606" t="str">
        <f t="shared" si="153"/>
        <v>rock</v>
      </c>
      <c r="S1606" s="9">
        <f t="shared" si="154"/>
        <v>40945.845312500001</v>
      </c>
      <c r="T1606" s="9">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50"/>
        <v>100.69333333333334</v>
      </c>
      <c r="P1607">
        <f t="shared" si="151"/>
        <v>137.30909090909091</v>
      </c>
      <c r="Q1607" t="str">
        <f t="shared" si="152"/>
        <v>music</v>
      </c>
      <c r="R1607" t="str">
        <f t="shared" si="153"/>
        <v>rock</v>
      </c>
      <c r="S1607" s="9">
        <f t="shared" si="154"/>
        <v>40747.012881944444</v>
      </c>
      <c r="T1607" s="9">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50"/>
        <v>101.004125</v>
      </c>
      <c r="P1608">
        <f t="shared" si="151"/>
        <v>87.829673913043479</v>
      </c>
      <c r="Q1608" t="str">
        <f t="shared" si="152"/>
        <v>music</v>
      </c>
      <c r="R1608" t="str">
        <f t="shared" si="153"/>
        <v>rock</v>
      </c>
      <c r="S1608" s="9">
        <f t="shared" si="154"/>
        <v>40536.111550925925</v>
      </c>
      <c r="T1608" s="9">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50"/>
        <v>145.11000000000001</v>
      </c>
      <c r="P1609">
        <f t="shared" si="151"/>
        <v>70.785365853658533</v>
      </c>
      <c r="Q1609" t="str">
        <f t="shared" si="152"/>
        <v>music</v>
      </c>
      <c r="R1609" t="str">
        <f t="shared" si="153"/>
        <v>rock</v>
      </c>
      <c r="S1609" s="9">
        <f t="shared" si="154"/>
        <v>41053.80846064815</v>
      </c>
      <c r="T1609" s="9">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50"/>
        <v>101.25</v>
      </c>
      <c r="P1610">
        <f t="shared" si="151"/>
        <v>52.826086956521742</v>
      </c>
      <c r="Q1610" t="str">
        <f t="shared" si="152"/>
        <v>music</v>
      </c>
      <c r="R1610" t="str">
        <f t="shared" si="153"/>
        <v>rock</v>
      </c>
      <c r="S1610" s="9">
        <f t="shared" si="154"/>
        <v>41607.83085648148</v>
      </c>
      <c r="T1610" s="9">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50"/>
        <v>118.33333333333333</v>
      </c>
      <c r="P1611">
        <f t="shared" si="151"/>
        <v>443.75</v>
      </c>
      <c r="Q1611" t="str">
        <f t="shared" si="152"/>
        <v>music</v>
      </c>
      <c r="R1611" t="str">
        <f t="shared" si="153"/>
        <v>rock</v>
      </c>
      <c r="S1611" s="9">
        <f t="shared" si="154"/>
        <v>40796.001261574071</v>
      </c>
      <c r="T1611" s="9">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50"/>
        <v>271.85000000000002</v>
      </c>
      <c r="P1612">
        <f t="shared" si="151"/>
        <v>48.544642857142854</v>
      </c>
      <c r="Q1612" t="str">
        <f t="shared" si="152"/>
        <v>music</v>
      </c>
      <c r="R1612" t="str">
        <f t="shared" si="153"/>
        <v>rock</v>
      </c>
      <c r="S1612" s="9">
        <f t="shared" si="154"/>
        <v>41228.924884259257</v>
      </c>
      <c r="T1612" s="9">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50"/>
        <v>125.125</v>
      </c>
      <c r="P1613">
        <f t="shared" si="151"/>
        <v>37.074074074074076</v>
      </c>
      <c r="Q1613" t="str">
        <f t="shared" si="152"/>
        <v>music</v>
      </c>
      <c r="R1613" t="str">
        <f t="shared" si="153"/>
        <v>rock</v>
      </c>
      <c r="S1613" s="9">
        <f t="shared" si="154"/>
        <v>41409.00037037037</v>
      </c>
      <c r="T1613" s="9">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50"/>
        <v>110.00000000000001</v>
      </c>
      <c r="P1614">
        <f t="shared" si="151"/>
        <v>50</v>
      </c>
      <c r="Q1614" t="str">
        <f t="shared" si="152"/>
        <v>music</v>
      </c>
      <c r="R1614" t="str">
        <f t="shared" si="153"/>
        <v>rock</v>
      </c>
      <c r="S1614" s="9">
        <f t="shared" si="154"/>
        <v>41246.874814814815</v>
      </c>
      <c r="T1614" s="9">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50"/>
        <v>101.49999999999999</v>
      </c>
      <c r="P1615">
        <f t="shared" si="151"/>
        <v>39.03846153846154</v>
      </c>
      <c r="Q1615" t="str">
        <f t="shared" si="152"/>
        <v>music</v>
      </c>
      <c r="R1615" t="str">
        <f t="shared" si="153"/>
        <v>rock</v>
      </c>
      <c r="S1615" s="9">
        <f t="shared" si="154"/>
        <v>41082.069467592592</v>
      </c>
      <c r="T1615" s="9">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50"/>
        <v>102.69999999999999</v>
      </c>
      <c r="P1616">
        <f t="shared" si="151"/>
        <v>66.688311688311686</v>
      </c>
      <c r="Q1616" t="str">
        <f t="shared" si="152"/>
        <v>music</v>
      </c>
      <c r="R1616" t="str">
        <f t="shared" si="153"/>
        <v>rock</v>
      </c>
      <c r="S1616" s="9">
        <f t="shared" si="154"/>
        <v>41794.981122685182</v>
      </c>
      <c r="T1616" s="9">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50"/>
        <v>114.12500000000001</v>
      </c>
      <c r="P1617">
        <f t="shared" si="151"/>
        <v>67.132352941176464</v>
      </c>
      <c r="Q1617" t="str">
        <f t="shared" si="152"/>
        <v>music</v>
      </c>
      <c r="R1617" t="str">
        <f t="shared" si="153"/>
        <v>rock</v>
      </c>
      <c r="S1617" s="9">
        <f t="shared" si="154"/>
        <v>40845.050879629627</v>
      </c>
      <c r="T1617" s="9">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50"/>
        <v>104.2</v>
      </c>
      <c r="P1618">
        <f t="shared" si="151"/>
        <v>66.369426751592357</v>
      </c>
      <c r="Q1618" t="str">
        <f t="shared" si="152"/>
        <v>music</v>
      </c>
      <c r="R1618" t="str">
        <f t="shared" si="153"/>
        <v>rock</v>
      </c>
      <c r="S1618" s="9">
        <f t="shared" si="154"/>
        <v>41194.715520833335</v>
      </c>
      <c r="T1618" s="9">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50"/>
        <v>145.85714285714286</v>
      </c>
      <c r="P1619">
        <f t="shared" si="151"/>
        <v>64.620253164556956</v>
      </c>
      <c r="Q1619" t="str">
        <f t="shared" si="152"/>
        <v>music</v>
      </c>
      <c r="R1619" t="str">
        <f t="shared" si="153"/>
        <v>rock</v>
      </c>
      <c r="S1619" s="9">
        <f t="shared" si="154"/>
        <v>41546.664212962962</v>
      </c>
      <c r="T1619" s="9">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50"/>
        <v>105.06666666666666</v>
      </c>
      <c r="P1620">
        <f t="shared" si="151"/>
        <v>58.370370370370374</v>
      </c>
      <c r="Q1620" t="str">
        <f t="shared" si="152"/>
        <v>music</v>
      </c>
      <c r="R1620" t="str">
        <f t="shared" si="153"/>
        <v>rock</v>
      </c>
      <c r="S1620" s="9">
        <f t="shared" si="154"/>
        <v>41301.654340277775</v>
      </c>
      <c r="T1620" s="9">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50"/>
        <v>133.33333333333331</v>
      </c>
      <c r="P1621">
        <f t="shared" si="151"/>
        <v>86.956521739130437</v>
      </c>
      <c r="Q1621" t="str">
        <f t="shared" si="152"/>
        <v>music</v>
      </c>
      <c r="R1621" t="str">
        <f t="shared" si="153"/>
        <v>rock</v>
      </c>
      <c r="S1621" s="9">
        <f t="shared" si="154"/>
        <v>41876.18618055556</v>
      </c>
      <c r="T1621" s="9">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50"/>
        <v>112.99999999999999</v>
      </c>
      <c r="P1622">
        <f t="shared" si="151"/>
        <v>66.470588235294116</v>
      </c>
      <c r="Q1622" t="str">
        <f t="shared" si="152"/>
        <v>music</v>
      </c>
      <c r="R1622" t="str">
        <f t="shared" si="153"/>
        <v>rock</v>
      </c>
      <c r="S1622" s="9">
        <f t="shared" si="154"/>
        <v>41321.339583333334</v>
      </c>
      <c r="T1622" s="9">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50"/>
        <v>121.2</v>
      </c>
      <c r="P1623">
        <f t="shared" si="151"/>
        <v>163.78378378378378</v>
      </c>
      <c r="Q1623" t="str">
        <f t="shared" si="152"/>
        <v>music</v>
      </c>
      <c r="R1623" t="str">
        <f t="shared" si="153"/>
        <v>rock</v>
      </c>
      <c r="S1623" s="9">
        <f t="shared" si="154"/>
        <v>41003.60665509259</v>
      </c>
      <c r="T1623" s="9">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50"/>
        <v>101.72463768115942</v>
      </c>
      <c r="P1624">
        <f t="shared" si="151"/>
        <v>107.98461538461538</v>
      </c>
      <c r="Q1624" t="str">
        <f t="shared" si="152"/>
        <v>music</v>
      </c>
      <c r="R1624" t="str">
        <f t="shared" si="153"/>
        <v>rock</v>
      </c>
      <c r="S1624" s="9">
        <f t="shared" si="154"/>
        <v>41950.29483796296</v>
      </c>
      <c r="T1624" s="9">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50"/>
        <v>101.06666666666666</v>
      </c>
      <c r="P1625">
        <f t="shared" si="151"/>
        <v>42.111111111111114</v>
      </c>
      <c r="Q1625" t="str">
        <f t="shared" si="152"/>
        <v>music</v>
      </c>
      <c r="R1625" t="str">
        <f t="shared" si="153"/>
        <v>rock</v>
      </c>
      <c r="S1625" s="9">
        <f t="shared" si="154"/>
        <v>41453.688530092593</v>
      </c>
      <c r="T1625" s="9">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50"/>
        <v>118</v>
      </c>
      <c r="P1626">
        <f t="shared" si="151"/>
        <v>47.2</v>
      </c>
      <c r="Q1626" t="str">
        <f t="shared" si="152"/>
        <v>music</v>
      </c>
      <c r="R1626" t="str">
        <f t="shared" si="153"/>
        <v>rock</v>
      </c>
      <c r="S1626" s="9">
        <f t="shared" si="154"/>
        <v>41243.367303240739</v>
      </c>
      <c r="T1626" s="9">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50"/>
        <v>155.33333333333331</v>
      </c>
      <c r="P1627">
        <f t="shared" si="151"/>
        <v>112.01923076923077</v>
      </c>
      <c r="Q1627" t="str">
        <f t="shared" si="152"/>
        <v>music</v>
      </c>
      <c r="R1627" t="str">
        <f t="shared" si="153"/>
        <v>rock</v>
      </c>
      <c r="S1627" s="9">
        <f t="shared" si="154"/>
        <v>41135.699687500004</v>
      </c>
      <c r="T1627" s="9">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50"/>
        <v>101.18750000000001</v>
      </c>
      <c r="P1628">
        <f t="shared" si="151"/>
        <v>74.953703703703709</v>
      </c>
      <c r="Q1628" t="str">
        <f t="shared" si="152"/>
        <v>music</v>
      </c>
      <c r="R1628" t="str">
        <f t="shared" si="153"/>
        <v>rock</v>
      </c>
      <c r="S1628" s="9">
        <f t="shared" si="154"/>
        <v>41579.847997685189</v>
      </c>
      <c r="T1628" s="9">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50"/>
        <v>117</v>
      </c>
      <c r="P1629">
        <f t="shared" si="151"/>
        <v>61.578947368421055</v>
      </c>
      <c r="Q1629" t="str">
        <f t="shared" si="152"/>
        <v>music</v>
      </c>
      <c r="R1629" t="str">
        <f t="shared" si="153"/>
        <v>rock</v>
      </c>
      <c r="S1629" s="9">
        <f t="shared" si="154"/>
        <v>41205.707048611112</v>
      </c>
      <c r="T1629" s="9">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50"/>
        <v>100.925</v>
      </c>
      <c r="P1630">
        <f t="shared" si="151"/>
        <v>45.875</v>
      </c>
      <c r="Q1630" t="str">
        <f t="shared" si="152"/>
        <v>music</v>
      </c>
      <c r="R1630" t="str">
        <f t="shared" si="153"/>
        <v>rock</v>
      </c>
      <c r="S1630" s="9">
        <f t="shared" si="154"/>
        <v>41774.737060185187</v>
      </c>
      <c r="T1630" s="9">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50"/>
        <v>103.66666666666666</v>
      </c>
      <c r="P1631">
        <f t="shared" si="151"/>
        <v>75.853658536585371</v>
      </c>
      <c r="Q1631" t="str">
        <f t="shared" si="152"/>
        <v>music</v>
      </c>
      <c r="R1631" t="str">
        <f t="shared" si="153"/>
        <v>rock</v>
      </c>
      <c r="S1631" s="9">
        <f t="shared" si="154"/>
        <v>41645.867280092592</v>
      </c>
      <c r="T1631" s="9">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50"/>
        <v>265.25</v>
      </c>
      <c r="P1632">
        <f t="shared" si="151"/>
        <v>84.206349206349202</v>
      </c>
      <c r="Q1632" t="str">
        <f t="shared" si="152"/>
        <v>music</v>
      </c>
      <c r="R1632" t="str">
        <f t="shared" si="153"/>
        <v>rock</v>
      </c>
      <c r="S1632" s="9">
        <f t="shared" si="154"/>
        <v>40939.837673611109</v>
      </c>
      <c r="T1632" s="9">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50"/>
        <v>155.91</v>
      </c>
      <c r="P1633">
        <f t="shared" si="151"/>
        <v>117.22556390977444</v>
      </c>
      <c r="Q1633" t="str">
        <f t="shared" si="152"/>
        <v>music</v>
      </c>
      <c r="R1633" t="str">
        <f t="shared" si="153"/>
        <v>rock</v>
      </c>
      <c r="S1633" s="9">
        <f t="shared" si="154"/>
        <v>41164.859502314815</v>
      </c>
      <c r="T1633" s="9">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50"/>
        <v>101.62500000000001</v>
      </c>
      <c r="P1634">
        <f t="shared" si="151"/>
        <v>86.489361702127653</v>
      </c>
      <c r="Q1634" t="str">
        <f t="shared" si="152"/>
        <v>music</v>
      </c>
      <c r="R1634" t="str">
        <f t="shared" si="153"/>
        <v>rock</v>
      </c>
      <c r="S1634" s="9">
        <f t="shared" si="154"/>
        <v>40750.340902777774</v>
      </c>
      <c r="T1634" s="9">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50"/>
        <v>100</v>
      </c>
      <c r="P1635">
        <f t="shared" si="151"/>
        <v>172.41379310344828</v>
      </c>
      <c r="Q1635" t="str">
        <f t="shared" si="152"/>
        <v>music</v>
      </c>
      <c r="R1635" t="str">
        <f t="shared" si="153"/>
        <v>rock</v>
      </c>
      <c r="S1635" s="9">
        <f t="shared" si="154"/>
        <v>40896.883750000001</v>
      </c>
      <c r="T1635" s="9">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50"/>
        <v>100.49999999999999</v>
      </c>
      <c r="P1636">
        <f t="shared" si="151"/>
        <v>62.8125</v>
      </c>
      <c r="Q1636" t="str">
        <f t="shared" si="152"/>
        <v>music</v>
      </c>
      <c r="R1636" t="str">
        <f t="shared" si="153"/>
        <v>rock</v>
      </c>
      <c r="S1636" s="9">
        <f t="shared" si="154"/>
        <v>40658.189826388887</v>
      </c>
      <c r="T1636" s="9">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50"/>
        <v>125.29999999999998</v>
      </c>
      <c r="P1637">
        <f t="shared" si="151"/>
        <v>67.729729729729726</v>
      </c>
      <c r="Q1637" t="str">
        <f t="shared" si="152"/>
        <v>music</v>
      </c>
      <c r="R1637" t="str">
        <f t="shared" si="153"/>
        <v>rock</v>
      </c>
      <c r="S1637" s="9">
        <f t="shared" si="154"/>
        <v>42502.868761574078</v>
      </c>
      <c r="T1637" s="9">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50"/>
        <v>103.55555555555556</v>
      </c>
      <c r="P1638">
        <f t="shared" si="151"/>
        <v>53.5632183908046</v>
      </c>
      <c r="Q1638" t="str">
        <f t="shared" si="152"/>
        <v>music</v>
      </c>
      <c r="R1638" t="str">
        <f t="shared" si="153"/>
        <v>rock</v>
      </c>
      <c r="S1638" s="9">
        <f t="shared" si="154"/>
        <v>40663.08666666667</v>
      </c>
      <c r="T1638" s="9">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50"/>
        <v>103.8</v>
      </c>
      <c r="P1639">
        <f t="shared" si="151"/>
        <v>34.6</v>
      </c>
      <c r="Q1639" t="str">
        <f t="shared" si="152"/>
        <v>music</v>
      </c>
      <c r="R1639" t="str">
        <f t="shared" si="153"/>
        <v>rock</v>
      </c>
      <c r="S1639" s="9">
        <f t="shared" si="154"/>
        <v>40122.751620370371</v>
      </c>
      <c r="T1639" s="9">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50"/>
        <v>105</v>
      </c>
      <c r="P1640">
        <f t="shared" si="151"/>
        <v>38.888888888888886</v>
      </c>
      <c r="Q1640" t="str">
        <f t="shared" si="152"/>
        <v>music</v>
      </c>
      <c r="R1640" t="str">
        <f t="shared" si="153"/>
        <v>rock</v>
      </c>
      <c r="S1640" s="9">
        <f t="shared" si="154"/>
        <v>41288.68712962963</v>
      </c>
      <c r="T1640" s="9">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50"/>
        <v>100</v>
      </c>
      <c r="P1641">
        <f t="shared" si="151"/>
        <v>94.736842105263165</v>
      </c>
      <c r="Q1641" t="str">
        <f t="shared" si="152"/>
        <v>music</v>
      </c>
      <c r="R1641" t="str">
        <f t="shared" si="153"/>
        <v>rock</v>
      </c>
      <c r="S1641" s="9">
        <f t="shared" si="154"/>
        <v>40941.652372685188</v>
      </c>
      <c r="T1641" s="9">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50"/>
        <v>169.86</v>
      </c>
      <c r="P1642">
        <f t="shared" si="151"/>
        <v>39.967058823529413</v>
      </c>
      <c r="Q1642" t="str">
        <f t="shared" si="152"/>
        <v>music</v>
      </c>
      <c r="R1642" t="str">
        <f t="shared" si="153"/>
        <v>rock</v>
      </c>
      <c r="S1642" s="9">
        <f t="shared" si="154"/>
        <v>40379.23096064815</v>
      </c>
      <c r="T1642" s="9">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50"/>
        <v>101.4</v>
      </c>
      <c r="P1643">
        <f t="shared" si="151"/>
        <v>97.5</v>
      </c>
      <c r="Q1643" t="str">
        <f t="shared" si="152"/>
        <v>music</v>
      </c>
      <c r="R1643" t="str">
        <f t="shared" si="153"/>
        <v>pop</v>
      </c>
      <c r="S1643" s="9">
        <f t="shared" si="154"/>
        <v>41962.596574074079</v>
      </c>
      <c r="T1643" s="9">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50"/>
        <v>100</v>
      </c>
      <c r="P1644">
        <f t="shared" si="151"/>
        <v>42.857142857142854</v>
      </c>
      <c r="Q1644" t="str">
        <f t="shared" si="152"/>
        <v>music</v>
      </c>
      <c r="R1644" t="str">
        <f t="shared" si="153"/>
        <v>pop</v>
      </c>
      <c r="S1644" s="9">
        <f t="shared" si="154"/>
        <v>40688.024618055555</v>
      </c>
      <c r="T1644" s="9">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50"/>
        <v>124.70000000000002</v>
      </c>
      <c r="P1645">
        <f t="shared" si="151"/>
        <v>168.51351351351352</v>
      </c>
      <c r="Q1645" t="str">
        <f t="shared" si="152"/>
        <v>music</v>
      </c>
      <c r="R1645" t="str">
        <f t="shared" si="153"/>
        <v>pop</v>
      </c>
      <c r="S1645" s="9">
        <f t="shared" si="154"/>
        <v>41146.824212962965</v>
      </c>
      <c r="T1645" s="9">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50"/>
        <v>109.5</v>
      </c>
      <c r="P1646">
        <f t="shared" si="151"/>
        <v>85.546875</v>
      </c>
      <c r="Q1646" t="str">
        <f t="shared" si="152"/>
        <v>music</v>
      </c>
      <c r="R1646" t="str">
        <f t="shared" si="153"/>
        <v>pop</v>
      </c>
      <c r="S1646" s="9">
        <f t="shared" si="154"/>
        <v>41175.05972222222</v>
      </c>
      <c r="T1646" s="9">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50"/>
        <v>110.80000000000001</v>
      </c>
      <c r="P1647">
        <f t="shared" si="151"/>
        <v>554</v>
      </c>
      <c r="Q1647" t="str">
        <f t="shared" si="152"/>
        <v>music</v>
      </c>
      <c r="R1647" t="str">
        <f t="shared" si="153"/>
        <v>pop</v>
      </c>
      <c r="S1647" s="9">
        <f t="shared" si="154"/>
        <v>41521.617361111108</v>
      </c>
      <c r="T1647" s="9">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50"/>
        <v>110.2</v>
      </c>
      <c r="P1648">
        <f t="shared" si="151"/>
        <v>26.554216867469879</v>
      </c>
      <c r="Q1648" t="str">
        <f t="shared" si="152"/>
        <v>music</v>
      </c>
      <c r="R1648" t="str">
        <f t="shared" si="153"/>
        <v>pop</v>
      </c>
      <c r="S1648" s="9">
        <f t="shared" si="154"/>
        <v>41833.450266203705</v>
      </c>
      <c r="T1648" s="9">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50"/>
        <v>104.71999999999998</v>
      </c>
      <c r="P1649">
        <f t="shared" si="151"/>
        <v>113.82608695652173</v>
      </c>
      <c r="Q1649" t="str">
        <f t="shared" si="152"/>
        <v>music</v>
      </c>
      <c r="R1649" t="str">
        <f t="shared" si="153"/>
        <v>pop</v>
      </c>
      <c r="S1649" s="9">
        <f t="shared" si="154"/>
        <v>41039.409456018519</v>
      </c>
      <c r="T1649" s="9">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50"/>
        <v>125.26086956521738</v>
      </c>
      <c r="P1650">
        <f t="shared" si="151"/>
        <v>32.011111111111113</v>
      </c>
      <c r="Q1650" t="str">
        <f t="shared" si="152"/>
        <v>music</v>
      </c>
      <c r="R1650" t="str">
        <f t="shared" si="153"/>
        <v>pop</v>
      </c>
      <c r="S1650" s="9">
        <f t="shared" si="154"/>
        <v>40592.704652777778</v>
      </c>
      <c r="T1650" s="9">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50"/>
        <v>100.58763157894737</v>
      </c>
      <c r="P1651">
        <f t="shared" si="151"/>
        <v>47.189259259259259</v>
      </c>
      <c r="Q1651" t="str">
        <f t="shared" si="152"/>
        <v>music</v>
      </c>
      <c r="R1651" t="str">
        <f t="shared" si="153"/>
        <v>pop</v>
      </c>
      <c r="S1651" s="9">
        <f t="shared" si="154"/>
        <v>41737.684664351851</v>
      </c>
      <c r="T1651" s="9">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50"/>
        <v>141.55000000000001</v>
      </c>
      <c r="P1652">
        <f t="shared" si="151"/>
        <v>88.46875</v>
      </c>
      <c r="Q1652" t="str">
        <f t="shared" si="152"/>
        <v>music</v>
      </c>
      <c r="R1652" t="str">
        <f t="shared" si="153"/>
        <v>pop</v>
      </c>
      <c r="S1652" s="9">
        <f t="shared" si="154"/>
        <v>41526.435613425929</v>
      </c>
      <c r="T1652" s="9">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50"/>
        <v>100.75</v>
      </c>
      <c r="P1653">
        <f t="shared" si="151"/>
        <v>100.75</v>
      </c>
      <c r="Q1653" t="str">
        <f t="shared" si="152"/>
        <v>music</v>
      </c>
      <c r="R1653" t="str">
        <f t="shared" si="153"/>
        <v>pop</v>
      </c>
      <c r="S1653" s="9">
        <f t="shared" si="154"/>
        <v>40625.900694444441</v>
      </c>
      <c r="T1653" s="9">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50"/>
        <v>100.66666666666666</v>
      </c>
      <c r="P1654">
        <f t="shared" si="151"/>
        <v>64.714285714285708</v>
      </c>
      <c r="Q1654" t="str">
        <f t="shared" si="152"/>
        <v>music</v>
      </c>
      <c r="R1654" t="str">
        <f t="shared" si="153"/>
        <v>pop</v>
      </c>
      <c r="S1654" s="9">
        <f t="shared" si="154"/>
        <v>41572.492974537039</v>
      </c>
      <c r="T1654" s="9">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50"/>
        <v>174.2304</v>
      </c>
      <c r="P1655">
        <f t="shared" si="151"/>
        <v>51.854285714285716</v>
      </c>
      <c r="Q1655" t="str">
        <f t="shared" si="152"/>
        <v>music</v>
      </c>
      <c r="R1655" t="str">
        <f t="shared" si="153"/>
        <v>pop</v>
      </c>
      <c r="S1655" s="9">
        <f t="shared" si="154"/>
        <v>40626.834444444445</v>
      </c>
      <c r="T1655" s="9">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50"/>
        <v>119.90909090909089</v>
      </c>
      <c r="P1656">
        <f t="shared" si="151"/>
        <v>38.794117647058826</v>
      </c>
      <c r="Q1656" t="str">
        <f t="shared" si="152"/>
        <v>music</v>
      </c>
      <c r="R1656" t="str">
        <f t="shared" si="153"/>
        <v>pop</v>
      </c>
      <c r="S1656" s="9">
        <f t="shared" si="154"/>
        <v>40987.890740740739</v>
      </c>
      <c r="T1656" s="9">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50"/>
        <v>142.86666666666667</v>
      </c>
      <c r="P1657">
        <f t="shared" si="151"/>
        <v>44.645833333333336</v>
      </c>
      <c r="Q1657" t="str">
        <f t="shared" si="152"/>
        <v>music</v>
      </c>
      <c r="R1657" t="str">
        <f t="shared" si="153"/>
        <v>pop</v>
      </c>
      <c r="S1657" s="9">
        <f t="shared" si="154"/>
        <v>40974.791898148149</v>
      </c>
      <c r="T1657" s="9">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50"/>
        <v>100.33493333333334</v>
      </c>
      <c r="P1658">
        <f t="shared" si="151"/>
        <v>156.77333333333334</v>
      </c>
      <c r="Q1658" t="str">
        <f t="shared" si="152"/>
        <v>music</v>
      </c>
      <c r="R1658" t="str">
        <f t="shared" si="153"/>
        <v>pop</v>
      </c>
      <c r="S1658" s="9">
        <f t="shared" si="154"/>
        <v>41226.928842592592</v>
      </c>
      <c r="T1658" s="9">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50"/>
        <v>104.93380000000001</v>
      </c>
      <c r="P1659">
        <f t="shared" si="151"/>
        <v>118.70339366515837</v>
      </c>
      <c r="Q1659" t="str">
        <f t="shared" si="152"/>
        <v>music</v>
      </c>
      <c r="R1659" t="str">
        <f t="shared" si="153"/>
        <v>pop</v>
      </c>
      <c r="S1659" s="9">
        <f t="shared" si="154"/>
        <v>41023.782037037039</v>
      </c>
      <c r="T1659" s="9">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50"/>
        <v>132.23333333333335</v>
      </c>
      <c r="P1660">
        <f t="shared" si="151"/>
        <v>74.149532710280369</v>
      </c>
      <c r="Q1660" t="str">
        <f t="shared" si="152"/>
        <v>music</v>
      </c>
      <c r="R1660" t="str">
        <f t="shared" si="153"/>
        <v>pop</v>
      </c>
      <c r="S1660" s="9">
        <f t="shared" si="154"/>
        <v>41223.22184027778</v>
      </c>
      <c r="T1660" s="9">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50"/>
        <v>112.79999999999998</v>
      </c>
      <c r="P1661">
        <f t="shared" si="151"/>
        <v>12.533333333333333</v>
      </c>
      <c r="Q1661" t="str">
        <f t="shared" si="152"/>
        <v>music</v>
      </c>
      <c r="R1661" t="str">
        <f t="shared" si="153"/>
        <v>pop</v>
      </c>
      <c r="S1661" s="9">
        <f t="shared" si="154"/>
        <v>41596.913437499999</v>
      </c>
      <c r="T1661" s="9">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50"/>
        <v>1253.75</v>
      </c>
      <c r="P1662">
        <f t="shared" si="151"/>
        <v>27.861111111111111</v>
      </c>
      <c r="Q1662" t="str">
        <f t="shared" si="152"/>
        <v>music</v>
      </c>
      <c r="R1662" t="str">
        <f t="shared" si="153"/>
        <v>pop</v>
      </c>
      <c r="S1662" s="9">
        <f t="shared" si="154"/>
        <v>42459.693865740745</v>
      </c>
      <c r="T1662" s="9">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50"/>
        <v>102.50632911392405</v>
      </c>
      <c r="P1663">
        <f t="shared" si="151"/>
        <v>80.178217821782184</v>
      </c>
      <c r="Q1663" t="str">
        <f t="shared" si="152"/>
        <v>music</v>
      </c>
      <c r="R1663" t="str">
        <f t="shared" si="153"/>
        <v>pop</v>
      </c>
      <c r="S1663" s="9">
        <f t="shared" si="154"/>
        <v>42343.998043981483</v>
      </c>
      <c r="T1663" s="9">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50"/>
        <v>102.6375</v>
      </c>
      <c r="P1664">
        <f t="shared" si="151"/>
        <v>132.43548387096774</v>
      </c>
      <c r="Q1664" t="str">
        <f t="shared" si="152"/>
        <v>music</v>
      </c>
      <c r="R1664" t="str">
        <f t="shared" si="153"/>
        <v>pop</v>
      </c>
      <c r="S1664" s="9">
        <f t="shared" si="154"/>
        <v>40848.198333333334</v>
      </c>
      <c r="T1664" s="9">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50"/>
        <v>108</v>
      </c>
      <c r="P1665">
        <f t="shared" si="151"/>
        <v>33.75</v>
      </c>
      <c r="Q1665" t="str">
        <f t="shared" si="152"/>
        <v>music</v>
      </c>
      <c r="R1665" t="str">
        <f t="shared" si="153"/>
        <v>pop</v>
      </c>
      <c r="S1665" s="9">
        <f t="shared" si="154"/>
        <v>42006.02207175926</v>
      </c>
      <c r="T1665" s="9">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50"/>
        <v>122.40879999999999</v>
      </c>
      <c r="P1666">
        <f t="shared" si="151"/>
        <v>34.384494382022467</v>
      </c>
      <c r="Q1666" t="str">
        <f t="shared" si="152"/>
        <v>music</v>
      </c>
      <c r="R1666" t="str">
        <f t="shared" si="153"/>
        <v>pop</v>
      </c>
      <c r="S1666" s="9">
        <f t="shared" si="154"/>
        <v>40939.761782407404</v>
      </c>
      <c r="T1666" s="9">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56">(E1667/D1667)*100</f>
        <v>119.45714285714286</v>
      </c>
      <c r="P1667">
        <f t="shared" ref="P1667:P1730" si="157">IFERROR(E1667/L1667, 0)</f>
        <v>44.956989247311824</v>
      </c>
      <c r="Q1667" t="str">
        <f t="shared" ref="Q1667:Q1730" si="158">LEFT(N1667, SEARCH("/",N1667,1)-1)</f>
        <v>music</v>
      </c>
      <c r="R1667" t="str">
        <f t="shared" ref="R1667:R1730" si="159">RIGHT(N1667,LEN(N1667)-SEARCH("/",N1667,1))</f>
        <v>pop</v>
      </c>
      <c r="S1667" s="9">
        <f t="shared" ref="S1667:S1730" si="160">(((J1667/60)/60)/24)+DATE(1970,1,1)</f>
        <v>40564.649456018517</v>
      </c>
      <c r="T1667" s="9">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56"/>
        <v>160.88</v>
      </c>
      <c r="P1668">
        <f t="shared" si="157"/>
        <v>41.04081632653061</v>
      </c>
      <c r="Q1668" t="str">
        <f t="shared" si="158"/>
        <v>music</v>
      </c>
      <c r="R1668" t="str">
        <f t="shared" si="159"/>
        <v>pop</v>
      </c>
      <c r="S1668" s="9">
        <f t="shared" si="160"/>
        <v>41331.253159722226</v>
      </c>
      <c r="T1668" s="9">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56"/>
        <v>126.85294117647059</v>
      </c>
      <c r="P1669">
        <f t="shared" si="157"/>
        <v>52.597560975609753</v>
      </c>
      <c r="Q1669" t="str">
        <f t="shared" si="158"/>
        <v>music</v>
      </c>
      <c r="R1669" t="str">
        <f t="shared" si="159"/>
        <v>pop</v>
      </c>
      <c r="S1669" s="9">
        <f t="shared" si="160"/>
        <v>41682.0705787037</v>
      </c>
      <c r="T1669" s="9">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56"/>
        <v>102.6375</v>
      </c>
      <c r="P1670">
        <f t="shared" si="157"/>
        <v>70.784482758620683</v>
      </c>
      <c r="Q1670" t="str">
        <f t="shared" si="158"/>
        <v>music</v>
      </c>
      <c r="R1670" t="str">
        <f t="shared" si="159"/>
        <v>pop</v>
      </c>
      <c r="S1670" s="9">
        <f t="shared" si="160"/>
        <v>40845.14975694444</v>
      </c>
      <c r="T1670" s="9">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56"/>
        <v>139.75</v>
      </c>
      <c r="P1671">
        <f t="shared" si="157"/>
        <v>53.75</v>
      </c>
      <c r="Q1671" t="str">
        <f t="shared" si="158"/>
        <v>music</v>
      </c>
      <c r="R1671" t="str">
        <f t="shared" si="159"/>
        <v>pop</v>
      </c>
      <c r="S1671" s="9">
        <f t="shared" si="160"/>
        <v>42461.885138888887</v>
      </c>
      <c r="T1671" s="9">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56"/>
        <v>102.60000000000001</v>
      </c>
      <c r="P1672">
        <f t="shared" si="157"/>
        <v>44.608695652173914</v>
      </c>
      <c r="Q1672" t="str">
        <f t="shared" si="158"/>
        <v>music</v>
      </c>
      <c r="R1672" t="str">
        <f t="shared" si="159"/>
        <v>pop</v>
      </c>
      <c r="S1672" s="9">
        <f t="shared" si="160"/>
        <v>40313.930543981485</v>
      </c>
      <c r="T1672" s="9">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56"/>
        <v>100.67349999999999</v>
      </c>
      <c r="P1673">
        <f t="shared" si="157"/>
        <v>26.148961038961041</v>
      </c>
      <c r="Q1673" t="str">
        <f t="shared" si="158"/>
        <v>music</v>
      </c>
      <c r="R1673" t="str">
        <f t="shared" si="159"/>
        <v>pop</v>
      </c>
      <c r="S1673" s="9">
        <f t="shared" si="160"/>
        <v>42553.54414351852</v>
      </c>
      <c r="T1673" s="9">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56"/>
        <v>112.94117647058823</v>
      </c>
      <c r="P1674">
        <f t="shared" si="157"/>
        <v>39.183673469387756</v>
      </c>
      <c r="Q1674" t="str">
        <f t="shared" si="158"/>
        <v>music</v>
      </c>
      <c r="R1674" t="str">
        <f t="shared" si="159"/>
        <v>pop</v>
      </c>
      <c r="S1674" s="9">
        <f t="shared" si="160"/>
        <v>41034.656597222223</v>
      </c>
      <c r="T1674" s="9">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56"/>
        <v>128.09523809523807</v>
      </c>
      <c r="P1675">
        <f t="shared" si="157"/>
        <v>45.593220338983052</v>
      </c>
      <c r="Q1675" t="str">
        <f t="shared" si="158"/>
        <v>music</v>
      </c>
      <c r="R1675" t="str">
        <f t="shared" si="159"/>
        <v>pop</v>
      </c>
      <c r="S1675" s="9">
        <f t="shared" si="160"/>
        <v>42039.878379629634</v>
      </c>
      <c r="T1675" s="9">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56"/>
        <v>201.7</v>
      </c>
      <c r="P1676">
        <f t="shared" si="157"/>
        <v>89.247787610619469</v>
      </c>
      <c r="Q1676" t="str">
        <f t="shared" si="158"/>
        <v>music</v>
      </c>
      <c r="R1676" t="str">
        <f t="shared" si="159"/>
        <v>pop</v>
      </c>
      <c r="S1676" s="9">
        <f t="shared" si="160"/>
        <v>42569.605393518519</v>
      </c>
      <c r="T1676" s="9">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56"/>
        <v>137.416</v>
      </c>
      <c r="P1677">
        <f t="shared" si="157"/>
        <v>40.416470588235299</v>
      </c>
      <c r="Q1677" t="str">
        <f t="shared" si="158"/>
        <v>music</v>
      </c>
      <c r="R1677" t="str">
        <f t="shared" si="159"/>
        <v>pop</v>
      </c>
      <c r="S1677" s="9">
        <f t="shared" si="160"/>
        <v>40802.733101851853</v>
      </c>
      <c r="T1677" s="9">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56"/>
        <v>115.33333333333333</v>
      </c>
      <c r="P1678">
        <f t="shared" si="157"/>
        <v>82.38095238095238</v>
      </c>
      <c r="Q1678" t="str">
        <f t="shared" si="158"/>
        <v>music</v>
      </c>
      <c r="R1678" t="str">
        <f t="shared" si="159"/>
        <v>pop</v>
      </c>
      <c r="S1678" s="9">
        <f t="shared" si="160"/>
        <v>40973.72623842593</v>
      </c>
      <c r="T1678" s="9">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56"/>
        <v>111.66666666666667</v>
      </c>
      <c r="P1679">
        <f t="shared" si="157"/>
        <v>159.52380952380952</v>
      </c>
      <c r="Q1679" t="str">
        <f t="shared" si="158"/>
        <v>music</v>
      </c>
      <c r="R1679" t="str">
        <f t="shared" si="159"/>
        <v>pop</v>
      </c>
      <c r="S1679" s="9">
        <f t="shared" si="160"/>
        <v>42416.407129629632</v>
      </c>
      <c r="T1679" s="9">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56"/>
        <v>118.39999999999999</v>
      </c>
      <c r="P1680">
        <f t="shared" si="157"/>
        <v>36.244897959183675</v>
      </c>
      <c r="Q1680" t="str">
        <f t="shared" si="158"/>
        <v>music</v>
      </c>
      <c r="R1680" t="str">
        <f t="shared" si="159"/>
        <v>pop</v>
      </c>
      <c r="S1680" s="9">
        <f t="shared" si="160"/>
        <v>41662.854988425926</v>
      </c>
      <c r="T1680" s="9">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56"/>
        <v>175</v>
      </c>
      <c r="P1681">
        <f t="shared" si="157"/>
        <v>62.5</v>
      </c>
      <c r="Q1681" t="str">
        <f t="shared" si="158"/>
        <v>music</v>
      </c>
      <c r="R1681" t="str">
        <f t="shared" si="159"/>
        <v>pop</v>
      </c>
      <c r="S1681" s="9">
        <f t="shared" si="160"/>
        <v>40723.068807870368</v>
      </c>
      <c r="T1681" s="9">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56"/>
        <v>117.5</v>
      </c>
      <c r="P1682">
        <f t="shared" si="157"/>
        <v>47</v>
      </c>
      <c r="Q1682" t="str">
        <f t="shared" si="158"/>
        <v>music</v>
      </c>
      <c r="R1682" t="str">
        <f t="shared" si="159"/>
        <v>pop</v>
      </c>
      <c r="S1682" s="9">
        <f t="shared" si="160"/>
        <v>41802.757719907408</v>
      </c>
      <c r="T1682" s="9">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56"/>
        <v>101.42212307692309</v>
      </c>
      <c r="P1683">
        <f t="shared" si="157"/>
        <v>74.575090497737563</v>
      </c>
      <c r="Q1683" t="str">
        <f t="shared" si="158"/>
        <v>music</v>
      </c>
      <c r="R1683" t="str">
        <f t="shared" si="159"/>
        <v>faith</v>
      </c>
      <c r="S1683" s="9">
        <f t="shared" si="160"/>
        <v>42774.121342592596</v>
      </c>
      <c r="T1683" s="9">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56"/>
        <v>0</v>
      </c>
      <c r="P1684">
        <f t="shared" si="157"/>
        <v>0</v>
      </c>
      <c r="Q1684" t="str">
        <f t="shared" si="158"/>
        <v>music</v>
      </c>
      <c r="R1684" t="str">
        <f t="shared" si="159"/>
        <v>faith</v>
      </c>
      <c r="S1684" s="9">
        <f t="shared" si="160"/>
        <v>42779.21365740741</v>
      </c>
      <c r="T1684" s="9">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56"/>
        <v>21.714285714285715</v>
      </c>
      <c r="P1685">
        <f t="shared" si="157"/>
        <v>76</v>
      </c>
      <c r="Q1685" t="str">
        <f t="shared" si="158"/>
        <v>music</v>
      </c>
      <c r="R1685" t="str">
        <f t="shared" si="159"/>
        <v>faith</v>
      </c>
      <c r="S1685" s="9">
        <f t="shared" si="160"/>
        <v>42808.781689814816</v>
      </c>
      <c r="T1685" s="9">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56"/>
        <v>109.125</v>
      </c>
      <c r="P1686">
        <f t="shared" si="157"/>
        <v>86.43564356435644</v>
      </c>
      <c r="Q1686" t="str">
        <f t="shared" si="158"/>
        <v>music</v>
      </c>
      <c r="R1686" t="str">
        <f t="shared" si="159"/>
        <v>faith</v>
      </c>
      <c r="S1686" s="9">
        <f t="shared" si="160"/>
        <v>42783.815289351856</v>
      </c>
      <c r="T1686" s="9">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56"/>
        <v>102.85714285714285</v>
      </c>
      <c r="P1687">
        <f t="shared" si="157"/>
        <v>24</v>
      </c>
      <c r="Q1687" t="str">
        <f t="shared" si="158"/>
        <v>music</v>
      </c>
      <c r="R1687" t="str">
        <f t="shared" si="159"/>
        <v>faith</v>
      </c>
      <c r="S1687" s="9">
        <f t="shared" si="160"/>
        <v>42788.2502662037</v>
      </c>
      <c r="T1687" s="9">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56"/>
        <v>0.36</v>
      </c>
      <c r="P1688">
        <f t="shared" si="157"/>
        <v>18</v>
      </c>
      <c r="Q1688" t="str">
        <f t="shared" si="158"/>
        <v>music</v>
      </c>
      <c r="R1688" t="str">
        <f t="shared" si="159"/>
        <v>faith</v>
      </c>
      <c r="S1688" s="9">
        <f t="shared" si="160"/>
        <v>42792.843969907408</v>
      </c>
      <c r="T1688" s="9">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56"/>
        <v>31.25</v>
      </c>
      <c r="P1689">
        <f t="shared" si="157"/>
        <v>80.128205128205124</v>
      </c>
      <c r="Q1689" t="str">
        <f t="shared" si="158"/>
        <v>music</v>
      </c>
      <c r="R1689" t="str">
        <f t="shared" si="159"/>
        <v>faith</v>
      </c>
      <c r="S1689" s="9">
        <f t="shared" si="160"/>
        <v>42802.046817129631</v>
      </c>
      <c r="T1689" s="9">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56"/>
        <v>44.3</v>
      </c>
      <c r="P1690">
        <f t="shared" si="157"/>
        <v>253.14285714285714</v>
      </c>
      <c r="Q1690" t="str">
        <f t="shared" si="158"/>
        <v>music</v>
      </c>
      <c r="R1690" t="str">
        <f t="shared" si="159"/>
        <v>faith</v>
      </c>
      <c r="S1690" s="9">
        <f t="shared" si="160"/>
        <v>42804.534652777773</v>
      </c>
      <c r="T1690" s="9">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56"/>
        <v>100</v>
      </c>
      <c r="P1691">
        <f t="shared" si="157"/>
        <v>171.42857142857142</v>
      </c>
      <c r="Q1691" t="str">
        <f t="shared" si="158"/>
        <v>music</v>
      </c>
      <c r="R1691" t="str">
        <f t="shared" si="159"/>
        <v>faith</v>
      </c>
      <c r="S1691" s="9">
        <f t="shared" si="160"/>
        <v>42780.942476851851</v>
      </c>
      <c r="T1691" s="9">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56"/>
        <v>25.4</v>
      </c>
      <c r="P1692">
        <f t="shared" si="157"/>
        <v>57.727272727272727</v>
      </c>
      <c r="Q1692" t="str">
        <f t="shared" si="158"/>
        <v>music</v>
      </c>
      <c r="R1692" t="str">
        <f t="shared" si="159"/>
        <v>faith</v>
      </c>
      <c r="S1692" s="9">
        <f t="shared" si="160"/>
        <v>42801.43104166667</v>
      </c>
      <c r="T1692" s="9">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56"/>
        <v>33.473333333333329</v>
      </c>
      <c r="P1693">
        <f t="shared" si="157"/>
        <v>264.26315789473682</v>
      </c>
      <c r="Q1693" t="str">
        <f t="shared" si="158"/>
        <v>music</v>
      </c>
      <c r="R1693" t="str">
        <f t="shared" si="159"/>
        <v>faith</v>
      </c>
      <c r="S1693" s="9">
        <f t="shared" si="160"/>
        <v>42795.701481481476</v>
      </c>
      <c r="T1693" s="9">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56"/>
        <v>47.8</v>
      </c>
      <c r="P1694">
        <f t="shared" si="157"/>
        <v>159.33333333333334</v>
      </c>
      <c r="Q1694" t="str">
        <f t="shared" si="158"/>
        <v>music</v>
      </c>
      <c r="R1694" t="str">
        <f t="shared" si="159"/>
        <v>faith</v>
      </c>
      <c r="S1694" s="9">
        <f t="shared" si="160"/>
        <v>42788.151238425926</v>
      </c>
      <c r="T1694" s="9">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56"/>
        <v>9.3333333333333339</v>
      </c>
      <c r="P1695">
        <f t="shared" si="157"/>
        <v>35</v>
      </c>
      <c r="Q1695" t="str">
        <f t="shared" si="158"/>
        <v>music</v>
      </c>
      <c r="R1695" t="str">
        <f t="shared" si="159"/>
        <v>faith</v>
      </c>
      <c r="S1695" s="9">
        <f t="shared" si="160"/>
        <v>42803.920277777783</v>
      </c>
      <c r="T1695" s="9">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56"/>
        <v>0.05</v>
      </c>
      <c r="P1696">
        <f t="shared" si="157"/>
        <v>5</v>
      </c>
      <c r="Q1696" t="str">
        <f t="shared" si="158"/>
        <v>music</v>
      </c>
      <c r="R1696" t="str">
        <f t="shared" si="159"/>
        <v>faith</v>
      </c>
      <c r="S1696" s="9">
        <f t="shared" si="160"/>
        <v>42791.669837962967</v>
      </c>
      <c r="T1696" s="9">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56"/>
        <v>11.708333333333334</v>
      </c>
      <c r="P1697">
        <f t="shared" si="157"/>
        <v>61.086956521739133</v>
      </c>
      <c r="Q1697" t="str">
        <f t="shared" si="158"/>
        <v>music</v>
      </c>
      <c r="R1697" t="str">
        <f t="shared" si="159"/>
        <v>faith</v>
      </c>
      <c r="S1697" s="9">
        <f t="shared" si="160"/>
        <v>42801.031412037039</v>
      </c>
      <c r="T1697" s="9">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56"/>
        <v>0</v>
      </c>
      <c r="P1698">
        <f t="shared" si="157"/>
        <v>0</v>
      </c>
      <c r="Q1698" t="str">
        <f t="shared" si="158"/>
        <v>music</v>
      </c>
      <c r="R1698" t="str">
        <f t="shared" si="159"/>
        <v>faith</v>
      </c>
      <c r="S1698" s="9">
        <f t="shared" si="160"/>
        <v>42796.069571759261</v>
      </c>
      <c r="T1698" s="9">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56"/>
        <v>20.208000000000002</v>
      </c>
      <c r="P1699">
        <f t="shared" si="157"/>
        <v>114.81818181818181</v>
      </c>
      <c r="Q1699" t="str">
        <f t="shared" si="158"/>
        <v>music</v>
      </c>
      <c r="R1699" t="str">
        <f t="shared" si="159"/>
        <v>faith</v>
      </c>
      <c r="S1699" s="9">
        <f t="shared" si="160"/>
        <v>42805.032962962956</v>
      </c>
      <c r="T1699" s="9">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56"/>
        <v>0</v>
      </c>
      <c r="P1700">
        <f t="shared" si="157"/>
        <v>0</v>
      </c>
      <c r="Q1700" t="str">
        <f t="shared" si="158"/>
        <v>music</v>
      </c>
      <c r="R1700" t="str">
        <f t="shared" si="159"/>
        <v>faith</v>
      </c>
      <c r="S1700" s="9">
        <f t="shared" si="160"/>
        <v>42796.207870370374</v>
      </c>
      <c r="T1700" s="9">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56"/>
        <v>4.2311459353574925</v>
      </c>
      <c r="P1701">
        <f t="shared" si="157"/>
        <v>54</v>
      </c>
      <c r="Q1701" t="str">
        <f t="shared" si="158"/>
        <v>music</v>
      </c>
      <c r="R1701" t="str">
        <f t="shared" si="159"/>
        <v>faith</v>
      </c>
      <c r="S1701" s="9">
        <f t="shared" si="160"/>
        <v>42806.863946759258</v>
      </c>
      <c r="T1701" s="9">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56"/>
        <v>26.06</v>
      </c>
      <c r="P1702">
        <f t="shared" si="157"/>
        <v>65.974683544303801</v>
      </c>
      <c r="Q1702" t="str">
        <f t="shared" si="158"/>
        <v>music</v>
      </c>
      <c r="R1702" t="str">
        <f t="shared" si="159"/>
        <v>faith</v>
      </c>
      <c r="S1702" s="9">
        <f t="shared" si="160"/>
        <v>42796.071643518517</v>
      </c>
      <c r="T1702" s="9">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56"/>
        <v>0.19801980198019803</v>
      </c>
      <c r="P1703">
        <f t="shared" si="157"/>
        <v>5</v>
      </c>
      <c r="Q1703" t="str">
        <f t="shared" si="158"/>
        <v>music</v>
      </c>
      <c r="R1703" t="str">
        <f t="shared" si="159"/>
        <v>faith</v>
      </c>
      <c r="S1703" s="9">
        <f t="shared" si="160"/>
        <v>41989.664409722223</v>
      </c>
      <c r="T1703" s="9">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56"/>
        <v>6.0606060606060606E-3</v>
      </c>
      <c r="P1704">
        <f t="shared" si="157"/>
        <v>1</v>
      </c>
      <c r="Q1704" t="str">
        <f t="shared" si="158"/>
        <v>music</v>
      </c>
      <c r="R1704" t="str">
        <f t="shared" si="159"/>
        <v>faith</v>
      </c>
      <c r="S1704" s="9">
        <f t="shared" si="160"/>
        <v>42063.869791666672</v>
      </c>
      <c r="T1704" s="9">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56"/>
        <v>1.02</v>
      </c>
      <c r="P1705">
        <f t="shared" si="157"/>
        <v>25.5</v>
      </c>
      <c r="Q1705" t="str">
        <f t="shared" si="158"/>
        <v>music</v>
      </c>
      <c r="R1705" t="str">
        <f t="shared" si="159"/>
        <v>faith</v>
      </c>
      <c r="S1705" s="9">
        <f t="shared" si="160"/>
        <v>42187.281678240746</v>
      </c>
      <c r="T1705" s="9">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56"/>
        <v>65.100000000000009</v>
      </c>
      <c r="P1706">
        <f t="shared" si="157"/>
        <v>118.36363636363636</v>
      </c>
      <c r="Q1706" t="str">
        <f t="shared" si="158"/>
        <v>music</v>
      </c>
      <c r="R1706" t="str">
        <f t="shared" si="159"/>
        <v>faith</v>
      </c>
      <c r="S1706" s="9">
        <f t="shared" si="160"/>
        <v>42021.139733796299</v>
      </c>
      <c r="T1706" s="9">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56"/>
        <v>0</v>
      </c>
      <c r="P1707">
        <f t="shared" si="157"/>
        <v>0</v>
      </c>
      <c r="Q1707" t="str">
        <f t="shared" si="158"/>
        <v>music</v>
      </c>
      <c r="R1707" t="str">
        <f t="shared" si="159"/>
        <v>faith</v>
      </c>
      <c r="S1707" s="9">
        <f t="shared" si="160"/>
        <v>42245.016736111109</v>
      </c>
      <c r="T1707" s="9">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56"/>
        <v>0</v>
      </c>
      <c r="P1708">
        <f t="shared" si="157"/>
        <v>0</v>
      </c>
      <c r="Q1708" t="str">
        <f t="shared" si="158"/>
        <v>music</v>
      </c>
      <c r="R1708" t="str">
        <f t="shared" si="159"/>
        <v>faith</v>
      </c>
      <c r="S1708" s="9">
        <f t="shared" si="160"/>
        <v>42179.306388888886</v>
      </c>
      <c r="T1708" s="9">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56"/>
        <v>9.74</v>
      </c>
      <c r="P1709">
        <f t="shared" si="157"/>
        <v>54.111111111111114</v>
      </c>
      <c r="Q1709" t="str">
        <f t="shared" si="158"/>
        <v>music</v>
      </c>
      <c r="R1709" t="str">
        <f t="shared" si="159"/>
        <v>faith</v>
      </c>
      <c r="S1709" s="9">
        <f t="shared" si="160"/>
        <v>42427.721006944441</v>
      </c>
      <c r="T1709" s="9">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56"/>
        <v>0</v>
      </c>
      <c r="P1710">
        <f t="shared" si="157"/>
        <v>0</v>
      </c>
      <c r="Q1710" t="str">
        <f t="shared" si="158"/>
        <v>music</v>
      </c>
      <c r="R1710" t="str">
        <f t="shared" si="159"/>
        <v>faith</v>
      </c>
      <c r="S1710" s="9">
        <f t="shared" si="160"/>
        <v>42451.866967592592</v>
      </c>
      <c r="T1710" s="9">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56"/>
        <v>4.8571428571428568</v>
      </c>
      <c r="P1711">
        <f t="shared" si="157"/>
        <v>21.25</v>
      </c>
      <c r="Q1711" t="str">
        <f t="shared" si="158"/>
        <v>music</v>
      </c>
      <c r="R1711" t="str">
        <f t="shared" si="159"/>
        <v>faith</v>
      </c>
      <c r="S1711" s="9">
        <f t="shared" si="160"/>
        <v>41841.56381944444</v>
      </c>
      <c r="T1711" s="9">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56"/>
        <v>0.67999999999999994</v>
      </c>
      <c r="P1712">
        <f t="shared" si="157"/>
        <v>34</v>
      </c>
      <c r="Q1712" t="str">
        <f t="shared" si="158"/>
        <v>music</v>
      </c>
      <c r="R1712" t="str">
        <f t="shared" si="159"/>
        <v>faith</v>
      </c>
      <c r="S1712" s="9">
        <f t="shared" si="160"/>
        <v>42341.59129629629</v>
      </c>
      <c r="T1712" s="9">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56"/>
        <v>10.5</v>
      </c>
      <c r="P1713">
        <f t="shared" si="157"/>
        <v>525</v>
      </c>
      <c r="Q1713" t="str">
        <f t="shared" si="158"/>
        <v>music</v>
      </c>
      <c r="R1713" t="str">
        <f t="shared" si="159"/>
        <v>faith</v>
      </c>
      <c r="S1713" s="9">
        <f t="shared" si="160"/>
        <v>41852.646226851852</v>
      </c>
      <c r="T1713" s="9">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56"/>
        <v>0</v>
      </c>
      <c r="P1714">
        <f t="shared" si="157"/>
        <v>0</v>
      </c>
      <c r="Q1714" t="str">
        <f t="shared" si="158"/>
        <v>music</v>
      </c>
      <c r="R1714" t="str">
        <f t="shared" si="159"/>
        <v>faith</v>
      </c>
      <c r="S1714" s="9">
        <f t="shared" si="160"/>
        <v>42125.913807870369</v>
      </c>
      <c r="T1714" s="9">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56"/>
        <v>1.6666666666666667</v>
      </c>
      <c r="P1715">
        <f t="shared" si="157"/>
        <v>50</v>
      </c>
      <c r="Q1715" t="str">
        <f t="shared" si="158"/>
        <v>music</v>
      </c>
      <c r="R1715" t="str">
        <f t="shared" si="159"/>
        <v>faith</v>
      </c>
      <c r="S1715" s="9">
        <f t="shared" si="160"/>
        <v>41887.801064814819</v>
      </c>
      <c r="T1715" s="9">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56"/>
        <v>7.8680000000000003</v>
      </c>
      <c r="P1716">
        <f t="shared" si="157"/>
        <v>115.70588235294117</v>
      </c>
      <c r="Q1716" t="str">
        <f t="shared" si="158"/>
        <v>music</v>
      </c>
      <c r="R1716" t="str">
        <f t="shared" si="159"/>
        <v>faith</v>
      </c>
      <c r="S1716" s="9">
        <f t="shared" si="160"/>
        <v>42095.918530092589</v>
      </c>
      <c r="T1716" s="9">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56"/>
        <v>0.22</v>
      </c>
      <c r="P1717">
        <f t="shared" si="157"/>
        <v>5.5</v>
      </c>
      <c r="Q1717" t="str">
        <f t="shared" si="158"/>
        <v>music</v>
      </c>
      <c r="R1717" t="str">
        <f t="shared" si="159"/>
        <v>faith</v>
      </c>
      <c r="S1717" s="9">
        <f t="shared" si="160"/>
        <v>42064.217418981483</v>
      </c>
      <c r="T1717" s="9">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56"/>
        <v>7.5</v>
      </c>
      <c r="P1718">
        <f t="shared" si="157"/>
        <v>50</v>
      </c>
      <c r="Q1718" t="str">
        <f t="shared" si="158"/>
        <v>music</v>
      </c>
      <c r="R1718" t="str">
        <f t="shared" si="159"/>
        <v>faith</v>
      </c>
      <c r="S1718" s="9">
        <f t="shared" si="160"/>
        <v>42673.577534722222</v>
      </c>
      <c r="T1718" s="9">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56"/>
        <v>42.725880551301685</v>
      </c>
      <c r="P1719">
        <f t="shared" si="157"/>
        <v>34.024390243902438</v>
      </c>
      <c r="Q1719" t="str">
        <f t="shared" si="158"/>
        <v>music</v>
      </c>
      <c r="R1719" t="str">
        <f t="shared" si="159"/>
        <v>faith</v>
      </c>
      <c r="S1719" s="9">
        <f t="shared" si="160"/>
        <v>42460.98192129629</v>
      </c>
      <c r="T1719" s="9">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56"/>
        <v>0.2142857142857143</v>
      </c>
      <c r="P1720">
        <f t="shared" si="157"/>
        <v>37.5</v>
      </c>
      <c r="Q1720" t="str">
        <f t="shared" si="158"/>
        <v>music</v>
      </c>
      <c r="R1720" t="str">
        <f t="shared" si="159"/>
        <v>faith</v>
      </c>
      <c r="S1720" s="9">
        <f t="shared" si="160"/>
        <v>42460.610520833332</v>
      </c>
      <c r="T1720" s="9">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56"/>
        <v>0.87500000000000011</v>
      </c>
      <c r="P1721">
        <f t="shared" si="157"/>
        <v>11.666666666666666</v>
      </c>
      <c r="Q1721" t="str">
        <f t="shared" si="158"/>
        <v>music</v>
      </c>
      <c r="R1721" t="str">
        <f t="shared" si="159"/>
        <v>faith</v>
      </c>
      <c r="S1721" s="9">
        <f t="shared" si="160"/>
        <v>41869.534618055557</v>
      </c>
      <c r="T1721" s="9">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56"/>
        <v>5.625</v>
      </c>
      <c r="P1722">
        <f t="shared" si="157"/>
        <v>28.125</v>
      </c>
      <c r="Q1722" t="str">
        <f t="shared" si="158"/>
        <v>music</v>
      </c>
      <c r="R1722" t="str">
        <f t="shared" si="159"/>
        <v>faith</v>
      </c>
      <c r="S1722" s="9">
        <f t="shared" si="160"/>
        <v>41922.783229166671</v>
      </c>
      <c r="T1722" s="9">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56"/>
        <v>0</v>
      </c>
      <c r="P1723">
        <f t="shared" si="157"/>
        <v>0</v>
      </c>
      <c r="Q1723" t="str">
        <f t="shared" si="158"/>
        <v>music</v>
      </c>
      <c r="R1723" t="str">
        <f t="shared" si="159"/>
        <v>faith</v>
      </c>
      <c r="S1723" s="9">
        <f t="shared" si="160"/>
        <v>42319.461377314816</v>
      </c>
      <c r="T1723" s="9">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56"/>
        <v>3.4722222222222224E-2</v>
      </c>
      <c r="P1724">
        <f t="shared" si="157"/>
        <v>1</v>
      </c>
      <c r="Q1724" t="str">
        <f t="shared" si="158"/>
        <v>music</v>
      </c>
      <c r="R1724" t="str">
        <f t="shared" si="159"/>
        <v>faith</v>
      </c>
      <c r="S1724" s="9">
        <f t="shared" si="160"/>
        <v>42425.960983796293</v>
      </c>
      <c r="T1724" s="9">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56"/>
        <v>6.5</v>
      </c>
      <c r="P1725">
        <f t="shared" si="157"/>
        <v>216.66666666666666</v>
      </c>
      <c r="Q1725" t="str">
        <f t="shared" si="158"/>
        <v>music</v>
      </c>
      <c r="R1725" t="str">
        <f t="shared" si="159"/>
        <v>faith</v>
      </c>
      <c r="S1725" s="9">
        <f t="shared" si="160"/>
        <v>42129.82540509259</v>
      </c>
      <c r="T1725" s="9">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56"/>
        <v>0.58333333333333337</v>
      </c>
      <c r="P1726">
        <f t="shared" si="157"/>
        <v>8.75</v>
      </c>
      <c r="Q1726" t="str">
        <f t="shared" si="158"/>
        <v>music</v>
      </c>
      <c r="R1726" t="str">
        <f t="shared" si="159"/>
        <v>faith</v>
      </c>
      <c r="S1726" s="9">
        <f t="shared" si="160"/>
        <v>41912.932430555556</v>
      </c>
      <c r="T1726" s="9">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56"/>
        <v>10.181818181818182</v>
      </c>
      <c r="P1727">
        <f t="shared" si="157"/>
        <v>62.222222222222221</v>
      </c>
      <c r="Q1727" t="str">
        <f t="shared" si="158"/>
        <v>music</v>
      </c>
      <c r="R1727" t="str">
        <f t="shared" si="159"/>
        <v>faith</v>
      </c>
      <c r="S1727" s="9">
        <f t="shared" si="160"/>
        <v>41845.968159722222</v>
      </c>
      <c r="T1727" s="9">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56"/>
        <v>33.784615384615385</v>
      </c>
      <c r="P1728">
        <f t="shared" si="157"/>
        <v>137.25</v>
      </c>
      <c r="Q1728" t="str">
        <f t="shared" si="158"/>
        <v>music</v>
      </c>
      <c r="R1728" t="str">
        <f t="shared" si="159"/>
        <v>faith</v>
      </c>
      <c r="S1728" s="9">
        <f t="shared" si="160"/>
        <v>41788.919722222221</v>
      </c>
      <c r="T1728" s="9">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56"/>
        <v>3.3333333333333333E-2</v>
      </c>
      <c r="P1729">
        <f t="shared" si="157"/>
        <v>1</v>
      </c>
      <c r="Q1729" t="str">
        <f t="shared" si="158"/>
        <v>music</v>
      </c>
      <c r="R1729" t="str">
        <f t="shared" si="159"/>
        <v>faith</v>
      </c>
      <c r="S1729" s="9">
        <f t="shared" si="160"/>
        <v>42044.927974537044</v>
      </c>
      <c r="T1729" s="9">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56"/>
        <v>68.400000000000006</v>
      </c>
      <c r="P1730">
        <f t="shared" si="157"/>
        <v>122.14285714285714</v>
      </c>
      <c r="Q1730" t="str">
        <f t="shared" si="158"/>
        <v>music</v>
      </c>
      <c r="R1730" t="str">
        <f t="shared" si="159"/>
        <v>faith</v>
      </c>
      <c r="S1730" s="9">
        <f t="shared" si="160"/>
        <v>42268.625856481478</v>
      </c>
      <c r="T1730" s="9">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62">(E1731/D1731)*100</f>
        <v>0</v>
      </c>
      <c r="P1731">
        <f t="shared" ref="P1731:P1794" si="163">IFERROR(E1731/L1731, 0)</f>
        <v>0</v>
      </c>
      <c r="Q1731" t="str">
        <f t="shared" ref="Q1731:Q1794" si="164">LEFT(N1731, SEARCH("/",N1731,1)-1)</f>
        <v>music</v>
      </c>
      <c r="R1731" t="str">
        <f t="shared" ref="R1731:R1794" si="165">RIGHT(N1731,LEN(N1731)-SEARCH("/",N1731,1))</f>
        <v>faith</v>
      </c>
      <c r="S1731" s="9">
        <f t="shared" ref="S1731:S1794" si="166">(((J1731/60)/60)/24)+DATE(1970,1,1)</f>
        <v>42471.052152777775</v>
      </c>
      <c r="T1731" s="9">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62"/>
        <v>0</v>
      </c>
      <c r="P1732">
        <f t="shared" si="163"/>
        <v>0</v>
      </c>
      <c r="Q1732" t="str">
        <f t="shared" si="164"/>
        <v>music</v>
      </c>
      <c r="R1732" t="str">
        <f t="shared" si="165"/>
        <v>faith</v>
      </c>
      <c r="S1732" s="9">
        <f t="shared" si="166"/>
        <v>42272.087766203709</v>
      </c>
      <c r="T1732" s="9">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62"/>
        <v>0</v>
      </c>
      <c r="P1733">
        <f t="shared" si="163"/>
        <v>0</v>
      </c>
      <c r="Q1733" t="str">
        <f t="shared" si="164"/>
        <v>music</v>
      </c>
      <c r="R1733" t="str">
        <f t="shared" si="165"/>
        <v>faith</v>
      </c>
      <c r="S1733" s="9">
        <f t="shared" si="166"/>
        <v>42152.906851851847</v>
      </c>
      <c r="T1733" s="9">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62"/>
        <v>0</v>
      </c>
      <c r="P1734">
        <f t="shared" si="163"/>
        <v>0</v>
      </c>
      <c r="Q1734" t="str">
        <f t="shared" si="164"/>
        <v>music</v>
      </c>
      <c r="R1734" t="str">
        <f t="shared" si="165"/>
        <v>faith</v>
      </c>
      <c r="S1734" s="9">
        <f t="shared" si="166"/>
        <v>42325.683807870373</v>
      </c>
      <c r="T1734" s="9">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62"/>
        <v>0</v>
      </c>
      <c r="P1735">
        <f t="shared" si="163"/>
        <v>0</v>
      </c>
      <c r="Q1735" t="str">
        <f t="shared" si="164"/>
        <v>music</v>
      </c>
      <c r="R1735" t="str">
        <f t="shared" si="165"/>
        <v>faith</v>
      </c>
      <c r="S1735" s="9">
        <f t="shared" si="166"/>
        <v>42614.675625000003</v>
      </c>
      <c r="T1735" s="9">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62"/>
        <v>2.2222222222222223E-2</v>
      </c>
      <c r="P1736">
        <f t="shared" si="163"/>
        <v>1</v>
      </c>
      <c r="Q1736" t="str">
        <f t="shared" si="164"/>
        <v>music</v>
      </c>
      <c r="R1736" t="str">
        <f t="shared" si="165"/>
        <v>faith</v>
      </c>
      <c r="S1736" s="9">
        <f t="shared" si="166"/>
        <v>42102.036527777775</v>
      </c>
      <c r="T1736" s="9">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62"/>
        <v>11</v>
      </c>
      <c r="P1737">
        <f t="shared" si="163"/>
        <v>55</v>
      </c>
      <c r="Q1737" t="str">
        <f t="shared" si="164"/>
        <v>music</v>
      </c>
      <c r="R1737" t="str">
        <f t="shared" si="165"/>
        <v>faith</v>
      </c>
      <c r="S1737" s="9">
        <f t="shared" si="166"/>
        <v>42559.814178240747</v>
      </c>
      <c r="T1737" s="9">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62"/>
        <v>0.73333333333333328</v>
      </c>
      <c r="P1738">
        <f t="shared" si="163"/>
        <v>22</v>
      </c>
      <c r="Q1738" t="str">
        <f t="shared" si="164"/>
        <v>music</v>
      </c>
      <c r="R1738" t="str">
        <f t="shared" si="165"/>
        <v>faith</v>
      </c>
      <c r="S1738" s="9">
        <f t="shared" si="166"/>
        <v>42286.861493055556</v>
      </c>
      <c r="T1738" s="9">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62"/>
        <v>21.25</v>
      </c>
      <c r="P1739">
        <f t="shared" si="163"/>
        <v>56.666666666666664</v>
      </c>
      <c r="Q1739" t="str">
        <f t="shared" si="164"/>
        <v>music</v>
      </c>
      <c r="R1739" t="str">
        <f t="shared" si="165"/>
        <v>faith</v>
      </c>
      <c r="S1739" s="9">
        <f t="shared" si="166"/>
        <v>42175.948981481488</v>
      </c>
      <c r="T1739" s="9">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62"/>
        <v>0.4</v>
      </c>
      <c r="P1740">
        <f t="shared" si="163"/>
        <v>20</v>
      </c>
      <c r="Q1740" t="str">
        <f t="shared" si="164"/>
        <v>music</v>
      </c>
      <c r="R1740" t="str">
        <f t="shared" si="165"/>
        <v>faith</v>
      </c>
      <c r="S1740" s="9">
        <f t="shared" si="166"/>
        <v>41884.874328703707</v>
      </c>
      <c r="T1740" s="9">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62"/>
        <v>0.1</v>
      </c>
      <c r="P1741">
        <f t="shared" si="163"/>
        <v>1</v>
      </c>
      <c r="Q1741" t="str">
        <f t="shared" si="164"/>
        <v>music</v>
      </c>
      <c r="R1741" t="str">
        <f t="shared" si="165"/>
        <v>faith</v>
      </c>
      <c r="S1741" s="9">
        <f t="shared" si="166"/>
        <v>42435.874212962968</v>
      </c>
      <c r="T1741" s="9">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62"/>
        <v>0</v>
      </c>
      <c r="P1742">
        <f t="shared" si="163"/>
        <v>0</v>
      </c>
      <c r="Q1742" t="str">
        <f t="shared" si="164"/>
        <v>music</v>
      </c>
      <c r="R1742" t="str">
        <f t="shared" si="165"/>
        <v>faith</v>
      </c>
      <c r="S1742" s="9">
        <f t="shared" si="166"/>
        <v>42171.817384259266</v>
      </c>
      <c r="T1742" s="9">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62"/>
        <v>110.83333333333334</v>
      </c>
      <c r="P1743">
        <f t="shared" si="163"/>
        <v>25.576923076923077</v>
      </c>
      <c r="Q1743" t="str">
        <f t="shared" si="164"/>
        <v>photography</v>
      </c>
      <c r="R1743" t="str">
        <f t="shared" si="165"/>
        <v>photobooks</v>
      </c>
      <c r="S1743" s="9">
        <f t="shared" si="166"/>
        <v>42120.628136574072</v>
      </c>
      <c r="T1743" s="9">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62"/>
        <v>108.74999999999999</v>
      </c>
      <c r="P1744">
        <f t="shared" si="163"/>
        <v>63.970588235294116</v>
      </c>
      <c r="Q1744" t="str">
        <f t="shared" si="164"/>
        <v>photography</v>
      </c>
      <c r="R1744" t="str">
        <f t="shared" si="165"/>
        <v>photobooks</v>
      </c>
      <c r="S1744" s="9">
        <f t="shared" si="166"/>
        <v>42710.876967592587</v>
      </c>
      <c r="T1744" s="9">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62"/>
        <v>100.41666666666667</v>
      </c>
      <c r="P1745">
        <f t="shared" si="163"/>
        <v>89.925373134328353</v>
      </c>
      <c r="Q1745" t="str">
        <f t="shared" si="164"/>
        <v>photography</v>
      </c>
      <c r="R1745" t="str">
        <f t="shared" si="165"/>
        <v>photobooks</v>
      </c>
      <c r="S1745" s="9">
        <f t="shared" si="166"/>
        <v>42586.925636574073</v>
      </c>
      <c r="T1745" s="9">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62"/>
        <v>118.45454545454545</v>
      </c>
      <c r="P1746">
        <f t="shared" si="163"/>
        <v>93.071428571428569</v>
      </c>
      <c r="Q1746" t="str">
        <f t="shared" si="164"/>
        <v>photography</v>
      </c>
      <c r="R1746" t="str">
        <f t="shared" si="165"/>
        <v>photobooks</v>
      </c>
      <c r="S1746" s="9">
        <f t="shared" si="166"/>
        <v>42026.605057870373</v>
      </c>
      <c r="T1746" s="9">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62"/>
        <v>114.01428571428571</v>
      </c>
      <c r="P1747">
        <f t="shared" si="163"/>
        <v>89.674157303370791</v>
      </c>
      <c r="Q1747" t="str">
        <f t="shared" si="164"/>
        <v>photography</v>
      </c>
      <c r="R1747" t="str">
        <f t="shared" si="165"/>
        <v>photobooks</v>
      </c>
      <c r="S1747" s="9">
        <f t="shared" si="166"/>
        <v>42690.259699074071</v>
      </c>
      <c r="T1747" s="9">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62"/>
        <v>148.10000000000002</v>
      </c>
      <c r="P1748">
        <f t="shared" si="163"/>
        <v>207.61682242990653</v>
      </c>
      <c r="Q1748" t="str">
        <f t="shared" si="164"/>
        <v>photography</v>
      </c>
      <c r="R1748" t="str">
        <f t="shared" si="165"/>
        <v>photobooks</v>
      </c>
      <c r="S1748" s="9">
        <f t="shared" si="166"/>
        <v>42668.176701388889</v>
      </c>
      <c r="T1748" s="9">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62"/>
        <v>104.95555555555556</v>
      </c>
      <c r="P1749">
        <f t="shared" si="163"/>
        <v>59.408805031446541</v>
      </c>
      <c r="Q1749" t="str">
        <f t="shared" si="164"/>
        <v>photography</v>
      </c>
      <c r="R1749" t="str">
        <f t="shared" si="165"/>
        <v>photobooks</v>
      </c>
      <c r="S1749" s="9">
        <f t="shared" si="166"/>
        <v>42292.435532407413</v>
      </c>
      <c r="T1749" s="9">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62"/>
        <v>129.94800000000001</v>
      </c>
      <c r="P1750">
        <f t="shared" si="163"/>
        <v>358.97237569060775</v>
      </c>
      <c r="Q1750" t="str">
        <f t="shared" si="164"/>
        <v>photography</v>
      </c>
      <c r="R1750" t="str">
        <f t="shared" si="165"/>
        <v>photobooks</v>
      </c>
      <c r="S1750" s="9">
        <f t="shared" si="166"/>
        <v>42219.950729166667</v>
      </c>
      <c r="T1750" s="9">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62"/>
        <v>123.48756218905473</v>
      </c>
      <c r="P1751">
        <f t="shared" si="163"/>
        <v>94.736641221374043</v>
      </c>
      <c r="Q1751" t="str">
        <f t="shared" si="164"/>
        <v>photography</v>
      </c>
      <c r="R1751" t="str">
        <f t="shared" si="165"/>
        <v>photobooks</v>
      </c>
      <c r="S1751" s="9">
        <f t="shared" si="166"/>
        <v>42758.975937499999</v>
      </c>
      <c r="T1751" s="9">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62"/>
        <v>201.62</v>
      </c>
      <c r="P1752">
        <f t="shared" si="163"/>
        <v>80.647999999999996</v>
      </c>
      <c r="Q1752" t="str">
        <f t="shared" si="164"/>
        <v>photography</v>
      </c>
      <c r="R1752" t="str">
        <f t="shared" si="165"/>
        <v>photobooks</v>
      </c>
      <c r="S1752" s="9">
        <f t="shared" si="166"/>
        <v>42454.836851851855</v>
      </c>
      <c r="T1752" s="9">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62"/>
        <v>102.89999999999999</v>
      </c>
      <c r="P1753">
        <f t="shared" si="163"/>
        <v>168.68852459016392</v>
      </c>
      <c r="Q1753" t="str">
        <f t="shared" si="164"/>
        <v>photography</v>
      </c>
      <c r="R1753" t="str">
        <f t="shared" si="165"/>
        <v>photobooks</v>
      </c>
      <c r="S1753" s="9">
        <f t="shared" si="166"/>
        <v>42052.7815162037</v>
      </c>
      <c r="T1753" s="9">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62"/>
        <v>260.16666666666663</v>
      </c>
      <c r="P1754">
        <f t="shared" si="163"/>
        <v>34.68888888888889</v>
      </c>
      <c r="Q1754" t="str">
        <f t="shared" si="164"/>
        <v>photography</v>
      </c>
      <c r="R1754" t="str">
        <f t="shared" si="165"/>
        <v>photobooks</v>
      </c>
      <c r="S1754" s="9">
        <f t="shared" si="166"/>
        <v>42627.253263888888</v>
      </c>
      <c r="T1754" s="9">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62"/>
        <v>108</v>
      </c>
      <c r="P1755">
        <f t="shared" si="163"/>
        <v>462.85714285714283</v>
      </c>
      <c r="Q1755" t="str">
        <f t="shared" si="164"/>
        <v>photography</v>
      </c>
      <c r="R1755" t="str">
        <f t="shared" si="165"/>
        <v>photobooks</v>
      </c>
      <c r="S1755" s="9">
        <f t="shared" si="166"/>
        <v>42420.74962962963</v>
      </c>
      <c r="T1755" s="9">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62"/>
        <v>110.52941176470587</v>
      </c>
      <c r="P1756">
        <f t="shared" si="163"/>
        <v>104.38888888888889</v>
      </c>
      <c r="Q1756" t="str">
        <f t="shared" si="164"/>
        <v>photography</v>
      </c>
      <c r="R1756" t="str">
        <f t="shared" si="165"/>
        <v>photobooks</v>
      </c>
      <c r="S1756" s="9">
        <f t="shared" si="166"/>
        <v>42067.876770833333</v>
      </c>
      <c r="T1756" s="9">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62"/>
        <v>120</v>
      </c>
      <c r="P1757">
        <f t="shared" si="163"/>
        <v>7.5</v>
      </c>
      <c r="Q1757" t="str">
        <f t="shared" si="164"/>
        <v>photography</v>
      </c>
      <c r="R1757" t="str">
        <f t="shared" si="165"/>
        <v>photobooks</v>
      </c>
      <c r="S1757" s="9">
        <f t="shared" si="166"/>
        <v>42252.788900462961</v>
      </c>
      <c r="T1757" s="9">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62"/>
        <v>102.82909090909091</v>
      </c>
      <c r="P1758">
        <f t="shared" si="163"/>
        <v>47.13</v>
      </c>
      <c r="Q1758" t="str">
        <f t="shared" si="164"/>
        <v>photography</v>
      </c>
      <c r="R1758" t="str">
        <f t="shared" si="165"/>
        <v>photobooks</v>
      </c>
      <c r="S1758" s="9">
        <f t="shared" si="166"/>
        <v>42571.167465277773</v>
      </c>
      <c r="T1758" s="9">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62"/>
        <v>115.99999999999999</v>
      </c>
      <c r="P1759">
        <f t="shared" si="163"/>
        <v>414.28571428571428</v>
      </c>
      <c r="Q1759" t="str">
        <f t="shared" si="164"/>
        <v>photography</v>
      </c>
      <c r="R1759" t="str">
        <f t="shared" si="165"/>
        <v>photobooks</v>
      </c>
      <c r="S1759" s="9">
        <f t="shared" si="166"/>
        <v>42733.827349537038</v>
      </c>
      <c r="T1759" s="9">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62"/>
        <v>114.7</v>
      </c>
      <c r="P1760">
        <f t="shared" si="163"/>
        <v>42.481481481481481</v>
      </c>
      <c r="Q1760" t="str">
        <f t="shared" si="164"/>
        <v>photography</v>
      </c>
      <c r="R1760" t="str">
        <f t="shared" si="165"/>
        <v>photobooks</v>
      </c>
      <c r="S1760" s="9">
        <f t="shared" si="166"/>
        <v>42505.955925925926</v>
      </c>
      <c r="T1760" s="9">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62"/>
        <v>106.60000000000001</v>
      </c>
      <c r="P1761">
        <f t="shared" si="163"/>
        <v>108.77551020408163</v>
      </c>
      <c r="Q1761" t="str">
        <f t="shared" si="164"/>
        <v>photography</v>
      </c>
      <c r="R1761" t="str">
        <f t="shared" si="165"/>
        <v>photobooks</v>
      </c>
      <c r="S1761" s="9">
        <f t="shared" si="166"/>
        <v>42068.829039351855</v>
      </c>
      <c r="T1761" s="9">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62"/>
        <v>165.44</v>
      </c>
      <c r="P1762">
        <f t="shared" si="163"/>
        <v>81.098039215686271</v>
      </c>
      <c r="Q1762" t="str">
        <f t="shared" si="164"/>
        <v>photography</v>
      </c>
      <c r="R1762" t="str">
        <f t="shared" si="165"/>
        <v>photobooks</v>
      </c>
      <c r="S1762" s="9">
        <f t="shared" si="166"/>
        <v>42405.67260416667</v>
      </c>
      <c r="T1762" s="9">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62"/>
        <v>155</v>
      </c>
      <c r="P1763">
        <f t="shared" si="163"/>
        <v>51.666666666666664</v>
      </c>
      <c r="Q1763" t="str">
        <f t="shared" si="164"/>
        <v>photography</v>
      </c>
      <c r="R1763" t="str">
        <f t="shared" si="165"/>
        <v>photobooks</v>
      </c>
      <c r="S1763" s="9">
        <f t="shared" si="166"/>
        <v>42209.567824074074</v>
      </c>
      <c r="T1763" s="9">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62"/>
        <v>885</v>
      </c>
      <c r="P1764">
        <f t="shared" si="163"/>
        <v>35.4</v>
      </c>
      <c r="Q1764" t="str">
        <f t="shared" si="164"/>
        <v>photography</v>
      </c>
      <c r="R1764" t="str">
        <f t="shared" si="165"/>
        <v>photobooks</v>
      </c>
      <c r="S1764" s="9">
        <f t="shared" si="166"/>
        <v>42410.982002314813</v>
      </c>
      <c r="T1764" s="9">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62"/>
        <v>101.90833333333333</v>
      </c>
      <c r="P1765">
        <f t="shared" si="163"/>
        <v>103.63559322033899</v>
      </c>
      <c r="Q1765" t="str">
        <f t="shared" si="164"/>
        <v>photography</v>
      </c>
      <c r="R1765" t="str">
        <f t="shared" si="165"/>
        <v>photobooks</v>
      </c>
      <c r="S1765" s="9">
        <f t="shared" si="166"/>
        <v>42636.868518518517</v>
      </c>
      <c r="T1765" s="9">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62"/>
        <v>19.600000000000001</v>
      </c>
      <c r="P1766">
        <f t="shared" si="163"/>
        <v>55.282051282051285</v>
      </c>
      <c r="Q1766" t="str">
        <f t="shared" si="164"/>
        <v>photography</v>
      </c>
      <c r="R1766" t="str">
        <f t="shared" si="165"/>
        <v>photobooks</v>
      </c>
      <c r="S1766" s="9">
        <f t="shared" si="166"/>
        <v>41825.485868055555</v>
      </c>
      <c r="T1766" s="9">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62"/>
        <v>59.467839999999995</v>
      </c>
      <c r="P1767">
        <f t="shared" si="163"/>
        <v>72.16970873786407</v>
      </c>
      <c r="Q1767" t="str">
        <f t="shared" si="164"/>
        <v>photography</v>
      </c>
      <c r="R1767" t="str">
        <f t="shared" si="165"/>
        <v>photobooks</v>
      </c>
      <c r="S1767" s="9">
        <f t="shared" si="166"/>
        <v>41834.980462962965</v>
      </c>
      <c r="T1767" s="9">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62"/>
        <v>0</v>
      </c>
      <c r="P1768">
        <f t="shared" si="163"/>
        <v>0</v>
      </c>
      <c r="Q1768" t="str">
        <f t="shared" si="164"/>
        <v>photography</v>
      </c>
      <c r="R1768" t="str">
        <f t="shared" si="165"/>
        <v>photobooks</v>
      </c>
      <c r="S1768" s="9">
        <f t="shared" si="166"/>
        <v>41855.859814814816</v>
      </c>
      <c r="T1768" s="9">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62"/>
        <v>45.72</v>
      </c>
      <c r="P1769">
        <f t="shared" si="163"/>
        <v>58.615384615384613</v>
      </c>
      <c r="Q1769" t="str">
        <f t="shared" si="164"/>
        <v>photography</v>
      </c>
      <c r="R1769" t="str">
        <f t="shared" si="165"/>
        <v>photobooks</v>
      </c>
      <c r="S1769" s="9">
        <f t="shared" si="166"/>
        <v>41824.658379629633</v>
      </c>
      <c r="T1769" s="9">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62"/>
        <v>3.74</v>
      </c>
      <c r="P1770">
        <f t="shared" si="163"/>
        <v>12.466666666666667</v>
      </c>
      <c r="Q1770" t="str">
        <f t="shared" si="164"/>
        <v>photography</v>
      </c>
      <c r="R1770" t="str">
        <f t="shared" si="165"/>
        <v>photobooks</v>
      </c>
      <c r="S1770" s="9">
        <f t="shared" si="166"/>
        <v>41849.560694444444</v>
      </c>
      <c r="T1770" s="9">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62"/>
        <v>2.7025000000000001</v>
      </c>
      <c r="P1771">
        <f t="shared" si="163"/>
        <v>49.136363636363633</v>
      </c>
      <c r="Q1771" t="str">
        <f t="shared" si="164"/>
        <v>photography</v>
      </c>
      <c r="R1771" t="str">
        <f t="shared" si="165"/>
        <v>photobooks</v>
      </c>
      <c r="S1771" s="9">
        <f t="shared" si="166"/>
        <v>41987.818969907406</v>
      </c>
      <c r="T1771" s="9">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62"/>
        <v>56.51428571428572</v>
      </c>
      <c r="P1772">
        <f t="shared" si="163"/>
        <v>150.5</v>
      </c>
      <c r="Q1772" t="str">
        <f t="shared" si="164"/>
        <v>photography</v>
      </c>
      <c r="R1772" t="str">
        <f t="shared" si="165"/>
        <v>photobooks</v>
      </c>
      <c r="S1772" s="9">
        <f t="shared" si="166"/>
        <v>41891.780023148152</v>
      </c>
      <c r="T1772" s="9">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62"/>
        <v>21.30952380952381</v>
      </c>
      <c r="P1773">
        <f t="shared" si="163"/>
        <v>35.799999999999997</v>
      </c>
      <c r="Q1773" t="str">
        <f t="shared" si="164"/>
        <v>photography</v>
      </c>
      <c r="R1773" t="str">
        <f t="shared" si="165"/>
        <v>photobooks</v>
      </c>
      <c r="S1773" s="9">
        <f t="shared" si="166"/>
        <v>41905.979629629634</v>
      </c>
      <c r="T1773" s="9">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62"/>
        <v>15.6</v>
      </c>
      <c r="P1774">
        <f t="shared" si="163"/>
        <v>45.157894736842103</v>
      </c>
      <c r="Q1774" t="str">
        <f t="shared" si="164"/>
        <v>photography</v>
      </c>
      <c r="R1774" t="str">
        <f t="shared" si="165"/>
        <v>photobooks</v>
      </c>
      <c r="S1774" s="9">
        <f t="shared" si="166"/>
        <v>41766.718009259261</v>
      </c>
      <c r="T1774" s="9">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62"/>
        <v>6.2566666666666677</v>
      </c>
      <c r="P1775">
        <f t="shared" si="163"/>
        <v>98.78947368421052</v>
      </c>
      <c r="Q1775" t="str">
        <f t="shared" si="164"/>
        <v>photography</v>
      </c>
      <c r="R1775" t="str">
        <f t="shared" si="165"/>
        <v>photobooks</v>
      </c>
      <c r="S1775" s="9">
        <f t="shared" si="166"/>
        <v>41978.760393518518</v>
      </c>
      <c r="T1775" s="9">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62"/>
        <v>45.92</v>
      </c>
      <c r="P1776">
        <f t="shared" si="163"/>
        <v>88.307692307692307</v>
      </c>
      <c r="Q1776" t="str">
        <f t="shared" si="164"/>
        <v>photography</v>
      </c>
      <c r="R1776" t="str">
        <f t="shared" si="165"/>
        <v>photobooks</v>
      </c>
      <c r="S1776" s="9">
        <f t="shared" si="166"/>
        <v>41930.218657407408</v>
      </c>
      <c r="T1776" s="9">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62"/>
        <v>65.101538461538468</v>
      </c>
      <c r="P1777">
        <f t="shared" si="163"/>
        <v>170.62903225806451</v>
      </c>
      <c r="Q1777" t="str">
        <f t="shared" si="164"/>
        <v>photography</v>
      </c>
      <c r="R1777" t="str">
        <f t="shared" si="165"/>
        <v>photobooks</v>
      </c>
      <c r="S1777" s="9">
        <f t="shared" si="166"/>
        <v>41891.976388888892</v>
      </c>
      <c r="T1777" s="9">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62"/>
        <v>6.7</v>
      </c>
      <c r="P1778">
        <f t="shared" si="163"/>
        <v>83.75</v>
      </c>
      <c r="Q1778" t="str">
        <f t="shared" si="164"/>
        <v>photography</v>
      </c>
      <c r="R1778" t="str">
        <f t="shared" si="165"/>
        <v>photobooks</v>
      </c>
      <c r="S1778" s="9">
        <f t="shared" si="166"/>
        <v>41905.95684027778</v>
      </c>
      <c r="T1778" s="9">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62"/>
        <v>13.5625</v>
      </c>
      <c r="P1779">
        <f t="shared" si="163"/>
        <v>65.099999999999994</v>
      </c>
      <c r="Q1779" t="str">
        <f t="shared" si="164"/>
        <v>photography</v>
      </c>
      <c r="R1779" t="str">
        <f t="shared" si="165"/>
        <v>photobooks</v>
      </c>
      <c r="S1779" s="9">
        <f t="shared" si="166"/>
        <v>42025.357094907406</v>
      </c>
      <c r="T1779" s="9">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62"/>
        <v>1.9900000000000002</v>
      </c>
      <c r="P1780">
        <f t="shared" si="163"/>
        <v>66.333333333333329</v>
      </c>
      <c r="Q1780" t="str">
        <f t="shared" si="164"/>
        <v>photography</v>
      </c>
      <c r="R1780" t="str">
        <f t="shared" si="165"/>
        <v>photobooks</v>
      </c>
      <c r="S1780" s="9">
        <f t="shared" si="166"/>
        <v>42045.86336805555</v>
      </c>
      <c r="T1780" s="9">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62"/>
        <v>36.236363636363642</v>
      </c>
      <c r="P1781">
        <f t="shared" si="163"/>
        <v>104.89473684210526</v>
      </c>
      <c r="Q1781" t="str">
        <f t="shared" si="164"/>
        <v>photography</v>
      </c>
      <c r="R1781" t="str">
        <f t="shared" si="165"/>
        <v>photobooks</v>
      </c>
      <c r="S1781" s="9">
        <f t="shared" si="166"/>
        <v>42585.691898148143</v>
      </c>
      <c r="T1781" s="9">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62"/>
        <v>39.743333333333339</v>
      </c>
      <c r="P1782">
        <f t="shared" si="163"/>
        <v>78.440789473684205</v>
      </c>
      <c r="Q1782" t="str">
        <f t="shared" si="164"/>
        <v>photography</v>
      </c>
      <c r="R1782" t="str">
        <f t="shared" si="165"/>
        <v>photobooks</v>
      </c>
      <c r="S1782" s="9">
        <f t="shared" si="166"/>
        <v>42493.600810185191</v>
      </c>
      <c r="T1782" s="9">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62"/>
        <v>25.763636363636365</v>
      </c>
      <c r="P1783">
        <f t="shared" si="163"/>
        <v>59.041666666666664</v>
      </c>
      <c r="Q1783" t="str">
        <f t="shared" si="164"/>
        <v>photography</v>
      </c>
      <c r="R1783" t="str">
        <f t="shared" si="165"/>
        <v>photobooks</v>
      </c>
      <c r="S1783" s="9">
        <f t="shared" si="166"/>
        <v>42597.617418981477</v>
      </c>
      <c r="T1783" s="9">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62"/>
        <v>15.491428571428573</v>
      </c>
      <c r="P1784">
        <f t="shared" si="163"/>
        <v>71.34210526315789</v>
      </c>
      <c r="Q1784" t="str">
        <f t="shared" si="164"/>
        <v>photography</v>
      </c>
      <c r="R1784" t="str">
        <f t="shared" si="165"/>
        <v>photobooks</v>
      </c>
      <c r="S1784" s="9">
        <f t="shared" si="166"/>
        <v>42388.575104166666</v>
      </c>
      <c r="T1784" s="9">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62"/>
        <v>23.692499999999999</v>
      </c>
      <c r="P1785">
        <f t="shared" si="163"/>
        <v>51.227027027027027</v>
      </c>
      <c r="Q1785" t="str">
        <f t="shared" si="164"/>
        <v>photography</v>
      </c>
      <c r="R1785" t="str">
        <f t="shared" si="165"/>
        <v>photobooks</v>
      </c>
      <c r="S1785" s="9">
        <f t="shared" si="166"/>
        <v>42115.949976851851</v>
      </c>
      <c r="T1785" s="9">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62"/>
        <v>39.76</v>
      </c>
      <c r="P1786">
        <f t="shared" si="163"/>
        <v>60.242424242424242</v>
      </c>
      <c r="Q1786" t="str">
        <f t="shared" si="164"/>
        <v>photography</v>
      </c>
      <c r="R1786" t="str">
        <f t="shared" si="165"/>
        <v>photobooks</v>
      </c>
      <c r="S1786" s="9">
        <f t="shared" si="166"/>
        <v>42003.655555555553</v>
      </c>
      <c r="T1786" s="9">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62"/>
        <v>20.220833333333331</v>
      </c>
      <c r="P1787">
        <f t="shared" si="163"/>
        <v>44.935185185185183</v>
      </c>
      <c r="Q1787" t="str">
        <f t="shared" si="164"/>
        <v>photography</v>
      </c>
      <c r="R1787" t="str">
        <f t="shared" si="165"/>
        <v>photobooks</v>
      </c>
      <c r="S1787" s="9">
        <f t="shared" si="166"/>
        <v>41897.134895833333</v>
      </c>
      <c r="T1787" s="9">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62"/>
        <v>47.631578947368418</v>
      </c>
      <c r="P1788">
        <f t="shared" si="163"/>
        <v>31.206896551724139</v>
      </c>
      <c r="Q1788" t="str">
        <f t="shared" si="164"/>
        <v>photography</v>
      </c>
      <c r="R1788" t="str">
        <f t="shared" si="165"/>
        <v>photobooks</v>
      </c>
      <c r="S1788" s="9">
        <f t="shared" si="166"/>
        <v>41958.550659722227</v>
      </c>
      <c r="T1788" s="9">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62"/>
        <v>15.329999999999998</v>
      </c>
      <c r="P1789">
        <f t="shared" si="163"/>
        <v>63.875</v>
      </c>
      <c r="Q1789" t="str">
        <f t="shared" si="164"/>
        <v>photography</v>
      </c>
      <c r="R1789" t="str">
        <f t="shared" si="165"/>
        <v>photobooks</v>
      </c>
      <c r="S1789" s="9">
        <f t="shared" si="166"/>
        <v>42068.65552083333</v>
      </c>
      <c r="T1789" s="9">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62"/>
        <v>1.3818181818181818</v>
      </c>
      <c r="P1790">
        <f t="shared" si="163"/>
        <v>19</v>
      </c>
      <c r="Q1790" t="str">
        <f t="shared" si="164"/>
        <v>photography</v>
      </c>
      <c r="R1790" t="str">
        <f t="shared" si="165"/>
        <v>photobooks</v>
      </c>
      <c r="S1790" s="9">
        <f t="shared" si="166"/>
        <v>41913.94840277778</v>
      </c>
      <c r="T1790" s="9">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62"/>
        <v>0.5</v>
      </c>
      <c r="P1791">
        <f t="shared" si="163"/>
        <v>10</v>
      </c>
      <c r="Q1791" t="str">
        <f t="shared" si="164"/>
        <v>photography</v>
      </c>
      <c r="R1791" t="str">
        <f t="shared" si="165"/>
        <v>photobooks</v>
      </c>
      <c r="S1791" s="9">
        <f t="shared" si="166"/>
        <v>41956.250034722223</v>
      </c>
      <c r="T1791" s="9">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62"/>
        <v>4.957575757575758</v>
      </c>
      <c r="P1792">
        <f t="shared" si="163"/>
        <v>109.06666666666666</v>
      </c>
      <c r="Q1792" t="str">
        <f t="shared" si="164"/>
        <v>photography</v>
      </c>
      <c r="R1792" t="str">
        <f t="shared" si="165"/>
        <v>photobooks</v>
      </c>
      <c r="S1792" s="9">
        <f t="shared" si="166"/>
        <v>42010.674513888895</v>
      </c>
      <c r="T1792" s="9">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62"/>
        <v>3.5666666666666664</v>
      </c>
      <c r="P1793">
        <f t="shared" si="163"/>
        <v>26.75</v>
      </c>
      <c r="Q1793" t="str">
        <f t="shared" si="164"/>
        <v>photography</v>
      </c>
      <c r="R1793" t="str">
        <f t="shared" si="165"/>
        <v>photobooks</v>
      </c>
      <c r="S1793" s="9">
        <f t="shared" si="166"/>
        <v>41973.740335648152</v>
      </c>
      <c r="T1793" s="9">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62"/>
        <v>61.124000000000002</v>
      </c>
      <c r="P1794">
        <f t="shared" si="163"/>
        <v>109.93525179856115</v>
      </c>
      <c r="Q1794" t="str">
        <f t="shared" si="164"/>
        <v>photography</v>
      </c>
      <c r="R1794" t="str">
        <f t="shared" si="165"/>
        <v>photobooks</v>
      </c>
      <c r="S1794" s="9">
        <f t="shared" si="166"/>
        <v>42189.031041666662</v>
      </c>
      <c r="T1794" s="9">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68">(E1795/D1795)*100</f>
        <v>1.3333333333333335</v>
      </c>
      <c r="P1795">
        <f t="shared" ref="P1795:P1858" si="169">IFERROR(E1795/L1795, 0)</f>
        <v>20</v>
      </c>
      <c r="Q1795" t="str">
        <f t="shared" ref="Q1795:Q1858" si="170">LEFT(N1795, SEARCH("/",N1795,1)-1)</f>
        <v>photography</v>
      </c>
      <c r="R1795" t="str">
        <f t="shared" ref="R1795:R1858" si="171">RIGHT(N1795,LEN(N1795)-SEARCH("/",N1795,1))</f>
        <v>photobooks</v>
      </c>
      <c r="S1795" s="9">
        <f t="shared" ref="S1795:S1858" si="172">(((J1795/60)/60)/24)+DATE(1970,1,1)</f>
        <v>41940.89166666667</v>
      </c>
      <c r="T1795" s="9">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68"/>
        <v>11.077777777777778</v>
      </c>
      <c r="P1796">
        <f t="shared" si="169"/>
        <v>55.388888888888886</v>
      </c>
      <c r="Q1796" t="str">
        <f t="shared" si="170"/>
        <v>photography</v>
      </c>
      <c r="R1796" t="str">
        <f t="shared" si="171"/>
        <v>photobooks</v>
      </c>
      <c r="S1796" s="9">
        <f t="shared" si="172"/>
        <v>42011.551180555558</v>
      </c>
      <c r="T1796" s="9">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68"/>
        <v>38.735714285714288</v>
      </c>
      <c r="P1797">
        <f t="shared" si="169"/>
        <v>133.90123456790124</v>
      </c>
      <c r="Q1797" t="str">
        <f t="shared" si="170"/>
        <v>photography</v>
      </c>
      <c r="R1797" t="str">
        <f t="shared" si="171"/>
        <v>photobooks</v>
      </c>
      <c r="S1797" s="9">
        <f t="shared" si="172"/>
        <v>42628.288668981477</v>
      </c>
      <c r="T1797" s="9">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68"/>
        <v>22.05263157894737</v>
      </c>
      <c r="P1798">
        <f t="shared" si="169"/>
        <v>48.720930232558139</v>
      </c>
      <c r="Q1798" t="str">
        <f t="shared" si="170"/>
        <v>photography</v>
      </c>
      <c r="R1798" t="str">
        <f t="shared" si="171"/>
        <v>photobooks</v>
      </c>
      <c r="S1798" s="9">
        <f t="shared" si="172"/>
        <v>42515.439421296294</v>
      </c>
      <c r="T1798" s="9">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68"/>
        <v>67.55</v>
      </c>
      <c r="P1799">
        <f t="shared" si="169"/>
        <v>48.25</v>
      </c>
      <c r="Q1799" t="str">
        <f t="shared" si="170"/>
        <v>photography</v>
      </c>
      <c r="R1799" t="str">
        <f t="shared" si="171"/>
        <v>photobooks</v>
      </c>
      <c r="S1799" s="9">
        <f t="shared" si="172"/>
        <v>42689.56931712963</v>
      </c>
      <c r="T1799" s="9">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68"/>
        <v>13.637499999999999</v>
      </c>
      <c r="P1800">
        <f t="shared" si="169"/>
        <v>58.972972972972975</v>
      </c>
      <c r="Q1800" t="str">
        <f t="shared" si="170"/>
        <v>photography</v>
      </c>
      <c r="R1800" t="str">
        <f t="shared" si="171"/>
        <v>photobooks</v>
      </c>
      <c r="S1800" s="9">
        <f t="shared" si="172"/>
        <v>42344.32677083333</v>
      </c>
      <c r="T1800" s="9">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68"/>
        <v>1.7457500000000001</v>
      </c>
      <c r="P1801">
        <f t="shared" si="169"/>
        <v>11.638333333333334</v>
      </c>
      <c r="Q1801" t="str">
        <f t="shared" si="170"/>
        <v>photography</v>
      </c>
      <c r="R1801" t="str">
        <f t="shared" si="171"/>
        <v>photobooks</v>
      </c>
      <c r="S1801" s="9">
        <f t="shared" si="172"/>
        <v>41934.842685185184</v>
      </c>
      <c r="T1801" s="9">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68"/>
        <v>20.44963251188932</v>
      </c>
      <c r="P1802">
        <f t="shared" si="169"/>
        <v>83.716814159292042</v>
      </c>
      <c r="Q1802" t="str">
        <f t="shared" si="170"/>
        <v>photography</v>
      </c>
      <c r="R1802" t="str">
        <f t="shared" si="171"/>
        <v>photobooks</v>
      </c>
      <c r="S1802" s="9">
        <f t="shared" si="172"/>
        <v>42623.606134259258</v>
      </c>
      <c r="T1802" s="9">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68"/>
        <v>13.852941176470587</v>
      </c>
      <c r="P1803">
        <f t="shared" si="169"/>
        <v>63.648648648648646</v>
      </c>
      <c r="Q1803" t="str">
        <f t="shared" si="170"/>
        <v>photography</v>
      </c>
      <c r="R1803" t="str">
        <f t="shared" si="171"/>
        <v>photobooks</v>
      </c>
      <c r="S1803" s="9">
        <f t="shared" si="172"/>
        <v>42321.660509259258</v>
      </c>
      <c r="T1803" s="9">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68"/>
        <v>48.485714285714288</v>
      </c>
      <c r="P1804">
        <f t="shared" si="169"/>
        <v>94.277777777777771</v>
      </c>
      <c r="Q1804" t="str">
        <f t="shared" si="170"/>
        <v>photography</v>
      </c>
      <c r="R1804" t="str">
        <f t="shared" si="171"/>
        <v>photobooks</v>
      </c>
      <c r="S1804" s="9">
        <f t="shared" si="172"/>
        <v>42159.47256944445</v>
      </c>
      <c r="T1804" s="9">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68"/>
        <v>30.8</v>
      </c>
      <c r="P1805">
        <f t="shared" si="169"/>
        <v>71.86666666666666</v>
      </c>
      <c r="Q1805" t="str">
        <f t="shared" si="170"/>
        <v>photography</v>
      </c>
      <c r="R1805" t="str">
        <f t="shared" si="171"/>
        <v>photobooks</v>
      </c>
      <c r="S1805" s="9">
        <f t="shared" si="172"/>
        <v>42018.071550925932</v>
      </c>
      <c r="T1805" s="9">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68"/>
        <v>35.174193548387095</v>
      </c>
      <c r="P1806">
        <f t="shared" si="169"/>
        <v>104.84615384615384</v>
      </c>
      <c r="Q1806" t="str">
        <f t="shared" si="170"/>
        <v>photography</v>
      </c>
      <c r="R1806" t="str">
        <f t="shared" si="171"/>
        <v>photobooks</v>
      </c>
      <c r="S1806" s="9">
        <f t="shared" si="172"/>
        <v>42282.678287037037</v>
      </c>
      <c r="T1806" s="9">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68"/>
        <v>36.404444444444444</v>
      </c>
      <c r="P1807">
        <f t="shared" si="169"/>
        <v>67.139344262295083</v>
      </c>
      <c r="Q1807" t="str">
        <f t="shared" si="170"/>
        <v>photography</v>
      </c>
      <c r="R1807" t="str">
        <f t="shared" si="171"/>
        <v>photobooks</v>
      </c>
      <c r="S1807" s="9">
        <f t="shared" si="172"/>
        <v>42247.803912037038</v>
      </c>
      <c r="T1807" s="9">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68"/>
        <v>2.9550000000000001</v>
      </c>
      <c r="P1808">
        <f t="shared" si="169"/>
        <v>73.875</v>
      </c>
      <c r="Q1808" t="str">
        <f t="shared" si="170"/>
        <v>photography</v>
      </c>
      <c r="R1808" t="str">
        <f t="shared" si="171"/>
        <v>photobooks</v>
      </c>
      <c r="S1808" s="9">
        <f t="shared" si="172"/>
        <v>41877.638298611113</v>
      </c>
      <c r="T1808" s="9">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68"/>
        <v>11.06</v>
      </c>
      <c r="P1809">
        <f t="shared" si="169"/>
        <v>69.125</v>
      </c>
      <c r="Q1809" t="str">
        <f t="shared" si="170"/>
        <v>photography</v>
      </c>
      <c r="R1809" t="str">
        <f t="shared" si="171"/>
        <v>photobooks</v>
      </c>
      <c r="S1809" s="9">
        <f t="shared" si="172"/>
        <v>41880.068437499998</v>
      </c>
      <c r="T1809" s="9">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68"/>
        <v>41.407142857142858</v>
      </c>
      <c r="P1810">
        <f t="shared" si="169"/>
        <v>120.77083333333333</v>
      </c>
      <c r="Q1810" t="str">
        <f t="shared" si="170"/>
        <v>photography</v>
      </c>
      <c r="R1810" t="str">
        <f t="shared" si="171"/>
        <v>photobooks</v>
      </c>
      <c r="S1810" s="9">
        <f t="shared" si="172"/>
        <v>42742.680902777778</v>
      </c>
      <c r="T1810" s="9">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68"/>
        <v>10.857142857142858</v>
      </c>
      <c r="P1811">
        <f t="shared" si="169"/>
        <v>42.222222222222221</v>
      </c>
      <c r="Q1811" t="str">
        <f t="shared" si="170"/>
        <v>photography</v>
      </c>
      <c r="R1811" t="str">
        <f t="shared" si="171"/>
        <v>photobooks</v>
      </c>
      <c r="S1811" s="9">
        <f t="shared" si="172"/>
        <v>42029.907858796301</v>
      </c>
      <c r="T1811" s="9">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68"/>
        <v>3.3333333333333335</v>
      </c>
      <c r="P1812">
        <f t="shared" si="169"/>
        <v>7.5</v>
      </c>
      <c r="Q1812" t="str">
        <f t="shared" si="170"/>
        <v>photography</v>
      </c>
      <c r="R1812" t="str">
        <f t="shared" si="171"/>
        <v>photobooks</v>
      </c>
      <c r="S1812" s="9">
        <f t="shared" si="172"/>
        <v>41860.91002314815</v>
      </c>
      <c r="T1812" s="9">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68"/>
        <v>7.407407407407407E-2</v>
      </c>
      <c r="P1813">
        <f t="shared" si="169"/>
        <v>1.5384615384615385</v>
      </c>
      <c r="Q1813" t="str">
        <f t="shared" si="170"/>
        <v>photography</v>
      </c>
      <c r="R1813" t="str">
        <f t="shared" si="171"/>
        <v>photobooks</v>
      </c>
      <c r="S1813" s="9">
        <f t="shared" si="172"/>
        <v>41876.433680555558</v>
      </c>
      <c r="T1813" s="9">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68"/>
        <v>13.307692307692307</v>
      </c>
      <c r="P1814">
        <f t="shared" si="169"/>
        <v>37.608695652173914</v>
      </c>
      <c r="Q1814" t="str">
        <f t="shared" si="170"/>
        <v>photography</v>
      </c>
      <c r="R1814" t="str">
        <f t="shared" si="171"/>
        <v>photobooks</v>
      </c>
      <c r="S1814" s="9">
        <f t="shared" si="172"/>
        <v>42524.318703703699</v>
      </c>
      <c r="T1814" s="9">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68"/>
        <v>0</v>
      </c>
      <c r="P1815">
        <f t="shared" si="169"/>
        <v>0</v>
      </c>
      <c r="Q1815" t="str">
        <f t="shared" si="170"/>
        <v>photography</v>
      </c>
      <c r="R1815" t="str">
        <f t="shared" si="171"/>
        <v>photobooks</v>
      </c>
      <c r="S1815" s="9">
        <f t="shared" si="172"/>
        <v>41829.889027777775</v>
      </c>
      <c r="T1815" s="9">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68"/>
        <v>49.183333333333337</v>
      </c>
      <c r="P1816">
        <f t="shared" si="169"/>
        <v>42.157142857142858</v>
      </c>
      <c r="Q1816" t="str">
        <f t="shared" si="170"/>
        <v>photography</v>
      </c>
      <c r="R1816" t="str">
        <f t="shared" si="171"/>
        <v>photobooks</v>
      </c>
      <c r="S1816" s="9">
        <f t="shared" si="172"/>
        <v>42033.314074074078</v>
      </c>
      <c r="T1816" s="9">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68"/>
        <v>0</v>
      </c>
      <c r="P1817">
        <f t="shared" si="169"/>
        <v>0</v>
      </c>
      <c r="Q1817" t="str">
        <f t="shared" si="170"/>
        <v>photography</v>
      </c>
      <c r="R1817" t="str">
        <f t="shared" si="171"/>
        <v>photobooks</v>
      </c>
      <c r="S1817" s="9">
        <f t="shared" si="172"/>
        <v>42172.906678240746</v>
      </c>
      <c r="T1817" s="9">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68"/>
        <v>2.036</v>
      </c>
      <c r="P1818">
        <f t="shared" si="169"/>
        <v>84.833333333333329</v>
      </c>
      <c r="Q1818" t="str">
        <f t="shared" si="170"/>
        <v>photography</v>
      </c>
      <c r="R1818" t="str">
        <f t="shared" si="171"/>
        <v>photobooks</v>
      </c>
      <c r="S1818" s="9">
        <f t="shared" si="172"/>
        <v>42548.876192129625</v>
      </c>
      <c r="T1818" s="9">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68"/>
        <v>52.327777777777776</v>
      </c>
      <c r="P1819">
        <f t="shared" si="169"/>
        <v>94.19</v>
      </c>
      <c r="Q1819" t="str">
        <f t="shared" si="170"/>
        <v>photography</v>
      </c>
      <c r="R1819" t="str">
        <f t="shared" si="171"/>
        <v>photobooks</v>
      </c>
      <c r="S1819" s="9">
        <f t="shared" si="172"/>
        <v>42705.662118055552</v>
      </c>
      <c r="T1819" s="9">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68"/>
        <v>0</v>
      </c>
      <c r="P1820">
        <f t="shared" si="169"/>
        <v>0</v>
      </c>
      <c r="Q1820" t="str">
        <f t="shared" si="170"/>
        <v>photography</v>
      </c>
      <c r="R1820" t="str">
        <f t="shared" si="171"/>
        <v>photobooks</v>
      </c>
      <c r="S1820" s="9">
        <f t="shared" si="172"/>
        <v>42067.234375</v>
      </c>
      <c r="T1820" s="9">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68"/>
        <v>2.083333333333333</v>
      </c>
      <c r="P1821">
        <f t="shared" si="169"/>
        <v>6.25</v>
      </c>
      <c r="Q1821" t="str">
        <f t="shared" si="170"/>
        <v>photography</v>
      </c>
      <c r="R1821" t="str">
        <f t="shared" si="171"/>
        <v>photobooks</v>
      </c>
      <c r="S1821" s="9">
        <f t="shared" si="172"/>
        <v>41820.752268518518</v>
      </c>
      <c r="T1821" s="9">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68"/>
        <v>6.565384615384616</v>
      </c>
      <c r="P1822">
        <f t="shared" si="169"/>
        <v>213.375</v>
      </c>
      <c r="Q1822" t="str">
        <f t="shared" si="170"/>
        <v>photography</v>
      </c>
      <c r="R1822" t="str">
        <f t="shared" si="171"/>
        <v>photobooks</v>
      </c>
      <c r="S1822" s="9">
        <f t="shared" si="172"/>
        <v>42065.084375000006</v>
      </c>
      <c r="T1822" s="9">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68"/>
        <v>134.88999999999999</v>
      </c>
      <c r="P1823">
        <f t="shared" si="169"/>
        <v>59.162280701754383</v>
      </c>
      <c r="Q1823" t="str">
        <f t="shared" si="170"/>
        <v>music</v>
      </c>
      <c r="R1823" t="str">
        <f t="shared" si="171"/>
        <v>rock</v>
      </c>
      <c r="S1823" s="9">
        <f t="shared" si="172"/>
        <v>40926.319062499999</v>
      </c>
      <c r="T1823" s="9">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68"/>
        <v>100</v>
      </c>
      <c r="P1824">
        <f t="shared" si="169"/>
        <v>27.272727272727273</v>
      </c>
      <c r="Q1824" t="str">
        <f t="shared" si="170"/>
        <v>music</v>
      </c>
      <c r="R1824" t="str">
        <f t="shared" si="171"/>
        <v>rock</v>
      </c>
      <c r="S1824" s="9">
        <f t="shared" si="172"/>
        <v>41634.797013888885</v>
      </c>
      <c r="T1824" s="9">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68"/>
        <v>115.85714285714286</v>
      </c>
      <c r="P1825">
        <f t="shared" si="169"/>
        <v>24.575757575757574</v>
      </c>
      <c r="Q1825" t="str">
        <f t="shared" si="170"/>
        <v>music</v>
      </c>
      <c r="R1825" t="str">
        <f t="shared" si="171"/>
        <v>rock</v>
      </c>
      <c r="S1825" s="9">
        <f t="shared" si="172"/>
        <v>41176.684907407405</v>
      </c>
      <c r="T1825" s="9">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68"/>
        <v>100.06666666666666</v>
      </c>
      <c r="P1826">
        <f t="shared" si="169"/>
        <v>75.05</v>
      </c>
      <c r="Q1826" t="str">
        <f t="shared" si="170"/>
        <v>music</v>
      </c>
      <c r="R1826" t="str">
        <f t="shared" si="171"/>
        <v>rock</v>
      </c>
      <c r="S1826" s="9">
        <f t="shared" si="172"/>
        <v>41626.916284722225</v>
      </c>
      <c r="T1826" s="9">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68"/>
        <v>105.05</v>
      </c>
      <c r="P1827">
        <f t="shared" si="169"/>
        <v>42.02</v>
      </c>
      <c r="Q1827" t="str">
        <f t="shared" si="170"/>
        <v>music</v>
      </c>
      <c r="R1827" t="str">
        <f t="shared" si="171"/>
        <v>rock</v>
      </c>
      <c r="S1827" s="9">
        <f t="shared" si="172"/>
        <v>41443.83452546296</v>
      </c>
      <c r="T1827" s="9">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68"/>
        <v>101</v>
      </c>
      <c r="P1828">
        <f t="shared" si="169"/>
        <v>53.157894736842103</v>
      </c>
      <c r="Q1828" t="str">
        <f t="shared" si="170"/>
        <v>music</v>
      </c>
      <c r="R1828" t="str">
        <f t="shared" si="171"/>
        <v>rock</v>
      </c>
      <c r="S1828" s="9">
        <f t="shared" si="172"/>
        <v>41657.923807870371</v>
      </c>
      <c r="T1828" s="9">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68"/>
        <v>100.66250000000001</v>
      </c>
      <c r="P1829">
        <f t="shared" si="169"/>
        <v>83.885416666666671</v>
      </c>
      <c r="Q1829" t="str">
        <f t="shared" si="170"/>
        <v>music</v>
      </c>
      <c r="R1829" t="str">
        <f t="shared" si="171"/>
        <v>rock</v>
      </c>
      <c r="S1829" s="9">
        <f t="shared" si="172"/>
        <v>40555.325937499998</v>
      </c>
      <c r="T1829" s="9">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68"/>
        <v>100.16000000000001</v>
      </c>
      <c r="P1830">
        <f t="shared" si="169"/>
        <v>417.33333333333331</v>
      </c>
      <c r="Q1830" t="str">
        <f t="shared" si="170"/>
        <v>music</v>
      </c>
      <c r="R1830" t="str">
        <f t="shared" si="171"/>
        <v>rock</v>
      </c>
      <c r="S1830" s="9">
        <f t="shared" si="172"/>
        <v>41736.899652777778</v>
      </c>
      <c r="T1830" s="9">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68"/>
        <v>166.68333333333334</v>
      </c>
      <c r="P1831">
        <f t="shared" si="169"/>
        <v>75.765151515151516</v>
      </c>
      <c r="Q1831" t="str">
        <f t="shared" si="170"/>
        <v>music</v>
      </c>
      <c r="R1831" t="str">
        <f t="shared" si="171"/>
        <v>rock</v>
      </c>
      <c r="S1831" s="9">
        <f t="shared" si="172"/>
        <v>40516.087627314817</v>
      </c>
      <c r="T1831" s="9">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68"/>
        <v>101.53333333333335</v>
      </c>
      <c r="P1832">
        <f t="shared" si="169"/>
        <v>67.389380530973455</v>
      </c>
      <c r="Q1832" t="str">
        <f t="shared" si="170"/>
        <v>music</v>
      </c>
      <c r="R1832" t="str">
        <f t="shared" si="171"/>
        <v>rock</v>
      </c>
      <c r="S1832" s="9">
        <f t="shared" si="172"/>
        <v>41664.684108796297</v>
      </c>
      <c r="T1832" s="9">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68"/>
        <v>103</v>
      </c>
      <c r="P1833">
        <f t="shared" si="169"/>
        <v>73.571428571428569</v>
      </c>
      <c r="Q1833" t="str">
        <f t="shared" si="170"/>
        <v>music</v>
      </c>
      <c r="R1833" t="str">
        <f t="shared" si="171"/>
        <v>rock</v>
      </c>
      <c r="S1833" s="9">
        <f t="shared" si="172"/>
        <v>41026.996099537035</v>
      </c>
      <c r="T1833" s="9">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68"/>
        <v>142.85714285714286</v>
      </c>
      <c r="P1834">
        <f t="shared" si="169"/>
        <v>25</v>
      </c>
      <c r="Q1834" t="str">
        <f t="shared" si="170"/>
        <v>music</v>
      </c>
      <c r="R1834" t="str">
        <f t="shared" si="171"/>
        <v>rock</v>
      </c>
      <c r="S1834" s="9">
        <f t="shared" si="172"/>
        <v>40576.539664351854</v>
      </c>
      <c r="T1834" s="9">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68"/>
        <v>262.5</v>
      </c>
      <c r="P1835">
        <f t="shared" si="169"/>
        <v>42</v>
      </c>
      <c r="Q1835" t="str">
        <f t="shared" si="170"/>
        <v>music</v>
      </c>
      <c r="R1835" t="str">
        <f t="shared" si="171"/>
        <v>rock</v>
      </c>
      <c r="S1835" s="9">
        <f t="shared" si="172"/>
        <v>41303.044016203705</v>
      </c>
      <c r="T1835" s="9">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68"/>
        <v>118.05000000000001</v>
      </c>
      <c r="P1836">
        <f t="shared" si="169"/>
        <v>131.16666666666666</v>
      </c>
      <c r="Q1836" t="str">
        <f t="shared" si="170"/>
        <v>music</v>
      </c>
      <c r="R1836" t="str">
        <f t="shared" si="171"/>
        <v>rock</v>
      </c>
      <c r="S1836" s="9">
        <f t="shared" si="172"/>
        <v>41988.964062500003</v>
      </c>
      <c r="T1836" s="9">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68"/>
        <v>104</v>
      </c>
      <c r="P1837">
        <f t="shared" si="169"/>
        <v>47.272727272727273</v>
      </c>
      <c r="Q1837" t="str">
        <f t="shared" si="170"/>
        <v>music</v>
      </c>
      <c r="R1837" t="str">
        <f t="shared" si="171"/>
        <v>rock</v>
      </c>
      <c r="S1837" s="9">
        <f t="shared" si="172"/>
        <v>42430.702210648145</v>
      </c>
      <c r="T1837" s="9">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68"/>
        <v>200.34</v>
      </c>
      <c r="P1838">
        <f t="shared" si="169"/>
        <v>182.12727272727273</v>
      </c>
      <c r="Q1838" t="str">
        <f t="shared" si="170"/>
        <v>music</v>
      </c>
      <c r="R1838" t="str">
        <f t="shared" si="171"/>
        <v>rock</v>
      </c>
      <c r="S1838" s="9">
        <f t="shared" si="172"/>
        <v>41305.809363425928</v>
      </c>
      <c r="T1838" s="9">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68"/>
        <v>306.83333333333331</v>
      </c>
      <c r="P1839">
        <f t="shared" si="169"/>
        <v>61.366666666666667</v>
      </c>
      <c r="Q1839" t="str">
        <f t="shared" si="170"/>
        <v>music</v>
      </c>
      <c r="R1839" t="str">
        <f t="shared" si="171"/>
        <v>rock</v>
      </c>
      <c r="S1839" s="9">
        <f t="shared" si="172"/>
        <v>40926.047858796301</v>
      </c>
      <c r="T1839" s="9">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68"/>
        <v>100.149</v>
      </c>
      <c r="P1840">
        <f t="shared" si="169"/>
        <v>35.767499999999998</v>
      </c>
      <c r="Q1840" t="str">
        <f t="shared" si="170"/>
        <v>music</v>
      </c>
      <c r="R1840" t="str">
        <f t="shared" si="171"/>
        <v>rock</v>
      </c>
      <c r="S1840" s="9">
        <f t="shared" si="172"/>
        <v>40788.786539351851</v>
      </c>
      <c r="T1840" s="9">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68"/>
        <v>205.29999999999998</v>
      </c>
      <c r="P1841">
        <f t="shared" si="169"/>
        <v>45.62222222222222</v>
      </c>
      <c r="Q1841" t="str">
        <f t="shared" si="170"/>
        <v>music</v>
      </c>
      <c r="R1841" t="str">
        <f t="shared" si="171"/>
        <v>rock</v>
      </c>
      <c r="S1841" s="9">
        <f t="shared" si="172"/>
        <v>42614.722013888888</v>
      </c>
      <c r="T1841" s="9">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68"/>
        <v>108.88888888888889</v>
      </c>
      <c r="P1842">
        <f t="shared" si="169"/>
        <v>75.384615384615387</v>
      </c>
      <c r="Q1842" t="str">
        <f t="shared" si="170"/>
        <v>music</v>
      </c>
      <c r="R1842" t="str">
        <f t="shared" si="171"/>
        <v>rock</v>
      </c>
      <c r="S1842" s="9">
        <f t="shared" si="172"/>
        <v>41382.096180555556</v>
      </c>
      <c r="T1842" s="9">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68"/>
        <v>101.75</v>
      </c>
      <c r="P1843">
        <f t="shared" si="169"/>
        <v>50.875</v>
      </c>
      <c r="Q1843" t="str">
        <f t="shared" si="170"/>
        <v>music</v>
      </c>
      <c r="R1843" t="str">
        <f t="shared" si="171"/>
        <v>rock</v>
      </c>
      <c r="S1843" s="9">
        <f t="shared" si="172"/>
        <v>41745.84542824074</v>
      </c>
      <c r="T1843" s="9">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68"/>
        <v>125.25</v>
      </c>
      <c r="P1844">
        <f t="shared" si="169"/>
        <v>119.28571428571429</v>
      </c>
      <c r="Q1844" t="str">
        <f t="shared" si="170"/>
        <v>music</v>
      </c>
      <c r="R1844" t="str">
        <f t="shared" si="171"/>
        <v>rock</v>
      </c>
      <c r="S1844" s="9">
        <f t="shared" si="172"/>
        <v>42031.631724537037</v>
      </c>
      <c r="T1844" s="9">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68"/>
        <v>124.0061</v>
      </c>
      <c r="P1845">
        <f t="shared" si="169"/>
        <v>92.541865671641801</v>
      </c>
      <c r="Q1845" t="str">
        <f t="shared" si="170"/>
        <v>music</v>
      </c>
      <c r="R1845" t="str">
        <f t="shared" si="171"/>
        <v>rock</v>
      </c>
      <c r="S1845" s="9">
        <f t="shared" si="172"/>
        <v>40564.994837962964</v>
      </c>
      <c r="T1845" s="9">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68"/>
        <v>101.4</v>
      </c>
      <c r="P1846">
        <f t="shared" si="169"/>
        <v>76.05</v>
      </c>
      <c r="Q1846" t="str">
        <f t="shared" si="170"/>
        <v>music</v>
      </c>
      <c r="R1846" t="str">
        <f t="shared" si="171"/>
        <v>rock</v>
      </c>
      <c r="S1846" s="9">
        <f t="shared" si="172"/>
        <v>40666.973541666666</v>
      </c>
      <c r="T1846" s="9">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68"/>
        <v>100</v>
      </c>
      <c r="P1847">
        <f t="shared" si="169"/>
        <v>52.631578947368418</v>
      </c>
      <c r="Q1847" t="str">
        <f t="shared" si="170"/>
        <v>music</v>
      </c>
      <c r="R1847" t="str">
        <f t="shared" si="171"/>
        <v>rock</v>
      </c>
      <c r="S1847" s="9">
        <f t="shared" si="172"/>
        <v>42523.333310185189</v>
      </c>
      <c r="T1847" s="9">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68"/>
        <v>137.92666666666668</v>
      </c>
      <c r="P1848">
        <f t="shared" si="169"/>
        <v>98.990430622009569</v>
      </c>
      <c r="Q1848" t="str">
        <f t="shared" si="170"/>
        <v>music</v>
      </c>
      <c r="R1848" t="str">
        <f t="shared" si="171"/>
        <v>rock</v>
      </c>
      <c r="S1848" s="9">
        <f t="shared" si="172"/>
        <v>41228.650196759263</v>
      </c>
      <c r="T1848" s="9">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68"/>
        <v>120.88000000000001</v>
      </c>
      <c r="P1849">
        <f t="shared" si="169"/>
        <v>79.526315789473685</v>
      </c>
      <c r="Q1849" t="str">
        <f t="shared" si="170"/>
        <v>music</v>
      </c>
      <c r="R1849" t="str">
        <f t="shared" si="171"/>
        <v>rock</v>
      </c>
      <c r="S1849" s="9">
        <f t="shared" si="172"/>
        <v>42094.236481481479</v>
      </c>
      <c r="T1849" s="9">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68"/>
        <v>107.36666666666667</v>
      </c>
      <c r="P1850">
        <f t="shared" si="169"/>
        <v>134.20833333333334</v>
      </c>
      <c r="Q1850" t="str">
        <f t="shared" si="170"/>
        <v>music</v>
      </c>
      <c r="R1850" t="str">
        <f t="shared" si="171"/>
        <v>rock</v>
      </c>
      <c r="S1850" s="9">
        <f t="shared" si="172"/>
        <v>40691.788055555553</v>
      </c>
      <c r="T1850" s="9">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68"/>
        <v>100.33333333333334</v>
      </c>
      <c r="P1851">
        <f t="shared" si="169"/>
        <v>37.625</v>
      </c>
      <c r="Q1851" t="str">
        <f t="shared" si="170"/>
        <v>music</v>
      </c>
      <c r="R1851" t="str">
        <f t="shared" si="171"/>
        <v>rock</v>
      </c>
      <c r="S1851" s="9">
        <f t="shared" si="172"/>
        <v>41169.845590277779</v>
      </c>
      <c r="T1851" s="9">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68"/>
        <v>101.52222222222223</v>
      </c>
      <c r="P1852">
        <f t="shared" si="169"/>
        <v>51.044692737430168</v>
      </c>
      <c r="Q1852" t="str">
        <f t="shared" si="170"/>
        <v>music</v>
      </c>
      <c r="R1852" t="str">
        <f t="shared" si="171"/>
        <v>rock</v>
      </c>
      <c r="S1852" s="9">
        <f t="shared" si="172"/>
        <v>41800.959490740745</v>
      </c>
      <c r="T1852" s="9">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68"/>
        <v>100.07692307692308</v>
      </c>
      <c r="P1853">
        <f t="shared" si="169"/>
        <v>50.03846153846154</v>
      </c>
      <c r="Q1853" t="str">
        <f t="shared" si="170"/>
        <v>music</v>
      </c>
      <c r="R1853" t="str">
        <f t="shared" si="171"/>
        <v>rock</v>
      </c>
      <c r="S1853" s="9">
        <f t="shared" si="172"/>
        <v>41827.906689814816</v>
      </c>
      <c r="T1853" s="9">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68"/>
        <v>116.96666666666667</v>
      </c>
      <c r="P1854">
        <f t="shared" si="169"/>
        <v>133.93129770992365</v>
      </c>
      <c r="Q1854" t="str">
        <f t="shared" si="170"/>
        <v>music</v>
      </c>
      <c r="R1854" t="str">
        <f t="shared" si="171"/>
        <v>rock</v>
      </c>
      <c r="S1854" s="9">
        <f t="shared" si="172"/>
        <v>42081.77143518519</v>
      </c>
      <c r="T1854" s="9">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68"/>
        <v>101.875</v>
      </c>
      <c r="P1855">
        <f t="shared" si="169"/>
        <v>58.214285714285715</v>
      </c>
      <c r="Q1855" t="str">
        <f t="shared" si="170"/>
        <v>music</v>
      </c>
      <c r="R1855" t="str">
        <f t="shared" si="171"/>
        <v>rock</v>
      </c>
      <c r="S1855" s="9">
        <f t="shared" si="172"/>
        <v>41177.060381944444</v>
      </c>
      <c r="T1855" s="9">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68"/>
        <v>102.12366666666665</v>
      </c>
      <c r="P1856">
        <f t="shared" si="169"/>
        <v>88.037643678160919</v>
      </c>
      <c r="Q1856" t="str">
        <f t="shared" si="170"/>
        <v>music</v>
      </c>
      <c r="R1856" t="str">
        <f t="shared" si="171"/>
        <v>rock</v>
      </c>
      <c r="S1856" s="9">
        <f t="shared" si="172"/>
        <v>41388.021261574075</v>
      </c>
      <c r="T1856" s="9">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68"/>
        <v>154.05897142857143</v>
      </c>
      <c r="P1857">
        <f t="shared" si="169"/>
        <v>70.576753926701571</v>
      </c>
      <c r="Q1857" t="str">
        <f t="shared" si="170"/>
        <v>music</v>
      </c>
      <c r="R1857" t="str">
        <f t="shared" si="171"/>
        <v>rock</v>
      </c>
      <c r="S1857" s="9">
        <f t="shared" si="172"/>
        <v>41600.538657407407</v>
      </c>
      <c r="T1857" s="9">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68"/>
        <v>101.25</v>
      </c>
      <c r="P1858">
        <f t="shared" si="169"/>
        <v>53.289473684210527</v>
      </c>
      <c r="Q1858" t="str">
        <f t="shared" si="170"/>
        <v>music</v>
      </c>
      <c r="R1858" t="str">
        <f t="shared" si="171"/>
        <v>rock</v>
      </c>
      <c r="S1858" s="9">
        <f t="shared" si="172"/>
        <v>41817.854999999996</v>
      </c>
      <c r="T1858" s="9">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174">(E1859/D1859)*100</f>
        <v>100</v>
      </c>
      <c r="P1859">
        <f t="shared" ref="P1859:P1922" si="175">IFERROR(E1859/L1859, 0)</f>
        <v>136.36363636363637</v>
      </c>
      <c r="Q1859" t="str">
        <f t="shared" ref="Q1859:Q1922" si="176">LEFT(N1859, SEARCH("/",N1859,1)-1)</f>
        <v>music</v>
      </c>
      <c r="R1859" t="str">
        <f t="shared" ref="R1859:R1922" si="177">RIGHT(N1859,LEN(N1859)-SEARCH("/",N1859,1))</f>
        <v>rock</v>
      </c>
      <c r="S1859" s="9">
        <f t="shared" ref="S1859:S1922" si="178">(((J1859/60)/60)/24)+DATE(1970,1,1)</f>
        <v>41864.76866898148</v>
      </c>
      <c r="T1859" s="9">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74"/>
        <v>108.74800874800874</v>
      </c>
      <c r="P1860">
        <f t="shared" si="175"/>
        <v>40.547315436241611</v>
      </c>
      <c r="Q1860" t="str">
        <f t="shared" si="176"/>
        <v>music</v>
      </c>
      <c r="R1860" t="str">
        <f t="shared" si="177"/>
        <v>rock</v>
      </c>
      <c r="S1860" s="9">
        <f t="shared" si="178"/>
        <v>40833.200474537036</v>
      </c>
      <c r="T1860" s="9">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74"/>
        <v>131.83333333333334</v>
      </c>
      <c r="P1861">
        <f t="shared" si="175"/>
        <v>70.625</v>
      </c>
      <c r="Q1861" t="str">
        <f t="shared" si="176"/>
        <v>music</v>
      </c>
      <c r="R1861" t="str">
        <f t="shared" si="177"/>
        <v>rock</v>
      </c>
      <c r="S1861" s="9">
        <f t="shared" si="178"/>
        <v>40778.770011574074</v>
      </c>
      <c r="T1861" s="9">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74"/>
        <v>133.46666666666667</v>
      </c>
      <c r="P1862">
        <f t="shared" si="175"/>
        <v>52.684210526315788</v>
      </c>
      <c r="Q1862" t="str">
        <f t="shared" si="176"/>
        <v>music</v>
      </c>
      <c r="R1862" t="str">
        <f t="shared" si="177"/>
        <v>rock</v>
      </c>
      <c r="S1862" s="9">
        <f t="shared" si="178"/>
        <v>41655.709305555552</v>
      </c>
      <c r="T1862" s="9">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74"/>
        <v>0</v>
      </c>
      <c r="P1863">
        <f t="shared" si="175"/>
        <v>0</v>
      </c>
      <c r="Q1863" t="str">
        <f t="shared" si="176"/>
        <v>games</v>
      </c>
      <c r="R1863" t="str">
        <f t="shared" si="177"/>
        <v>mobile games</v>
      </c>
      <c r="S1863" s="9">
        <f t="shared" si="178"/>
        <v>42000.300243055557</v>
      </c>
      <c r="T1863" s="9">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74"/>
        <v>8.0833333333333321</v>
      </c>
      <c r="P1864">
        <f t="shared" si="175"/>
        <v>90.9375</v>
      </c>
      <c r="Q1864" t="str">
        <f t="shared" si="176"/>
        <v>games</v>
      </c>
      <c r="R1864" t="str">
        <f t="shared" si="177"/>
        <v>mobile games</v>
      </c>
      <c r="S1864" s="9">
        <f t="shared" si="178"/>
        <v>42755.492754629624</v>
      </c>
      <c r="T1864" s="9">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74"/>
        <v>0.4</v>
      </c>
      <c r="P1865">
        <f t="shared" si="175"/>
        <v>5</v>
      </c>
      <c r="Q1865" t="str">
        <f t="shared" si="176"/>
        <v>games</v>
      </c>
      <c r="R1865" t="str">
        <f t="shared" si="177"/>
        <v>mobile games</v>
      </c>
      <c r="S1865" s="9">
        <f t="shared" si="178"/>
        <v>41772.797280092593</v>
      </c>
      <c r="T1865" s="9">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74"/>
        <v>42.892307692307689</v>
      </c>
      <c r="P1866">
        <f t="shared" si="175"/>
        <v>58.083333333333336</v>
      </c>
      <c r="Q1866" t="str">
        <f t="shared" si="176"/>
        <v>games</v>
      </c>
      <c r="R1866" t="str">
        <f t="shared" si="177"/>
        <v>mobile games</v>
      </c>
      <c r="S1866" s="9">
        <f t="shared" si="178"/>
        <v>41733.716435185182</v>
      </c>
      <c r="T1866" s="9">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74"/>
        <v>3.6363636363636364E-3</v>
      </c>
      <c r="P1867">
        <f t="shared" si="175"/>
        <v>2</v>
      </c>
      <c r="Q1867" t="str">
        <f t="shared" si="176"/>
        <v>games</v>
      </c>
      <c r="R1867" t="str">
        <f t="shared" si="177"/>
        <v>mobile games</v>
      </c>
      <c r="S1867" s="9">
        <f t="shared" si="178"/>
        <v>42645.367442129631</v>
      </c>
      <c r="T1867" s="9">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74"/>
        <v>0.5</v>
      </c>
      <c r="P1868">
        <f t="shared" si="175"/>
        <v>62.5</v>
      </c>
      <c r="Q1868" t="str">
        <f t="shared" si="176"/>
        <v>games</v>
      </c>
      <c r="R1868" t="str">
        <f t="shared" si="177"/>
        <v>mobile games</v>
      </c>
      <c r="S1868" s="9">
        <f t="shared" si="178"/>
        <v>42742.246493055558</v>
      </c>
      <c r="T1868" s="9">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74"/>
        <v>0.05</v>
      </c>
      <c r="P1869">
        <f t="shared" si="175"/>
        <v>10</v>
      </c>
      <c r="Q1869" t="str">
        <f t="shared" si="176"/>
        <v>games</v>
      </c>
      <c r="R1869" t="str">
        <f t="shared" si="177"/>
        <v>mobile games</v>
      </c>
      <c r="S1869" s="9">
        <f t="shared" si="178"/>
        <v>42649.924907407403</v>
      </c>
      <c r="T1869" s="9">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74"/>
        <v>4.8680000000000003</v>
      </c>
      <c r="P1870">
        <f t="shared" si="175"/>
        <v>71.588235294117652</v>
      </c>
      <c r="Q1870" t="str">
        <f t="shared" si="176"/>
        <v>games</v>
      </c>
      <c r="R1870" t="str">
        <f t="shared" si="177"/>
        <v>mobile games</v>
      </c>
      <c r="S1870" s="9">
        <f t="shared" si="178"/>
        <v>42328.779224537036</v>
      </c>
      <c r="T1870" s="9">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74"/>
        <v>0</v>
      </c>
      <c r="P1871">
        <f t="shared" si="175"/>
        <v>0</v>
      </c>
      <c r="Q1871" t="str">
        <f t="shared" si="176"/>
        <v>games</v>
      </c>
      <c r="R1871" t="str">
        <f t="shared" si="177"/>
        <v>mobile games</v>
      </c>
      <c r="S1871" s="9">
        <f t="shared" si="178"/>
        <v>42709.002881944441</v>
      </c>
      <c r="T1871" s="9">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74"/>
        <v>10.314285714285715</v>
      </c>
      <c r="P1872">
        <f t="shared" si="175"/>
        <v>32.81818181818182</v>
      </c>
      <c r="Q1872" t="str">
        <f t="shared" si="176"/>
        <v>games</v>
      </c>
      <c r="R1872" t="str">
        <f t="shared" si="177"/>
        <v>mobile games</v>
      </c>
      <c r="S1872" s="9">
        <f t="shared" si="178"/>
        <v>42371.355729166666</v>
      </c>
      <c r="T1872" s="9">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74"/>
        <v>71.784615384615378</v>
      </c>
      <c r="P1873">
        <f t="shared" si="175"/>
        <v>49.11578947368421</v>
      </c>
      <c r="Q1873" t="str">
        <f t="shared" si="176"/>
        <v>games</v>
      </c>
      <c r="R1873" t="str">
        <f t="shared" si="177"/>
        <v>mobile games</v>
      </c>
      <c r="S1873" s="9">
        <f t="shared" si="178"/>
        <v>41923.783576388887</v>
      </c>
      <c r="T1873" s="9">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74"/>
        <v>1.06</v>
      </c>
      <c r="P1874">
        <f t="shared" si="175"/>
        <v>16.307692307692307</v>
      </c>
      <c r="Q1874" t="str">
        <f t="shared" si="176"/>
        <v>games</v>
      </c>
      <c r="R1874" t="str">
        <f t="shared" si="177"/>
        <v>mobile games</v>
      </c>
      <c r="S1874" s="9">
        <f t="shared" si="178"/>
        <v>42155.129652777774</v>
      </c>
      <c r="T1874" s="9">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74"/>
        <v>0.44999999999999996</v>
      </c>
      <c r="P1875">
        <f t="shared" si="175"/>
        <v>18</v>
      </c>
      <c r="Q1875" t="str">
        <f t="shared" si="176"/>
        <v>games</v>
      </c>
      <c r="R1875" t="str">
        <f t="shared" si="177"/>
        <v>mobile games</v>
      </c>
      <c r="S1875" s="9">
        <f t="shared" si="178"/>
        <v>42164.615856481483</v>
      </c>
      <c r="T1875" s="9">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74"/>
        <v>1.6250000000000001E-2</v>
      </c>
      <c r="P1876">
        <f t="shared" si="175"/>
        <v>13</v>
      </c>
      <c r="Q1876" t="str">
        <f t="shared" si="176"/>
        <v>games</v>
      </c>
      <c r="R1876" t="str">
        <f t="shared" si="177"/>
        <v>mobile games</v>
      </c>
      <c r="S1876" s="9">
        <f t="shared" si="178"/>
        <v>42529.969131944439</v>
      </c>
      <c r="T1876" s="9">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74"/>
        <v>0.51</v>
      </c>
      <c r="P1877">
        <f t="shared" si="175"/>
        <v>17</v>
      </c>
      <c r="Q1877" t="str">
        <f t="shared" si="176"/>
        <v>games</v>
      </c>
      <c r="R1877" t="str">
        <f t="shared" si="177"/>
        <v>mobile games</v>
      </c>
      <c r="S1877" s="9">
        <f t="shared" si="178"/>
        <v>42528.899398148147</v>
      </c>
      <c r="T1877" s="9">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74"/>
        <v>0</v>
      </c>
      <c r="P1878">
        <f t="shared" si="175"/>
        <v>0</v>
      </c>
      <c r="Q1878" t="str">
        <f t="shared" si="176"/>
        <v>games</v>
      </c>
      <c r="R1878" t="str">
        <f t="shared" si="177"/>
        <v>mobile games</v>
      </c>
      <c r="S1878" s="9">
        <f t="shared" si="178"/>
        <v>41776.284780092588</v>
      </c>
      <c r="T1878" s="9">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74"/>
        <v>0</v>
      </c>
      <c r="P1879">
        <f t="shared" si="175"/>
        <v>0</v>
      </c>
      <c r="Q1879" t="str">
        <f t="shared" si="176"/>
        <v>games</v>
      </c>
      <c r="R1879" t="str">
        <f t="shared" si="177"/>
        <v>mobile games</v>
      </c>
      <c r="S1879" s="9">
        <f t="shared" si="178"/>
        <v>42035.029224537036</v>
      </c>
      <c r="T1879" s="9">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74"/>
        <v>0</v>
      </c>
      <c r="P1880">
        <f t="shared" si="175"/>
        <v>0</v>
      </c>
      <c r="Q1880" t="str">
        <f t="shared" si="176"/>
        <v>games</v>
      </c>
      <c r="R1880" t="str">
        <f t="shared" si="177"/>
        <v>mobile games</v>
      </c>
      <c r="S1880" s="9">
        <f t="shared" si="178"/>
        <v>41773.008738425924</v>
      </c>
      <c r="T1880" s="9">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74"/>
        <v>0.12</v>
      </c>
      <c r="P1881">
        <f t="shared" si="175"/>
        <v>3</v>
      </c>
      <c r="Q1881" t="str">
        <f t="shared" si="176"/>
        <v>games</v>
      </c>
      <c r="R1881" t="str">
        <f t="shared" si="177"/>
        <v>mobile games</v>
      </c>
      <c r="S1881" s="9">
        <f t="shared" si="178"/>
        <v>42413.649641203709</v>
      </c>
      <c r="T1881" s="9">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74"/>
        <v>20.080000000000002</v>
      </c>
      <c r="P1882">
        <f t="shared" si="175"/>
        <v>41.833333333333336</v>
      </c>
      <c r="Q1882" t="str">
        <f t="shared" si="176"/>
        <v>games</v>
      </c>
      <c r="R1882" t="str">
        <f t="shared" si="177"/>
        <v>mobile games</v>
      </c>
      <c r="S1882" s="9">
        <f t="shared" si="178"/>
        <v>42430.566898148143</v>
      </c>
      <c r="T1882" s="9">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74"/>
        <v>172.68449999999999</v>
      </c>
      <c r="P1883">
        <f t="shared" si="175"/>
        <v>49.338428571428572</v>
      </c>
      <c r="Q1883" t="str">
        <f t="shared" si="176"/>
        <v>music</v>
      </c>
      <c r="R1883" t="str">
        <f t="shared" si="177"/>
        <v>indie rock</v>
      </c>
      <c r="S1883" s="9">
        <f t="shared" si="178"/>
        <v>42043.152650462958</v>
      </c>
      <c r="T1883" s="9">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74"/>
        <v>100.8955223880597</v>
      </c>
      <c r="P1884">
        <f t="shared" si="175"/>
        <v>41.728395061728392</v>
      </c>
      <c r="Q1884" t="str">
        <f t="shared" si="176"/>
        <v>music</v>
      </c>
      <c r="R1884" t="str">
        <f t="shared" si="177"/>
        <v>indie rock</v>
      </c>
      <c r="S1884" s="9">
        <f t="shared" si="178"/>
        <v>41067.949212962965</v>
      </c>
      <c r="T1884" s="9">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74"/>
        <v>104.8048048048048</v>
      </c>
      <c r="P1885">
        <f t="shared" si="175"/>
        <v>32.71875</v>
      </c>
      <c r="Q1885" t="str">
        <f t="shared" si="176"/>
        <v>music</v>
      </c>
      <c r="R1885" t="str">
        <f t="shared" si="177"/>
        <v>indie rock</v>
      </c>
      <c r="S1885" s="9">
        <f t="shared" si="178"/>
        <v>40977.948009259257</v>
      </c>
      <c r="T1885" s="9">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74"/>
        <v>135.1</v>
      </c>
      <c r="P1886">
        <f t="shared" si="175"/>
        <v>51.96153846153846</v>
      </c>
      <c r="Q1886" t="str">
        <f t="shared" si="176"/>
        <v>music</v>
      </c>
      <c r="R1886" t="str">
        <f t="shared" si="177"/>
        <v>indie rock</v>
      </c>
      <c r="S1886" s="9">
        <f t="shared" si="178"/>
        <v>41205.198321759257</v>
      </c>
      <c r="T1886" s="9">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74"/>
        <v>116.32786885245903</v>
      </c>
      <c r="P1887">
        <f t="shared" si="175"/>
        <v>50.685714285714283</v>
      </c>
      <c r="Q1887" t="str">
        <f t="shared" si="176"/>
        <v>music</v>
      </c>
      <c r="R1887" t="str">
        <f t="shared" si="177"/>
        <v>indie rock</v>
      </c>
      <c r="S1887" s="9">
        <f t="shared" si="178"/>
        <v>41099.093865740739</v>
      </c>
      <c r="T1887" s="9">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74"/>
        <v>102.08333333333333</v>
      </c>
      <c r="P1888">
        <f t="shared" si="175"/>
        <v>42.241379310344826</v>
      </c>
      <c r="Q1888" t="str">
        <f t="shared" si="176"/>
        <v>music</v>
      </c>
      <c r="R1888" t="str">
        <f t="shared" si="177"/>
        <v>indie rock</v>
      </c>
      <c r="S1888" s="9">
        <f t="shared" si="178"/>
        <v>41925.906689814816</v>
      </c>
      <c r="T1888" s="9">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74"/>
        <v>111.16666666666666</v>
      </c>
      <c r="P1889">
        <f t="shared" si="175"/>
        <v>416.875</v>
      </c>
      <c r="Q1889" t="str">
        <f t="shared" si="176"/>
        <v>music</v>
      </c>
      <c r="R1889" t="str">
        <f t="shared" si="177"/>
        <v>indie rock</v>
      </c>
      <c r="S1889" s="9">
        <f t="shared" si="178"/>
        <v>42323.800138888888</v>
      </c>
      <c r="T1889" s="9">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74"/>
        <v>166.08</v>
      </c>
      <c r="P1890">
        <f t="shared" si="175"/>
        <v>46.651685393258425</v>
      </c>
      <c r="Q1890" t="str">
        <f t="shared" si="176"/>
        <v>music</v>
      </c>
      <c r="R1890" t="str">
        <f t="shared" si="177"/>
        <v>indie rock</v>
      </c>
      <c r="S1890" s="9">
        <f t="shared" si="178"/>
        <v>40299.239953703705</v>
      </c>
      <c r="T1890" s="9">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74"/>
        <v>106.60000000000001</v>
      </c>
      <c r="P1891">
        <f t="shared" si="175"/>
        <v>48.454545454545453</v>
      </c>
      <c r="Q1891" t="str">
        <f t="shared" si="176"/>
        <v>music</v>
      </c>
      <c r="R1891" t="str">
        <f t="shared" si="177"/>
        <v>indie rock</v>
      </c>
      <c r="S1891" s="9">
        <f t="shared" si="178"/>
        <v>41299.793356481481</v>
      </c>
      <c r="T1891" s="9">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74"/>
        <v>144.58441666666667</v>
      </c>
      <c r="P1892">
        <f t="shared" si="175"/>
        <v>70.5289837398374</v>
      </c>
      <c r="Q1892" t="str">
        <f t="shared" si="176"/>
        <v>music</v>
      </c>
      <c r="R1892" t="str">
        <f t="shared" si="177"/>
        <v>indie rock</v>
      </c>
      <c r="S1892" s="9">
        <f t="shared" si="178"/>
        <v>41228.786203703705</v>
      </c>
      <c r="T1892" s="9">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74"/>
        <v>105.55000000000001</v>
      </c>
      <c r="P1893">
        <f t="shared" si="175"/>
        <v>87.958333333333329</v>
      </c>
      <c r="Q1893" t="str">
        <f t="shared" si="176"/>
        <v>music</v>
      </c>
      <c r="R1893" t="str">
        <f t="shared" si="177"/>
        <v>indie rock</v>
      </c>
      <c r="S1893" s="9">
        <f t="shared" si="178"/>
        <v>40335.798078703701</v>
      </c>
      <c r="T1893" s="9">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74"/>
        <v>136.60000000000002</v>
      </c>
      <c r="P1894">
        <f t="shared" si="175"/>
        <v>26.26923076923077</v>
      </c>
      <c r="Q1894" t="str">
        <f t="shared" si="176"/>
        <v>music</v>
      </c>
      <c r="R1894" t="str">
        <f t="shared" si="177"/>
        <v>indie rock</v>
      </c>
      <c r="S1894" s="9">
        <f t="shared" si="178"/>
        <v>40671.637511574074</v>
      </c>
      <c r="T1894" s="9">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74"/>
        <v>104</v>
      </c>
      <c r="P1895">
        <f t="shared" si="175"/>
        <v>57.777777777777779</v>
      </c>
      <c r="Q1895" t="str">
        <f t="shared" si="176"/>
        <v>music</v>
      </c>
      <c r="R1895" t="str">
        <f t="shared" si="177"/>
        <v>indie rock</v>
      </c>
      <c r="S1895" s="9">
        <f t="shared" si="178"/>
        <v>40632.94195601852</v>
      </c>
      <c r="T1895" s="9">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74"/>
        <v>114.5</v>
      </c>
      <c r="P1896">
        <f t="shared" si="175"/>
        <v>57.25</v>
      </c>
      <c r="Q1896" t="str">
        <f t="shared" si="176"/>
        <v>music</v>
      </c>
      <c r="R1896" t="str">
        <f t="shared" si="177"/>
        <v>indie rock</v>
      </c>
      <c r="S1896" s="9">
        <f t="shared" si="178"/>
        <v>40920.904895833337</v>
      </c>
      <c r="T1896" s="9">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74"/>
        <v>101.71957671957672</v>
      </c>
      <c r="P1897">
        <f t="shared" si="175"/>
        <v>196.34042553191489</v>
      </c>
      <c r="Q1897" t="str">
        <f t="shared" si="176"/>
        <v>music</v>
      </c>
      <c r="R1897" t="str">
        <f t="shared" si="177"/>
        <v>indie rock</v>
      </c>
      <c r="S1897" s="9">
        <f t="shared" si="178"/>
        <v>42267.746782407412</v>
      </c>
      <c r="T1897" s="9">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74"/>
        <v>123.94678492239468</v>
      </c>
      <c r="P1898">
        <f t="shared" si="175"/>
        <v>43</v>
      </c>
      <c r="Q1898" t="str">
        <f t="shared" si="176"/>
        <v>music</v>
      </c>
      <c r="R1898" t="str">
        <f t="shared" si="177"/>
        <v>indie rock</v>
      </c>
      <c r="S1898" s="9">
        <f t="shared" si="178"/>
        <v>40981.710243055553</v>
      </c>
      <c r="T1898" s="9">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74"/>
        <v>102.45669291338582</v>
      </c>
      <c r="P1899">
        <f t="shared" si="175"/>
        <v>35.551912568306008</v>
      </c>
      <c r="Q1899" t="str">
        <f t="shared" si="176"/>
        <v>music</v>
      </c>
      <c r="R1899" t="str">
        <f t="shared" si="177"/>
        <v>indie rock</v>
      </c>
      <c r="S1899" s="9">
        <f t="shared" si="178"/>
        <v>41680.583402777782</v>
      </c>
      <c r="T1899" s="9">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74"/>
        <v>144.5</v>
      </c>
      <c r="P1900">
        <f t="shared" si="175"/>
        <v>68.80952380952381</v>
      </c>
      <c r="Q1900" t="str">
        <f t="shared" si="176"/>
        <v>music</v>
      </c>
      <c r="R1900" t="str">
        <f t="shared" si="177"/>
        <v>indie rock</v>
      </c>
      <c r="S1900" s="9">
        <f t="shared" si="178"/>
        <v>42366.192974537036</v>
      </c>
      <c r="T1900" s="9">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74"/>
        <v>133.33333333333331</v>
      </c>
      <c r="P1901">
        <f t="shared" si="175"/>
        <v>28.571428571428573</v>
      </c>
      <c r="Q1901" t="str">
        <f t="shared" si="176"/>
        <v>music</v>
      </c>
      <c r="R1901" t="str">
        <f t="shared" si="177"/>
        <v>indie rock</v>
      </c>
      <c r="S1901" s="9">
        <f t="shared" si="178"/>
        <v>42058.941736111112</v>
      </c>
      <c r="T1901" s="9">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74"/>
        <v>109.3644</v>
      </c>
      <c r="P1902">
        <f t="shared" si="175"/>
        <v>50.631666666666668</v>
      </c>
      <c r="Q1902" t="str">
        <f t="shared" si="176"/>
        <v>music</v>
      </c>
      <c r="R1902" t="str">
        <f t="shared" si="177"/>
        <v>indie rock</v>
      </c>
      <c r="S1902" s="9">
        <f t="shared" si="178"/>
        <v>41160.871886574074</v>
      </c>
      <c r="T1902" s="9">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74"/>
        <v>2.6969696969696968</v>
      </c>
      <c r="P1903">
        <f t="shared" si="175"/>
        <v>106.8</v>
      </c>
      <c r="Q1903" t="str">
        <f t="shared" si="176"/>
        <v>technology</v>
      </c>
      <c r="R1903" t="str">
        <f t="shared" si="177"/>
        <v>gadgets</v>
      </c>
      <c r="S1903" s="9">
        <f t="shared" si="178"/>
        <v>42116.54315972222</v>
      </c>
      <c r="T1903" s="9">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74"/>
        <v>1.2</v>
      </c>
      <c r="P1904">
        <f t="shared" si="175"/>
        <v>4</v>
      </c>
      <c r="Q1904" t="str">
        <f t="shared" si="176"/>
        <v>technology</v>
      </c>
      <c r="R1904" t="str">
        <f t="shared" si="177"/>
        <v>gadgets</v>
      </c>
      <c r="S1904" s="9">
        <f t="shared" si="178"/>
        <v>42037.789895833332</v>
      </c>
      <c r="T1904" s="9">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74"/>
        <v>46.6</v>
      </c>
      <c r="P1905">
        <f t="shared" si="175"/>
        <v>34.097560975609753</v>
      </c>
      <c r="Q1905" t="str">
        <f t="shared" si="176"/>
        <v>technology</v>
      </c>
      <c r="R1905" t="str">
        <f t="shared" si="177"/>
        <v>gadgets</v>
      </c>
      <c r="S1905" s="9">
        <f t="shared" si="178"/>
        <v>42702.770729166667</v>
      </c>
      <c r="T1905" s="9">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74"/>
        <v>0.1</v>
      </c>
      <c r="P1906">
        <f t="shared" si="175"/>
        <v>25</v>
      </c>
      <c r="Q1906" t="str">
        <f t="shared" si="176"/>
        <v>technology</v>
      </c>
      <c r="R1906" t="str">
        <f t="shared" si="177"/>
        <v>gadgets</v>
      </c>
      <c r="S1906" s="9">
        <f t="shared" si="178"/>
        <v>42326.685428240744</v>
      </c>
      <c r="T1906" s="9">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74"/>
        <v>0.16800000000000001</v>
      </c>
      <c r="P1907">
        <f t="shared" si="175"/>
        <v>10.5</v>
      </c>
      <c r="Q1907" t="str">
        <f t="shared" si="176"/>
        <v>technology</v>
      </c>
      <c r="R1907" t="str">
        <f t="shared" si="177"/>
        <v>gadgets</v>
      </c>
      <c r="S1907" s="9">
        <f t="shared" si="178"/>
        <v>41859.925856481481</v>
      </c>
      <c r="T1907" s="9">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74"/>
        <v>42.76</v>
      </c>
      <c r="P1908">
        <f t="shared" si="175"/>
        <v>215.95959595959596</v>
      </c>
      <c r="Q1908" t="str">
        <f t="shared" si="176"/>
        <v>technology</v>
      </c>
      <c r="R1908" t="str">
        <f t="shared" si="177"/>
        <v>gadgets</v>
      </c>
      <c r="S1908" s="9">
        <f t="shared" si="178"/>
        <v>42514.671099537038</v>
      </c>
      <c r="T1908" s="9">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74"/>
        <v>0.28333333333333333</v>
      </c>
      <c r="P1909">
        <f t="shared" si="175"/>
        <v>21.25</v>
      </c>
      <c r="Q1909" t="str">
        <f t="shared" si="176"/>
        <v>technology</v>
      </c>
      <c r="R1909" t="str">
        <f t="shared" si="177"/>
        <v>gadgets</v>
      </c>
      <c r="S1909" s="9">
        <f t="shared" si="178"/>
        <v>41767.587094907409</v>
      </c>
      <c r="T1909" s="9">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74"/>
        <v>1.7319999999999998</v>
      </c>
      <c r="P1910">
        <f t="shared" si="175"/>
        <v>108.25</v>
      </c>
      <c r="Q1910" t="str">
        <f t="shared" si="176"/>
        <v>technology</v>
      </c>
      <c r="R1910" t="str">
        <f t="shared" si="177"/>
        <v>gadgets</v>
      </c>
      <c r="S1910" s="9">
        <f t="shared" si="178"/>
        <v>42703.917824074073</v>
      </c>
      <c r="T1910" s="9">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74"/>
        <v>14.111428571428572</v>
      </c>
      <c r="P1911">
        <f t="shared" si="175"/>
        <v>129.97368421052633</v>
      </c>
      <c r="Q1911" t="str">
        <f t="shared" si="176"/>
        <v>technology</v>
      </c>
      <c r="R1911" t="str">
        <f t="shared" si="177"/>
        <v>gadgets</v>
      </c>
      <c r="S1911" s="9">
        <f t="shared" si="178"/>
        <v>41905.429155092592</v>
      </c>
      <c r="T1911" s="9">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74"/>
        <v>39.395294117647055</v>
      </c>
      <c r="P1912">
        <f t="shared" si="175"/>
        <v>117.49473684210527</v>
      </c>
      <c r="Q1912" t="str">
        <f t="shared" si="176"/>
        <v>technology</v>
      </c>
      <c r="R1912" t="str">
        <f t="shared" si="177"/>
        <v>gadgets</v>
      </c>
      <c r="S1912" s="9">
        <f t="shared" si="178"/>
        <v>42264.963159722218</v>
      </c>
      <c r="T1912" s="9">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74"/>
        <v>2.3529411764705882E-2</v>
      </c>
      <c r="P1913">
        <f t="shared" si="175"/>
        <v>10</v>
      </c>
      <c r="Q1913" t="str">
        <f t="shared" si="176"/>
        <v>technology</v>
      </c>
      <c r="R1913" t="str">
        <f t="shared" si="177"/>
        <v>gadgets</v>
      </c>
      <c r="S1913" s="9">
        <f t="shared" si="178"/>
        <v>41830.033958333333</v>
      </c>
      <c r="T1913" s="9">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74"/>
        <v>59.3</v>
      </c>
      <c r="P1914">
        <f t="shared" si="175"/>
        <v>70.595238095238102</v>
      </c>
      <c r="Q1914" t="str">
        <f t="shared" si="176"/>
        <v>technology</v>
      </c>
      <c r="R1914" t="str">
        <f t="shared" si="177"/>
        <v>gadgets</v>
      </c>
      <c r="S1914" s="9">
        <f t="shared" si="178"/>
        <v>42129.226388888885</v>
      </c>
      <c r="T1914" s="9">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74"/>
        <v>1.3270833333333334</v>
      </c>
      <c r="P1915">
        <f t="shared" si="175"/>
        <v>24.5</v>
      </c>
      <c r="Q1915" t="str">
        <f t="shared" si="176"/>
        <v>technology</v>
      </c>
      <c r="R1915" t="str">
        <f t="shared" si="177"/>
        <v>gadgets</v>
      </c>
      <c r="S1915" s="9">
        <f t="shared" si="178"/>
        <v>41890.511319444442</v>
      </c>
      <c r="T1915" s="9">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74"/>
        <v>9.0090090090090094</v>
      </c>
      <c r="P1916">
        <f t="shared" si="175"/>
        <v>30</v>
      </c>
      <c r="Q1916" t="str">
        <f t="shared" si="176"/>
        <v>technology</v>
      </c>
      <c r="R1916" t="str">
        <f t="shared" si="177"/>
        <v>gadgets</v>
      </c>
      <c r="S1916" s="9">
        <f t="shared" si="178"/>
        <v>41929.174456018518</v>
      </c>
      <c r="T1916" s="9">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74"/>
        <v>1.6</v>
      </c>
      <c r="P1917">
        <f t="shared" si="175"/>
        <v>2</v>
      </c>
      <c r="Q1917" t="str">
        <f t="shared" si="176"/>
        <v>technology</v>
      </c>
      <c r="R1917" t="str">
        <f t="shared" si="177"/>
        <v>gadgets</v>
      </c>
      <c r="S1917" s="9">
        <f t="shared" si="178"/>
        <v>41864.04886574074</v>
      </c>
      <c r="T1917" s="9">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74"/>
        <v>0.51</v>
      </c>
      <c r="P1918">
        <f t="shared" si="175"/>
        <v>17</v>
      </c>
      <c r="Q1918" t="str">
        <f t="shared" si="176"/>
        <v>technology</v>
      </c>
      <c r="R1918" t="str">
        <f t="shared" si="177"/>
        <v>gadgets</v>
      </c>
      <c r="S1918" s="9">
        <f t="shared" si="178"/>
        <v>42656.717303240745</v>
      </c>
      <c r="T1918" s="9">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74"/>
        <v>52.570512820512818</v>
      </c>
      <c r="P1919">
        <f t="shared" si="175"/>
        <v>2928.9285714285716</v>
      </c>
      <c r="Q1919" t="str">
        <f t="shared" si="176"/>
        <v>technology</v>
      </c>
      <c r="R1919" t="str">
        <f t="shared" si="177"/>
        <v>gadgets</v>
      </c>
      <c r="S1919" s="9">
        <f t="shared" si="178"/>
        <v>42746.270057870366</v>
      </c>
      <c r="T1919" s="9">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74"/>
        <v>1.04</v>
      </c>
      <c r="P1920">
        <f t="shared" si="175"/>
        <v>28.888888888888889</v>
      </c>
      <c r="Q1920" t="str">
        <f t="shared" si="176"/>
        <v>technology</v>
      </c>
      <c r="R1920" t="str">
        <f t="shared" si="177"/>
        <v>gadgets</v>
      </c>
      <c r="S1920" s="9">
        <f t="shared" si="178"/>
        <v>41828.789942129632</v>
      </c>
      <c r="T1920" s="9">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74"/>
        <v>47.4</v>
      </c>
      <c r="P1921">
        <f t="shared" si="175"/>
        <v>29.625</v>
      </c>
      <c r="Q1921" t="str">
        <f t="shared" si="176"/>
        <v>technology</v>
      </c>
      <c r="R1921" t="str">
        <f t="shared" si="177"/>
        <v>gadgets</v>
      </c>
      <c r="S1921" s="9">
        <f t="shared" si="178"/>
        <v>42113.875567129624</v>
      </c>
      <c r="T1921" s="9">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174"/>
        <v>43.03</v>
      </c>
      <c r="P1922">
        <f t="shared" si="175"/>
        <v>40.980952380952381</v>
      </c>
      <c r="Q1922" t="str">
        <f t="shared" si="176"/>
        <v>technology</v>
      </c>
      <c r="R1922" t="str">
        <f t="shared" si="177"/>
        <v>gadgets</v>
      </c>
      <c r="S1922" s="9">
        <f t="shared" si="178"/>
        <v>42270.875706018516</v>
      </c>
      <c r="T1922" s="9">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180">(E1923/D1923)*100</f>
        <v>136.80000000000001</v>
      </c>
      <c r="P1923">
        <f t="shared" ref="P1923:P1986" si="181">IFERROR(E1923/L1923, 0)</f>
        <v>54</v>
      </c>
      <c r="Q1923" t="str">
        <f t="shared" ref="Q1923:Q1986" si="182">LEFT(N1923, SEARCH("/",N1923,1)-1)</f>
        <v>music</v>
      </c>
      <c r="R1923" t="str">
        <f t="shared" ref="R1923:R1986" si="183">RIGHT(N1923,LEN(N1923)-SEARCH("/",N1923,1))</f>
        <v>indie rock</v>
      </c>
      <c r="S1923" s="9">
        <f t="shared" ref="S1923:S1986" si="184">(((J1923/60)/60)/24)+DATE(1970,1,1)</f>
        <v>41074.221562500003</v>
      </c>
      <c r="T1923" s="9">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80"/>
        <v>115.55</v>
      </c>
      <c r="P1924">
        <f t="shared" si="181"/>
        <v>36.109375</v>
      </c>
      <c r="Q1924" t="str">
        <f t="shared" si="182"/>
        <v>music</v>
      </c>
      <c r="R1924" t="str">
        <f t="shared" si="183"/>
        <v>indie rock</v>
      </c>
      <c r="S1924" s="9">
        <f t="shared" si="184"/>
        <v>41590.255868055552</v>
      </c>
      <c r="T1924" s="9">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80"/>
        <v>240.79999999999998</v>
      </c>
      <c r="P1925">
        <f t="shared" si="181"/>
        <v>23.153846153846153</v>
      </c>
      <c r="Q1925" t="str">
        <f t="shared" si="182"/>
        <v>music</v>
      </c>
      <c r="R1925" t="str">
        <f t="shared" si="183"/>
        <v>indie rock</v>
      </c>
      <c r="S1925" s="9">
        <f t="shared" si="184"/>
        <v>40772.848749999997</v>
      </c>
      <c r="T1925" s="9">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80"/>
        <v>114.39999999999999</v>
      </c>
      <c r="P1926">
        <f t="shared" si="181"/>
        <v>104</v>
      </c>
      <c r="Q1926" t="str">
        <f t="shared" si="182"/>
        <v>music</v>
      </c>
      <c r="R1926" t="str">
        <f t="shared" si="183"/>
        <v>indie rock</v>
      </c>
      <c r="S1926" s="9">
        <f t="shared" si="184"/>
        <v>41626.761053240742</v>
      </c>
      <c r="T1926" s="9">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80"/>
        <v>110.33333333333333</v>
      </c>
      <c r="P1927">
        <f t="shared" si="181"/>
        <v>31.826923076923077</v>
      </c>
      <c r="Q1927" t="str">
        <f t="shared" si="182"/>
        <v>music</v>
      </c>
      <c r="R1927" t="str">
        <f t="shared" si="183"/>
        <v>indie rock</v>
      </c>
      <c r="S1927" s="9">
        <f t="shared" si="184"/>
        <v>41535.90148148148</v>
      </c>
      <c r="T1927" s="9">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80"/>
        <v>195.37933333333334</v>
      </c>
      <c r="P1928">
        <f t="shared" si="181"/>
        <v>27.3896261682243</v>
      </c>
      <c r="Q1928" t="str">
        <f t="shared" si="182"/>
        <v>music</v>
      </c>
      <c r="R1928" t="str">
        <f t="shared" si="183"/>
        <v>indie rock</v>
      </c>
      <c r="S1928" s="9">
        <f t="shared" si="184"/>
        <v>40456.954351851848</v>
      </c>
      <c r="T1928" s="9">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80"/>
        <v>103.33333333333334</v>
      </c>
      <c r="P1929">
        <f t="shared" si="181"/>
        <v>56.363636363636367</v>
      </c>
      <c r="Q1929" t="str">
        <f t="shared" si="182"/>
        <v>music</v>
      </c>
      <c r="R1929" t="str">
        <f t="shared" si="183"/>
        <v>indie rock</v>
      </c>
      <c r="S1929" s="9">
        <f t="shared" si="184"/>
        <v>40960.861562500002</v>
      </c>
      <c r="T1929" s="9">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80"/>
        <v>103.1372549019608</v>
      </c>
      <c r="P1930">
        <f t="shared" si="181"/>
        <v>77.352941176470594</v>
      </c>
      <c r="Q1930" t="str">
        <f t="shared" si="182"/>
        <v>music</v>
      </c>
      <c r="R1930" t="str">
        <f t="shared" si="183"/>
        <v>indie rock</v>
      </c>
      <c r="S1930" s="9">
        <f t="shared" si="184"/>
        <v>41371.648078703707</v>
      </c>
      <c r="T1930" s="9">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80"/>
        <v>100.3125</v>
      </c>
      <c r="P1931">
        <f t="shared" si="181"/>
        <v>42.8</v>
      </c>
      <c r="Q1931" t="str">
        <f t="shared" si="182"/>
        <v>music</v>
      </c>
      <c r="R1931" t="str">
        <f t="shared" si="183"/>
        <v>indie rock</v>
      </c>
      <c r="S1931" s="9">
        <f t="shared" si="184"/>
        <v>40687.021597222221</v>
      </c>
      <c r="T1931" s="9">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80"/>
        <v>127</v>
      </c>
      <c r="P1932">
        <f t="shared" si="181"/>
        <v>48.846153846153847</v>
      </c>
      <c r="Q1932" t="str">
        <f t="shared" si="182"/>
        <v>music</v>
      </c>
      <c r="R1932" t="str">
        <f t="shared" si="183"/>
        <v>indie rock</v>
      </c>
      <c r="S1932" s="9">
        <f t="shared" si="184"/>
        <v>41402.558819444443</v>
      </c>
      <c r="T1932" s="9">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80"/>
        <v>120.601</v>
      </c>
      <c r="P1933">
        <f t="shared" si="181"/>
        <v>48.240400000000001</v>
      </c>
      <c r="Q1933" t="str">
        <f t="shared" si="182"/>
        <v>music</v>
      </c>
      <c r="R1933" t="str">
        <f t="shared" si="183"/>
        <v>indie rock</v>
      </c>
      <c r="S1933" s="9">
        <f t="shared" si="184"/>
        <v>41037.892465277779</v>
      </c>
      <c r="T1933" s="9">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80"/>
        <v>106.99047619047619</v>
      </c>
      <c r="P1934">
        <f t="shared" si="181"/>
        <v>70.212500000000006</v>
      </c>
      <c r="Q1934" t="str">
        <f t="shared" si="182"/>
        <v>music</v>
      </c>
      <c r="R1934" t="str">
        <f t="shared" si="183"/>
        <v>indie rock</v>
      </c>
      <c r="S1934" s="9">
        <f t="shared" si="184"/>
        <v>40911.809872685182</v>
      </c>
      <c r="T1934" s="9">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80"/>
        <v>172.43333333333334</v>
      </c>
      <c r="P1935">
        <f t="shared" si="181"/>
        <v>94.054545454545448</v>
      </c>
      <c r="Q1935" t="str">
        <f t="shared" si="182"/>
        <v>music</v>
      </c>
      <c r="R1935" t="str">
        <f t="shared" si="183"/>
        <v>indie rock</v>
      </c>
      <c r="S1935" s="9">
        <f t="shared" si="184"/>
        <v>41879.130868055552</v>
      </c>
      <c r="T1935" s="9">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80"/>
        <v>123.61999999999999</v>
      </c>
      <c r="P1936">
        <f t="shared" si="181"/>
        <v>80.272727272727266</v>
      </c>
      <c r="Q1936" t="str">
        <f t="shared" si="182"/>
        <v>music</v>
      </c>
      <c r="R1936" t="str">
        <f t="shared" si="183"/>
        <v>indie rock</v>
      </c>
      <c r="S1936" s="9">
        <f t="shared" si="184"/>
        <v>40865.867141203707</v>
      </c>
      <c r="T1936" s="9">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80"/>
        <v>108.4</v>
      </c>
      <c r="P1937">
        <f t="shared" si="181"/>
        <v>54.2</v>
      </c>
      <c r="Q1937" t="str">
        <f t="shared" si="182"/>
        <v>music</v>
      </c>
      <c r="R1937" t="str">
        <f t="shared" si="183"/>
        <v>indie rock</v>
      </c>
      <c r="S1937" s="9">
        <f t="shared" si="184"/>
        <v>41773.932534722226</v>
      </c>
      <c r="T1937" s="9">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80"/>
        <v>116.52013333333333</v>
      </c>
      <c r="P1938">
        <f t="shared" si="181"/>
        <v>60.26903448275862</v>
      </c>
      <c r="Q1938" t="str">
        <f t="shared" si="182"/>
        <v>music</v>
      </c>
      <c r="R1938" t="str">
        <f t="shared" si="183"/>
        <v>indie rock</v>
      </c>
      <c r="S1938" s="9">
        <f t="shared" si="184"/>
        <v>40852.889699074076</v>
      </c>
      <c r="T1938" s="9">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80"/>
        <v>187.245</v>
      </c>
      <c r="P1939">
        <f t="shared" si="181"/>
        <v>38.740344827586206</v>
      </c>
      <c r="Q1939" t="str">
        <f t="shared" si="182"/>
        <v>music</v>
      </c>
      <c r="R1939" t="str">
        <f t="shared" si="183"/>
        <v>indie rock</v>
      </c>
      <c r="S1939" s="9">
        <f t="shared" si="184"/>
        <v>41059.118993055556</v>
      </c>
      <c r="T1939" s="9">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80"/>
        <v>115.93333333333334</v>
      </c>
      <c r="P1940">
        <f t="shared" si="181"/>
        <v>152.54385964912279</v>
      </c>
      <c r="Q1940" t="str">
        <f t="shared" si="182"/>
        <v>music</v>
      </c>
      <c r="R1940" t="str">
        <f t="shared" si="183"/>
        <v>indie rock</v>
      </c>
      <c r="S1940" s="9">
        <f t="shared" si="184"/>
        <v>41426.259618055556</v>
      </c>
      <c r="T1940" s="9">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80"/>
        <v>110.7</v>
      </c>
      <c r="P1941">
        <f t="shared" si="181"/>
        <v>115.3125</v>
      </c>
      <c r="Q1941" t="str">
        <f t="shared" si="182"/>
        <v>music</v>
      </c>
      <c r="R1941" t="str">
        <f t="shared" si="183"/>
        <v>indie rock</v>
      </c>
      <c r="S1941" s="9">
        <f t="shared" si="184"/>
        <v>41313.985046296293</v>
      </c>
      <c r="T1941" s="9">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80"/>
        <v>170.92307692307693</v>
      </c>
      <c r="P1942">
        <f t="shared" si="181"/>
        <v>35.838709677419352</v>
      </c>
      <c r="Q1942" t="str">
        <f t="shared" si="182"/>
        <v>music</v>
      </c>
      <c r="R1942" t="str">
        <f t="shared" si="183"/>
        <v>indie rock</v>
      </c>
      <c r="S1942" s="9">
        <f t="shared" si="184"/>
        <v>40670.507326388892</v>
      </c>
      <c r="T1942" s="9">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80"/>
        <v>126.11835600000001</v>
      </c>
      <c r="P1943">
        <f t="shared" si="181"/>
        <v>64.570118779438872</v>
      </c>
      <c r="Q1943" t="str">
        <f t="shared" si="182"/>
        <v>technology</v>
      </c>
      <c r="R1943" t="str">
        <f t="shared" si="183"/>
        <v>hardware</v>
      </c>
      <c r="S1943" s="9">
        <f t="shared" si="184"/>
        <v>41744.290868055556</v>
      </c>
      <c r="T1943" s="9">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80"/>
        <v>138.44033333333334</v>
      </c>
      <c r="P1944">
        <f t="shared" si="181"/>
        <v>87.436000000000007</v>
      </c>
      <c r="Q1944" t="str">
        <f t="shared" si="182"/>
        <v>technology</v>
      </c>
      <c r="R1944" t="str">
        <f t="shared" si="183"/>
        <v>hardware</v>
      </c>
      <c r="S1944" s="9">
        <f t="shared" si="184"/>
        <v>40638.828009259261</v>
      </c>
      <c r="T1944" s="9">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80"/>
        <v>1705.2499999999998</v>
      </c>
      <c r="P1945">
        <f t="shared" si="181"/>
        <v>68.815577078288939</v>
      </c>
      <c r="Q1945" t="str">
        <f t="shared" si="182"/>
        <v>technology</v>
      </c>
      <c r="R1945" t="str">
        <f t="shared" si="183"/>
        <v>hardware</v>
      </c>
      <c r="S1945" s="9">
        <f t="shared" si="184"/>
        <v>42548.269861111112</v>
      </c>
      <c r="T1945" s="9">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80"/>
        <v>788.05550000000005</v>
      </c>
      <c r="P1946">
        <f t="shared" si="181"/>
        <v>176.200223588597</v>
      </c>
      <c r="Q1946" t="str">
        <f t="shared" si="182"/>
        <v>technology</v>
      </c>
      <c r="R1946" t="str">
        <f t="shared" si="183"/>
        <v>hardware</v>
      </c>
      <c r="S1946" s="9">
        <f t="shared" si="184"/>
        <v>41730.584374999999</v>
      </c>
      <c r="T1946" s="9">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80"/>
        <v>348.01799999999997</v>
      </c>
      <c r="P1947">
        <f t="shared" si="181"/>
        <v>511.79117647058825</v>
      </c>
      <c r="Q1947" t="str">
        <f t="shared" si="182"/>
        <v>technology</v>
      </c>
      <c r="R1947" t="str">
        <f t="shared" si="183"/>
        <v>hardware</v>
      </c>
      <c r="S1947" s="9">
        <f t="shared" si="184"/>
        <v>42157.251828703709</v>
      </c>
      <c r="T1947" s="9">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80"/>
        <v>149.74666666666667</v>
      </c>
      <c r="P1948">
        <f t="shared" si="181"/>
        <v>160.44285714285715</v>
      </c>
      <c r="Q1948" t="str">
        <f t="shared" si="182"/>
        <v>technology</v>
      </c>
      <c r="R1948" t="str">
        <f t="shared" si="183"/>
        <v>hardware</v>
      </c>
      <c r="S1948" s="9">
        <f t="shared" si="184"/>
        <v>41689.150011574071</v>
      </c>
      <c r="T1948" s="9">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80"/>
        <v>100.63375000000001</v>
      </c>
      <c r="P1949">
        <f t="shared" si="181"/>
        <v>35.003043478260871</v>
      </c>
      <c r="Q1949" t="str">
        <f t="shared" si="182"/>
        <v>technology</v>
      </c>
      <c r="R1949" t="str">
        <f t="shared" si="183"/>
        <v>hardware</v>
      </c>
      <c r="S1949" s="9">
        <f t="shared" si="184"/>
        <v>40102.918055555558</v>
      </c>
      <c r="T1949" s="9">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80"/>
        <v>800.21100000000001</v>
      </c>
      <c r="P1950">
        <f t="shared" si="181"/>
        <v>188.50671378091872</v>
      </c>
      <c r="Q1950" t="str">
        <f t="shared" si="182"/>
        <v>technology</v>
      </c>
      <c r="R1950" t="str">
        <f t="shared" si="183"/>
        <v>hardware</v>
      </c>
      <c r="S1950" s="9">
        <f t="shared" si="184"/>
        <v>42473.604270833333</v>
      </c>
      <c r="T1950" s="9">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80"/>
        <v>106.00260000000002</v>
      </c>
      <c r="P1951">
        <f t="shared" si="181"/>
        <v>56.204984093319197</v>
      </c>
      <c r="Q1951" t="str">
        <f t="shared" si="182"/>
        <v>technology</v>
      </c>
      <c r="R1951" t="str">
        <f t="shared" si="183"/>
        <v>hardware</v>
      </c>
      <c r="S1951" s="9">
        <f t="shared" si="184"/>
        <v>41800.423043981478</v>
      </c>
      <c r="T1951" s="9">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80"/>
        <v>200.51866666666669</v>
      </c>
      <c r="P1952">
        <f t="shared" si="181"/>
        <v>51.3054157782516</v>
      </c>
      <c r="Q1952" t="str">
        <f t="shared" si="182"/>
        <v>technology</v>
      </c>
      <c r="R1952" t="str">
        <f t="shared" si="183"/>
        <v>hardware</v>
      </c>
      <c r="S1952" s="9">
        <f t="shared" si="184"/>
        <v>40624.181400462963</v>
      </c>
      <c r="T1952" s="9">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80"/>
        <v>212.44399999999999</v>
      </c>
      <c r="P1953">
        <f t="shared" si="181"/>
        <v>127.36450839328538</v>
      </c>
      <c r="Q1953" t="str">
        <f t="shared" si="182"/>
        <v>technology</v>
      </c>
      <c r="R1953" t="str">
        <f t="shared" si="183"/>
        <v>hardware</v>
      </c>
      <c r="S1953" s="9">
        <f t="shared" si="184"/>
        <v>42651.420567129629</v>
      </c>
      <c r="T1953" s="9">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80"/>
        <v>198.47237142857145</v>
      </c>
      <c r="P1954">
        <f t="shared" si="181"/>
        <v>101.85532258064516</v>
      </c>
      <c r="Q1954" t="str">
        <f t="shared" si="182"/>
        <v>technology</v>
      </c>
      <c r="R1954" t="str">
        <f t="shared" si="183"/>
        <v>hardware</v>
      </c>
      <c r="S1954" s="9">
        <f t="shared" si="184"/>
        <v>41526.60665509259</v>
      </c>
      <c r="T1954" s="9">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80"/>
        <v>225.94666666666666</v>
      </c>
      <c r="P1955">
        <f t="shared" si="181"/>
        <v>230.55782312925169</v>
      </c>
      <c r="Q1955" t="str">
        <f t="shared" si="182"/>
        <v>technology</v>
      </c>
      <c r="R1955" t="str">
        <f t="shared" si="183"/>
        <v>hardware</v>
      </c>
      <c r="S1955" s="9">
        <f t="shared" si="184"/>
        <v>40941.199826388889</v>
      </c>
      <c r="T1955" s="9">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80"/>
        <v>698.94800000000009</v>
      </c>
      <c r="P1956">
        <f t="shared" si="181"/>
        <v>842.10602409638557</v>
      </c>
      <c r="Q1956" t="str">
        <f t="shared" si="182"/>
        <v>technology</v>
      </c>
      <c r="R1956" t="str">
        <f t="shared" si="183"/>
        <v>hardware</v>
      </c>
      <c r="S1956" s="9">
        <f t="shared" si="184"/>
        <v>42394.580740740741</v>
      </c>
      <c r="T1956" s="9">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80"/>
        <v>398.59528571428569</v>
      </c>
      <c r="P1957">
        <f t="shared" si="181"/>
        <v>577.27593103448271</v>
      </c>
      <c r="Q1957" t="str">
        <f t="shared" si="182"/>
        <v>technology</v>
      </c>
      <c r="R1957" t="str">
        <f t="shared" si="183"/>
        <v>hardware</v>
      </c>
      <c r="S1957" s="9">
        <f t="shared" si="184"/>
        <v>41020.271770833337</v>
      </c>
      <c r="T1957" s="9">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80"/>
        <v>294.0333333333333</v>
      </c>
      <c r="P1958">
        <f t="shared" si="181"/>
        <v>483.34246575342468</v>
      </c>
      <c r="Q1958" t="str">
        <f t="shared" si="182"/>
        <v>technology</v>
      </c>
      <c r="R1958" t="str">
        <f t="shared" si="183"/>
        <v>hardware</v>
      </c>
      <c r="S1958" s="9">
        <f t="shared" si="184"/>
        <v>42067.923668981486</v>
      </c>
      <c r="T1958" s="9">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80"/>
        <v>167.50470000000001</v>
      </c>
      <c r="P1959">
        <f t="shared" si="181"/>
        <v>76.138500000000008</v>
      </c>
      <c r="Q1959" t="str">
        <f t="shared" si="182"/>
        <v>technology</v>
      </c>
      <c r="R1959" t="str">
        <f t="shared" si="183"/>
        <v>hardware</v>
      </c>
      <c r="S1959" s="9">
        <f t="shared" si="184"/>
        <v>41179.098530092589</v>
      </c>
      <c r="T1959" s="9">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80"/>
        <v>1435.5717142857143</v>
      </c>
      <c r="P1960">
        <f t="shared" si="181"/>
        <v>74.107684365781708</v>
      </c>
      <c r="Q1960" t="str">
        <f t="shared" si="182"/>
        <v>technology</v>
      </c>
      <c r="R1960" t="str">
        <f t="shared" si="183"/>
        <v>hardware</v>
      </c>
      <c r="S1960" s="9">
        <f t="shared" si="184"/>
        <v>41326.987974537034</v>
      </c>
      <c r="T1960" s="9">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80"/>
        <v>156.73439999999999</v>
      </c>
      <c r="P1961">
        <f t="shared" si="181"/>
        <v>36.965660377358489</v>
      </c>
      <c r="Q1961" t="str">
        <f t="shared" si="182"/>
        <v>technology</v>
      </c>
      <c r="R1961" t="str">
        <f t="shared" si="183"/>
        <v>hardware</v>
      </c>
      <c r="S1961" s="9">
        <f t="shared" si="184"/>
        <v>41871.845601851855</v>
      </c>
      <c r="T1961" s="9">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80"/>
        <v>117.90285714285716</v>
      </c>
      <c r="P1962">
        <f t="shared" si="181"/>
        <v>2500.969696969697</v>
      </c>
      <c r="Q1962" t="str">
        <f t="shared" si="182"/>
        <v>technology</v>
      </c>
      <c r="R1962" t="str">
        <f t="shared" si="183"/>
        <v>hardware</v>
      </c>
      <c r="S1962" s="9">
        <f t="shared" si="184"/>
        <v>41964.362743055557</v>
      </c>
      <c r="T1962" s="9">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80"/>
        <v>1105.3811999999998</v>
      </c>
      <c r="P1963">
        <f t="shared" si="181"/>
        <v>67.690214329454989</v>
      </c>
      <c r="Q1963" t="str">
        <f t="shared" si="182"/>
        <v>technology</v>
      </c>
      <c r="R1963" t="str">
        <f t="shared" si="183"/>
        <v>hardware</v>
      </c>
      <c r="S1963" s="9">
        <f t="shared" si="184"/>
        <v>41148.194641203707</v>
      </c>
      <c r="T1963" s="9">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80"/>
        <v>192.92499999999998</v>
      </c>
      <c r="P1964">
        <f t="shared" si="181"/>
        <v>63.04738562091503</v>
      </c>
      <c r="Q1964" t="str">
        <f t="shared" si="182"/>
        <v>technology</v>
      </c>
      <c r="R1964" t="str">
        <f t="shared" si="183"/>
        <v>hardware</v>
      </c>
      <c r="S1964" s="9">
        <f t="shared" si="184"/>
        <v>41742.780509259261</v>
      </c>
      <c r="T1964" s="9">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80"/>
        <v>126.8842105263158</v>
      </c>
      <c r="P1965">
        <f t="shared" si="181"/>
        <v>117.6</v>
      </c>
      <c r="Q1965" t="str">
        <f t="shared" si="182"/>
        <v>technology</v>
      </c>
      <c r="R1965" t="str">
        <f t="shared" si="183"/>
        <v>hardware</v>
      </c>
      <c r="S1965" s="9">
        <f t="shared" si="184"/>
        <v>41863.429791666669</v>
      </c>
      <c r="T1965" s="9">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80"/>
        <v>259.57748878923763</v>
      </c>
      <c r="P1966">
        <f t="shared" si="181"/>
        <v>180.75185011709601</v>
      </c>
      <c r="Q1966" t="str">
        <f t="shared" si="182"/>
        <v>technology</v>
      </c>
      <c r="R1966" t="str">
        <f t="shared" si="183"/>
        <v>hardware</v>
      </c>
      <c r="S1966" s="9">
        <f t="shared" si="184"/>
        <v>42452.272824074069</v>
      </c>
      <c r="T1966" s="9">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80"/>
        <v>262.27999999999997</v>
      </c>
      <c r="P1967">
        <f t="shared" si="181"/>
        <v>127.32038834951456</v>
      </c>
      <c r="Q1967" t="str">
        <f t="shared" si="182"/>
        <v>technology</v>
      </c>
      <c r="R1967" t="str">
        <f t="shared" si="183"/>
        <v>hardware</v>
      </c>
      <c r="S1967" s="9">
        <f t="shared" si="184"/>
        <v>40898.089236111111</v>
      </c>
      <c r="T1967" s="9">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80"/>
        <v>206.74309000000002</v>
      </c>
      <c r="P1968">
        <f t="shared" si="181"/>
        <v>136.6444745538665</v>
      </c>
      <c r="Q1968" t="str">
        <f t="shared" si="182"/>
        <v>technology</v>
      </c>
      <c r="R1968" t="str">
        <f t="shared" si="183"/>
        <v>hardware</v>
      </c>
      <c r="S1968" s="9">
        <f t="shared" si="184"/>
        <v>41835.540486111109</v>
      </c>
      <c r="T1968" s="9">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80"/>
        <v>370.13</v>
      </c>
      <c r="P1969">
        <f t="shared" si="181"/>
        <v>182.78024691358024</v>
      </c>
      <c r="Q1969" t="str">
        <f t="shared" si="182"/>
        <v>technology</v>
      </c>
      <c r="R1969" t="str">
        <f t="shared" si="183"/>
        <v>hardware</v>
      </c>
      <c r="S1969" s="9">
        <f t="shared" si="184"/>
        <v>41730.663530092592</v>
      </c>
      <c r="T1969" s="9">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80"/>
        <v>284.96600000000001</v>
      </c>
      <c r="P1970">
        <f t="shared" si="181"/>
        <v>279.37843137254902</v>
      </c>
      <c r="Q1970" t="str">
        <f t="shared" si="182"/>
        <v>technology</v>
      </c>
      <c r="R1970" t="str">
        <f t="shared" si="183"/>
        <v>hardware</v>
      </c>
      <c r="S1970" s="9">
        <f t="shared" si="184"/>
        <v>42676.586979166663</v>
      </c>
      <c r="T1970" s="9">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80"/>
        <v>579.08000000000004</v>
      </c>
      <c r="P1971">
        <f t="shared" si="181"/>
        <v>61.375728669846318</v>
      </c>
      <c r="Q1971" t="str">
        <f t="shared" si="182"/>
        <v>technology</v>
      </c>
      <c r="R1971" t="str">
        <f t="shared" si="183"/>
        <v>hardware</v>
      </c>
      <c r="S1971" s="9">
        <f t="shared" si="184"/>
        <v>42557.792453703703</v>
      </c>
      <c r="T1971" s="9">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80"/>
        <v>1131.8</v>
      </c>
      <c r="P1972">
        <f t="shared" si="181"/>
        <v>80.727532097004286</v>
      </c>
      <c r="Q1972" t="str">
        <f t="shared" si="182"/>
        <v>technology</v>
      </c>
      <c r="R1972" t="str">
        <f t="shared" si="183"/>
        <v>hardware</v>
      </c>
      <c r="S1972" s="9">
        <f t="shared" si="184"/>
        <v>41324.193298611113</v>
      </c>
      <c r="T1972" s="9">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80"/>
        <v>263.02771750000005</v>
      </c>
      <c r="P1973">
        <f t="shared" si="181"/>
        <v>272.35590732591254</v>
      </c>
      <c r="Q1973" t="str">
        <f t="shared" si="182"/>
        <v>technology</v>
      </c>
      <c r="R1973" t="str">
        <f t="shared" si="183"/>
        <v>hardware</v>
      </c>
      <c r="S1973" s="9">
        <f t="shared" si="184"/>
        <v>41561.500706018516</v>
      </c>
      <c r="T1973" s="9">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80"/>
        <v>674.48</v>
      </c>
      <c r="P1974">
        <f t="shared" si="181"/>
        <v>70.848739495798313</v>
      </c>
      <c r="Q1974" t="str">
        <f t="shared" si="182"/>
        <v>technology</v>
      </c>
      <c r="R1974" t="str">
        <f t="shared" si="183"/>
        <v>hardware</v>
      </c>
      <c r="S1974" s="9">
        <f t="shared" si="184"/>
        <v>41201.012083333335</v>
      </c>
      <c r="T1974" s="9">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80"/>
        <v>256.83081313131316</v>
      </c>
      <c r="P1975">
        <f t="shared" si="181"/>
        <v>247.94003412969283</v>
      </c>
      <c r="Q1975" t="str">
        <f t="shared" si="182"/>
        <v>technology</v>
      </c>
      <c r="R1975" t="str">
        <f t="shared" si="183"/>
        <v>hardware</v>
      </c>
      <c r="S1975" s="9">
        <f t="shared" si="184"/>
        <v>42549.722962962958</v>
      </c>
      <c r="T1975" s="9">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80"/>
        <v>375.49599999999998</v>
      </c>
      <c r="P1976">
        <f t="shared" si="181"/>
        <v>186.81393034825871</v>
      </c>
      <c r="Q1976" t="str">
        <f t="shared" si="182"/>
        <v>technology</v>
      </c>
      <c r="R1976" t="str">
        <f t="shared" si="183"/>
        <v>hardware</v>
      </c>
      <c r="S1976" s="9">
        <f t="shared" si="184"/>
        <v>41445.334131944444</v>
      </c>
      <c r="T1976" s="9">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80"/>
        <v>208.70837499999996</v>
      </c>
      <c r="P1977">
        <f t="shared" si="181"/>
        <v>131.98948616600788</v>
      </c>
      <c r="Q1977" t="str">
        <f t="shared" si="182"/>
        <v>technology</v>
      </c>
      <c r="R1977" t="str">
        <f t="shared" si="183"/>
        <v>hardware</v>
      </c>
      <c r="S1977" s="9">
        <f t="shared" si="184"/>
        <v>41313.755219907405</v>
      </c>
      <c r="T1977" s="9">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80"/>
        <v>346.6</v>
      </c>
      <c r="P1978">
        <f t="shared" si="181"/>
        <v>29.310782241014799</v>
      </c>
      <c r="Q1978" t="str">
        <f t="shared" si="182"/>
        <v>technology</v>
      </c>
      <c r="R1978" t="str">
        <f t="shared" si="183"/>
        <v>hardware</v>
      </c>
      <c r="S1978" s="9">
        <f t="shared" si="184"/>
        <v>41438.899594907409</v>
      </c>
      <c r="T1978" s="9">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80"/>
        <v>402.33</v>
      </c>
      <c r="P1979">
        <f t="shared" si="181"/>
        <v>245.02436053593178</v>
      </c>
      <c r="Q1979" t="str">
        <f t="shared" si="182"/>
        <v>technology</v>
      </c>
      <c r="R1979" t="str">
        <f t="shared" si="183"/>
        <v>hardware</v>
      </c>
      <c r="S1979" s="9">
        <f t="shared" si="184"/>
        <v>42311.216898148152</v>
      </c>
      <c r="T1979" s="9">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80"/>
        <v>1026.8451399999999</v>
      </c>
      <c r="P1980">
        <f t="shared" si="181"/>
        <v>1323.2540463917526</v>
      </c>
      <c r="Q1980" t="str">
        <f t="shared" si="182"/>
        <v>technology</v>
      </c>
      <c r="R1980" t="str">
        <f t="shared" si="183"/>
        <v>hardware</v>
      </c>
      <c r="S1980" s="9">
        <f t="shared" si="184"/>
        <v>41039.225601851853</v>
      </c>
      <c r="T1980" s="9">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80"/>
        <v>114.901155</v>
      </c>
      <c r="P1981">
        <f t="shared" si="181"/>
        <v>282.65966789667897</v>
      </c>
      <c r="Q1981" t="str">
        <f t="shared" si="182"/>
        <v>technology</v>
      </c>
      <c r="R1981" t="str">
        <f t="shared" si="183"/>
        <v>hardware</v>
      </c>
      <c r="S1981" s="9">
        <f t="shared" si="184"/>
        <v>42290.460023148145</v>
      </c>
      <c r="T1981" s="9">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80"/>
        <v>354.82402000000002</v>
      </c>
      <c r="P1982">
        <f t="shared" si="181"/>
        <v>91.214401028277635</v>
      </c>
      <c r="Q1982" t="str">
        <f t="shared" si="182"/>
        <v>technology</v>
      </c>
      <c r="R1982" t="str">
        <f t="shared" si="183"/>
        <v>hardware</v>
      </c>
      <c r="S1982" s="9">
        <f t="shared" si="184"/>
        <v>42423.542384259257</v>
      </c>
      <c r="T1982" s="9">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80"/>
        <v>5.08</v>
      </c>
      <c r="P1983">
        <f t="shared" si="181"/>
        <v>31.75</v>
      </c>
      <c r="Q1983" t="str">
        <f t="shared" si="182"/>
        <v>photography</v>
      </c>
      <c r="R1983" t="str">
        <f t="shared" si="183"/>
        <v>people</v>
      </c>
      <c r="S1983" s="9">
        <f t="shared" si="184"/>
        <v>41799.725289351853</v>
      </c>
      <c r="T1983" s="9">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80"/>
        <v>0</v>
      </c>
      <c r="P1984">
        <f t="shared" si="181"/>
        <v>0</v>
      </c>
      <c r="Q1984" t="str">
        <f t="shared" si="182"/>
        <v>photography</v>
      </c>
      <c r="R1984" t="str">
        <f t="shared" si="183"/>
        <v>people</v>
      </c>
      <c r="S1984" s="9">
        <f t="shared" si="184"/>
        <v>42678.586655092593</v>
      </c>
      <c r="T1984" s="9">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80"/>
        <v>4.3</v>
      </c>
      <c r="P1985">
        <f t="shared" si="181"/>
        <v>88.6875</v>
      </c>
      <c r="Q1985" t="str">
        <f t="shared" si="182"/>
        <v>photography</v>
      </c>
      <c r="R1985" t="str">
        <f t="shared" si="183"/>
        <v>people</v>
      </c>
      <c r="S1985" s="9">
        <f t="shared" si="184"/>
        <v>42593.011782407411</v>
      </c>
      <c r="T1985" s="9">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180"/>
        <v>21.146666666666665</v>
      </c>
      <c r="P1986">
        <f t="shared" si="181"/>
        <v>453.14285714285717</v>
      </c>
      <c r="Q1986" t="str">
        <f t="shared" si="182"/>
        <v>photography</v>
      </c>
      <c r="R1986" t="str">
        <f t="shared" si="183"/>
        <v>people</v>
      </c>
      <c r="S1986" s="9">
        <f t="shared" si="184"/>
        <v>41913.790289351848</v>
      </c>
      <c r="T1986" s="9">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186">(E1987/D1987)*100</f>
        <v>3.1875</v>
      </c>
      <c r="P1987">
        <f t="shared" ref="P1987:P2050" si="187">IFERROR(E1987/L1987, 0)</f>
        <v>12.75</v>
      </c>
      <c r="Q1987" t="str">
        <f t="shared" ref="Q1987:Q2050" si="188">LEFT(N1987, SEARCH("/",N1987,1)-1)</f>
        <v>photography</v>
      </c>
      <c r="R1987" t="str">
        <f t="shared" ref="R1987:R2050" si="189">RIGHT(N1987,LEN(N1987)-SEARCH("/",N1987,1))</f>
        <v>people</v>
      </c>
      <c r="S1987" s="9">
        <f t="shared" ref="S1987:S2050" si="190">(((J1987/60)/60)/24)+DATE(1970,1,1)</f>
        <v>42555.698738425926</v>
      </c>
      <c r="T1987" s="9">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86"/>
        <v>0.05</v>
      </c>
      <c r="P1988">
        <f t="shared" si="187"/>
        <v>1</v>
      </c>
      <c r="Q1988" t="str">
        <f t="shared" si="188"/>
        <v>photography</v>
      </c>
      <c r="R1988" t="str">
        <f t="shared" si="189"/>
        <v>people</v>
      </c>
      <c r="S1988" s="9">
        <f t="shared" si="190"/>
        <v>42413.433831018512</v>
      </c>
      <c r="T1988" s="9">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86"/>
        <v>42.472727272727276</v>
      </c>
      <c r="P1989">
        <f t="shared" si="187"/>
        <v>83.428571428571431</v>
      </c>
      <c r="Q1989" t="str">
        <f t="shared" si="188"/>
        <v>photography</v>
      </c>
      <c r="R1989" t="str">
        <f t="shared" si="189"/>
        <v>people</v>
      </c>
      <c r="S1989" s="9">
        <f t="shared" si="190"/>
        <v>42034.639768518522</v>
      </c>
      <c r="T1989" s="9">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86"/>
        <v>0.41666666666666669</v>
      </c>
      <c r="P1990">
        <f t="shared" si="187"/>
        <v>25</v>
      </c>
      <c r="Q1990" t="str">
        <f t="shared" si="188"/>
        <v>photography</v>
      </c>
      <c r="R1990" t="str">
        <f t="shared" si="189"/>
        <v>people</v>
      </c>
      <c r="S1990" s="9">
        <f t="shared" si="190"/>
        <v>42206.763217592597</v>
      </c>
      <c r="T1990" s="9">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86"/>
        <v>1</v>
      </c>
      <c r="P1991">
        <f t="shared" si="187"/>
        <v>50</v>
      </c>
      <c r="Q1991" t="str">
        <f t="shared" si="188"/>
        <v>photography</v>
      </c>
      <c r="R1991" t="str">
        <f t="shared" si="189"/>
        <v>people</v>
      </c>
      <c r="S1991" s="9">
        <f t="shared" si="190"/>
        <v>42685.680648148147</v>
      </c>
      <c r="T1991" s="9">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86"/>
        <v>16.966666666666665</v>
      </c>
      <c r="P1992">
        <f t="shared" si="187"/>
        <v>101.8</v>
      </c>
      <c r="Q1992" t="str">
        <f t="shared" si="188"/>
        <v>photography</v>
      </c>
      <c r="R1992" t="str">
        <f t="shared" si="189"/>
        <v>people</v>
      </c>
      <c r="S1992" s="9">
        <f t="shared" si="190"/>
        <v>42398.195972222224</v>
      </c>
      <c r="T1992" s="9">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86"/>
        <v>7.0000000000000009</v>
      </c>
      <c r="P1993">
        <f t="shared" si="187"/>
        <v>46.666666666666664</v>
      </c>
      <c r="Q1993" t="str">
        <f t="shared" si="188"/>
        <v>photography</v>
      </c>
      <c r="R1993" t="str">
        <f t="shared" si="189"/>
        <v>people</v>
      </c>
      <c r="S1993" s="9">
        <f t="shared" si="190"/>
        <v>42167.89335648148</v>
      </c>
      <c r="T1993" s="9">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86"/>
        <v>0.13333333333333333</v>
      </c>
      <c r="P1994">
        <f t="shared" si="187"/>
        <v>1</v>
      </c>
      <c r="Q1994" t="str">
        <f t="shared" si="188"/>
        <v>photography</v>
      </c>
      <c r="R1994" t="str">
        <f t="shared" si="189"/>
        <v>people</v>
      </c>
      <c r="S1994" s="9">
        <f t="shared" si="190"/>
        <v>42023.143414351856</v>
      </c>
      <c r="T1994" s="9">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86"/>
        <v>0</v>
      </c>
      <c r="P1995">
        <f t="shared" si="187"/>
        <v>0</v>
      </c>
      <c r="Q1995" t="str">
        <f t="shared" si="188"/>
        <v>photography</v>
      </c>
      <c r="R1995" t="str">
        <f t="shared" si="189"/>
        <v>people</v>
      </c>
      <c r="S1995" s="9">
        <f t="shared" si="190"/>
        <v>42329.58839120371</v>
      </c>
      <c r="T1995" s="9">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86"/>
        <v>0</v>
      </c>
      <c r="P1996">
        <f t="shared" si="187"/>
        <v>0</v>
      </c>
      <c r="Q1996" t="str">
        <f t="shared" si="188"/>
        <v>photography</v>
      </c>
      <c r="R1996" t="str">
        <f t="shared" si="189"/>
        <v>people</v>
      </c>
      <c r="S1996" s="9">
        <f t="shared" si="190"/>
        <v>42651.006273148145</v>
      </c>
      <c r="T1996" s="9">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86"/>
        <v>7.8</v>
      </c>
      <c r="P1997">
        <f t="shared" si="187"/>
        <v>26</v>
      </c>
      <c r="Q1997" t="str">
        <f t="shared" si="188"/>
        <v>photography</v>
      </c>
      <c r="R1997" t="str">
        <f t="shared" si="189"/>
        <v>people</v>
      </c>
      <c r="S1997" s="9">
        <f t="shared" si="190"/>
        <v>42181.902037037042</v>
      </c>
      <c r="T1997" s="9">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86"/>
        <v>0</v>
      </c>
      <c r="P1998">
        <f t="shared" si="187"/>
        <v>0</v>
      </c>
      <c r="Q1998" t="str">
        <f t="shared" si="188"/>
        <v>photography</v>
      </c>
      <c r="R1998" t="str">
        <f t="shared" si="189"/>
        <v>people</v>
      </c>
      <c r="S1998" s="9">
        <f t="shared" si="190"/>
        <v>41800.819571759261</v>
      </c>
      <c r="T1998" s="9">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86"/>
        <v>0</v>
      </c>
      <c r="P1999">
        <f t="shared" si="187"/>
        <v>0</v>
      </c>
      <c r="Q1999" t="str">
        <f t="shared" si="188"/>
        <v>photography</v>
      </c>
      <c r="R1999" t="str">
        <f t="shared" si="189"/>
        <v>people</v>
      </c>
      <c r="S1999" s="9">
        <f t="shared" si="190"/>
        <v>41847.930694444447</v>
      </c>
      <c r="T1999" s="9">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86"/>
        <v>26.200000000000003</v>
      </c>
      <c r="P2000">
        <f t="shared" si="187"/>
        <v>218.33333333333334</v>
      </c>
      <c r="Q2000" t="str">
        <f t="shared" si="188"/>
        <v>photography</v>
      </c>
      <c r="R2000" t="str">
        <f t="shared" si="189"/>
        <v>people</v>
      </c>
      <c r="S2000" s="9">
        <f t="shared" si="190"/>
        <v>41807.118495370371</v>
      </c>
      <c r="T2000" s="9">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86"/>
        <v>0.76129032258064511</v>
      </c>
      <c r="P2001">
        <f t="shared" si="187"/>
        <v>33.714285714285715</v>
      </c>
      <c r="Q2001" t="str">
        <f t="shared" si="188"/>
        <v>photography</v>
      </c>
      <c r="R2001" t="str">
        <f t="shared" si="189"/>
        <v>people</v>
      </c>
      <c r="S2001" s="9">
        <f t="shared" si="190"/>
        <v>41926.482731481483</v>
      </c>
      <c r="T2001" s="9">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86"/>
        <v>12.5</v>
      </c>
      <c r="P2002">
        <f t="shared" si="187"/>
        <v>25</v>
      </c>
      <c r="Q2002" t="str">
        <f t="shared" si="188"/>
        <v>photography</v>
      </c>
      <c r="R2002" t="str">
        <f t="shared" si="189"/>
        <v>people</v>
      </c>
      <c r="S2002" s="9">
        <f t="shared" si="190"/>
        <v>42345.951539351852</v>
      </c>
      <c r="T2002" s="9">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86"/>
        <v>382.12909090909091</v>
      </c>
      <c r="P2003">
        <f t="shared" si="187"/>
        <v>128.38790470372632</v>
      </c>
      <c r="Q2003" t="str">
        <f t="shared" si="188"/>
        <v>technology</v>
      </c>
      <c r="R2003" t="str">
        <f t="shared" si="189"/>
        <v>hardware</v>
      </c>
      <c r="S2003" s="9">
        <f t="shared" si="190"/>
        <v>42136.209675925929</v>
      </c>
      <c r="T2003" s="9">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86"/>
        <v>216.79422000000002</v>
      </c>
      <c r="P2004">
        <f t="shared" si="187"/>
        <v>78.834261818181815</v>
      </c>
      <c r="Q2004" t="str">
        <f t="shared" si="188"/>
        <v>technology</v>
      </c>
      <c r="R2004" t="str">
        <f t="shared" si="189"/>
        <v>hardware</v>
      </c>
      <c r="S2004" s="9">
        <f t="shared" si="190"/>
        <v>42728.71230324074</v>
      </c>
      <c r="T2004" s="9">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86"/>
        <v>312</v>
      </c>
      <c r="P2005">
        <f t="shared" si="187"/>
        <v>91.764705882352942</v>
      </c>
      <c r="Q2005" t="str">
        <f t="shared" si="188"/>
        <v>technology</v>
      </c>
      <c r="R2005" t="str">
        <f t="shared" si="189"/>
        <v>hardware</v>
      </c>
      <c r="S2005" s="9">
        <f t="shared" si="190"/>
        <v>40347.125601851854</v>
      </c>
      <c r="T2005" s="9">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86"/>
        <v>234.42048</v>
      </c>
      <c r="P2006">
        <f t="shared" si="187"/>
        <v>331.10237288135596</v>
      </c>
      <c r="Q2006" t="str">
        <f t="shared" si="188"/>
        <v>technology</v>
      </c>
      <c r="R2006" t="str">
        <f t="shared" si="189"/>
        <v>hardware</v>
      </c>
      <c r="S2006" s="9">
        <f t="shared" si="190"/>
        <v>41800.604895833334</v>
      </c>
      <c r="T2006" s="9">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86"/>
        <v>123.68010000000001</v>
      </c>
      <c r="P2007">
        <f t="shared" si="187"/>
        <v>194.26193717277485</v>
      </c>
      <c r="Q2007" t="str">
        <f t="shared" si="188"/>
        <v>technology</v>
      </c>
      <c r="R2007" t="str">
        <f t="shared" si="189"/>
        <v>hardware</v>
      </c>
      <c r="S2007" s="9">
        <f t="shared" si="190"/>
        <v>41535.812708333331</v>
      </c>
      <c r="T2007" s="9">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86"/>
        <v>247.84</v>
      </c>
      <c r="P2008">
        <f t="shared" si="187"/>
        <v>408.97689768976898</v>
      </c>
      <c r="Q2008" t="str">
        <f t="shared" si="188"/>
        <v>technology</v>
      </c>
      <c r="R2008" t="str">
        <f t="shared" si="189"/>
        <v>hardware</v>
      </c>
      <c r="S2008" s="9">
        <f t="shared" si="190"/>
        <v>41941.500520833331</v>
      </c>
      <c r="T2008" s="9">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86"/>
        <v>115.7092</v>
      </c>
      <c r="P2009">
        <f t="shared" si="187"/>
        <v>84.459270072992695</v>
      </c>
      <c r="Q2009" t="str">
        <f t="shared" si="188"/>
        <v>technology</v>
      </c>
      <c r="R2009" t="str">
        <f t="shared" si="189"/>
        <v>hardware</v>
      </c>
      <c r="S2009" s="9">
        <f t="shared" si="190"/>
        <v>40347.837800925925</v>
      </c>
      <c r="T2009" s="9">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86"/>
        <v>117.07484768810599</v>
      </c>
      <c r="P2010">
        <f t="shared" si="187"/>
        <v>44.853658536585364</v>
      </c>
      <c r="Q2010" t="str">
        <f t="shared" si="188"/>
        <v>technology</v>
      </c>
      <c r="R2010" t="str">
        <f t="shared" si="189"/>
        <v>hardware</v>
      </c>
      <c r="S2010" s="9">
        <f t="shared" si="190"/>
        <v>40761.604421296295</v>
      </c>
      <c r="T2010" s="9">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86"/>
        <v>305.15800000000002</v>
      </c>
      <c r="P2011">
        <f t="shared" si="187"/>
        <v>383.3643216080402</v>
      </c>
      <c r="Q2011" t="str">
        <f t="shared" si="188"/>
        <v>technology</v>
      </c>
      <c r="R2011" t="str">
        <f t="shared" si="189"/>
        <v>hardware</v>
      </c>
      <c r="S2011" s="9">
        <f t="shared" si="190"/>
        <v>42661.323414351849</v>
      </c>
      <c r="T2011" s="9">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86"/>
        <v>320.05299999999994</v>
      </c>
      <c r="P2012">
        <f t="shared" si="187"/>
        <v>55.276856649395505</v>
      </c>
      <c r="Q2012" t="str">
        <f t="shared" si="188"/>
        <v>technology</v>
      </c>
      <c r="R2012" t="str">
        <f t="shared" si="189"/>
        <v>hardware</v>
      </c>
      <c r="S2012" s="9">
        <f t="shared" si="190"/>
        <v>42570.996423611112</v>
      </c>
      <c r="T2012" s="9">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86"/>
        <v>819.56399999999996</v>
      </c>
      <c r="P2013">
        <f t="shared" si="187"/>
        <v>422.02059732234807</v>
      </c>
      <c r="Q2013" t="str">
        <f t="shared" si="188"/>
        <v>technology</v>
      </c>
      <c r="R2013" t="str">
        <f t="shared" si="189"/>
        <v>hardware</v>
      </c>
      <c r="S2013" s="9">
        <f t="shared" si="190"/>
        <v>42347.358483796299</v>
      </c>
      <c r="T2013" s="9">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86"/>
        <v>234.90000000000003</v>
      </c>
      <c r="P2014">
        <f t="shared" si="187"/>
        <v>64.180327868852459</v>
      </c>
      <c r="Q2014" t="str">
        <f t="shared" si="188"/>
        <v>technology</v>
      </c>
      <c r="R2014" t="str">
        <f t="shared" si="189"/>
        <v>hardware</v>
      </c>
      <c r="S2014" s="9">
        <f t="shared" si="190"/>
        <v>42010.822233796294</v>
      </c>
      <c r="T2014" s="9">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86"/>
        <v>494.91374999999999</v>
      </c>
      <c r="P2015">
        <f t="shared" si="187"/>
        <v>173.57781674704077</v>
      </c>
      <c r="Q2015" t="str">
        <f t="shared" si="188"/>
        <v>technology</v>
      </c>
      <c r="R2015" t="str">
        <f t="shared" si="189"/>
        <v>hardware</v>
      </c>
      <c r="S2015" s="9">
        <f t="shared" si="190"/>
        <v>42499.960810185185</v>
      </c>
      <c r="T2015" s="9">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86"/>
        <v>7813.7822333333334</v>
      </c>
      <c r="P2016">
        <f t="shared" si="187"/>
        <v>88.601680840609291</v>
      </c>
      <c r="Q2016" t="str">
        <f t="shared" si="188"/>
        <v>technology</v>
      </c>
      <c r="R2016" t="str">
        <f t="shared" si="189"/>
        <v>hardware</v>
      </c>
      <c r="S2016" s="9">
        <f t="shared" si="190"/>
        <v>41324.214571759258</v>
      </c>
      <c r="T2016" s="9">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86"/>
        <v>113.00013888888888</v>
      </c>
      <c r="P2017">
        <f t="shared" si="187"/>
        <v>50.222283950617282</v>
      </c>
      <c r="Q2017" t="str">
        <f t="shared" si="188"/>
        <v>technology</v>
      </c>
      <c r="R2017" t="str">
        <f t="shared" si="189"/>
        <v>hardware</v>
      </c>
      <c r="S2017" s="9">
        <f t="shared" si="190"/>
        <v>40765.876886574071</v>
      </c>
      <c r="T2017" s="9">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86"/>
        <v>921.54219999999998</v>
      </c>
      <c r="P2018">
        <f t="shared" si="187"/>
        <v>192.38876826722338</v>
      </c>
      <c r="Q2018" t="str">
        <f t="shared" si="188"/>
        <v>technology</v>
      </c>
      <c r="R2018" t="str">
        <f t="shared" si="189"/>
        <v>hardware</v>
      </c>
      <c r="S2018" s="9">
        <f t="shared" si="190"/>
        <v>41312.88077546296</v>
      </c>
      <c r="T2018" s="9">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86"/>
        <v>125.10239999999999</v>
      </c>
      <c r="P2019">
        <f t="shared" si="187"/>
        <v>73.416901408450698</v>
      </c>
      <c r="Q2019" t="str">
        <f t="shared" si="188"/>
        <v>technology</v>
      </c>
      <c r="R2019" t="str">
        <f t="shared" si="189"/>
        <v>hardware</v>
      </c>
      <c r="S2019" s="9">
        <f t="shared" si="190"/>
        <v>40961.057349537034</v>
      </c>
      <c r="T2019" s="9">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86"/>
        <v>102.24343076923077</v>
      </c>
      <c r="P2020">
        <f t="shared" si="187"/>
        <v>147.68495555555555</v>
      </c>
      <c r="Q2020" t="str">
        <f t="shared" si="188"/>
        <v>technology</v>
      </c>
      <c r="R2020" t="str">
        <f t="shared" si="189"/>
        <v>hardware</v>
      </c>
      <c r="S2020" s="9">
        <f t="shared" si="190"/>
        <v>42199.365844907406</v>
      </c>
      <c r="T2020" s="9">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86"/>
        <v>484.90975000000003</v>
      </c>
      <c r="P2021">
        <f t="shared" si="187"/>
        <v>108.96848314606741</v>
      </c>
      <c r="Q2021" t="str">
        <f t="shared" si="188"/>
        <v>technology</v>
      </c>
      <c r="R2021" t="str">
        <f t="shared" si="189"/>
        <v>hardware</v>
      </c>
      <c r="S2021" s="9">
        <f t="shared" si="190"/>
        <v>42605.70857638889</v>
      </c>
      <c r="T2021" s="9">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86"/>
        <v>192.33333333333334</v>
      </c>
      <c r="P2022">
        <f t="shared" si="187"/>
        <v>23.647540983606557</v>
      </c>
      <c r="Q2022" t="str">
        <f t="shared" si="188"/>
        <v>technology</v>
      </c>
      <c r="R2022" t="str">
        <f t="shared" si="189"/>
        <v>hardware</v>
      </c>
      <c r="S2022" s="9">
        <f t="shared" si="190"/>
        <v>41737.097499999996</v>
      </c>
      <c r="T2022" s="9">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86"/>
        <v>281.10000000000002</v>
      </c>
      <c r="P2023">
        <f t="shared" si="187"/>
        <v>147.94736842105263</v>
      </c>
      <c r="Q2023" t="str">
        <f t="shared" si="188"/>
        <v>technology</v>
      </c>
      <c r="R2023" t="str">
        <f t="shared" si="189"/>
        <v>hardware</v>
      </c>
      <c r="S2023" s="9">
        <f t="shared" si="190"/>
        <v>41861.070567129631</v>
      </c>
      <c r="T2023" s="9">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86"/>
        <v>125.13700000000001</v>
      </c>
      <c r="P2024">
        <f t="shared" si="187"/>
        <v>385.03692307692307</v>
      </c>
      <c r="Q2024" t="str">
        <f t="shared" si="188"/>
        <v>technology</v>
      </c>
      <c r="R2024" t="str">
        <f t="shared" si="189"/>
        <v>hardware</v>
      </c>
      <c r="S2024" s="9">
        <f t="shared" si="190"/>
        <v>42502.569120370375</v>
      </c>
      <c r="T2024" s="9">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86"/>
        <v>161.459</v>
      </c>
      <c r="P2025">
        <f t="shared" si="187"/>
        <v>457.39093484419266</v>
      </c>
      <c r="Q2025" t="str">
        <f t="shared" si="188"/>
        <v>technology</v>
      </c>
      <c r="R2025" t="str">
        <f t="shared" si="189"/>
        <v>hardware</v>
      </c>
      <c r="S2025" s="9">
        <f t="shared" si="190"/>
        <v>42136.420752314814</v>
      </c>
      <c r="T2025" s="9">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86"/>
        <v>585.35</v>
      </c>
      <c r="P2026">
        <f t="shared" si="187"/>
        <v>222.99047619047619</v>
      </c>
      <c r="Q2026" t="str">
        <f t="shared" si="188"/>
        <v>technology</v>
      </c>
      <c r="R2026" t="str">
        <f t="shared" si="189"/>
        <v>hardware</v>
      </c>
      <c r="S2026" s="9">
        <f t="shared" si="190"/>
        <v>41099.966944444444</v>
      </c>
      <c r="T2026" s="9">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86"/>
        <v>201.14999999999998</v>
      </c>
      <c r="P2027">
        <f t="shared" si="187"/>
        <v>220.74074074074073</v>
      </c>
      <c r="Q2027" t="str">
        <f t="shared" si="188"/>
        <v>technology</v>
      </c>
      <c r="R2027" t="str">
        <f t="shared" si="189"/>
        <v>hardware</v>
      </c>
      <c r="S2027" s="9">
        <f t="shared" si="190"/>
        <v>42136.184560185182</v>
      </c>
      <c r="T2027" s="9">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86"/>
        <v>133.48307999999997</v>
      </c>
      <c r="P2028">
        <f t="shared" si="187"/>
        <v>73.503898678414089</v>
      </c>
      <c r="Q2028" t="str">
        <f t="shared" si="188"/>
        <v>technology</v>
      </c>
      <c r="R2028" t="str">
        <f t="shared" si="189"/>
        <v>hardware</v>
      </c>
      <c r="S2028" s="9">
        <f t="shared" si="190"/>
        <v>41704.735937500001</v>
      </c>
      <c r="T2028" s="9">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86"/>
        <v>120.24900000000001</v>
      </c>
      <c r="P2029">
        <f t="shared" si="187"/>
        <v>223.09647495361781</v>
      </c>
      <c r="Q2029" t="str">
        <f t="shared" si="188"/>
        <v>technology</v>
      </c>
      <c r="R2029" t="str">
        <f t="shared" si="189"/>
        <v>hardware</v>
      </c>
      <c r="S2029" s="9">
        <f t="shared" si="190"/>
        <v>42048.813877314817</v>
      </c>
      <c r="T2029" s="9">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86"/>
        <v>126.16666666666667</v>
      </c>
      <c r="P2030">
        <f t="shared" si="187"/>
        <v>47.911392405063289</v>
      </c>
      <c r="Q2030" t="str">
        <f t="shared" si="188"/>
        <v>technology</v>
      </c>
      <c r="R2030" t="str">
        <f t="shared" si="189"/>
        <v>hardware</v>
      </c>
      <c r="S2030" s="9">
        <f t="shared" si="190"/>
        <v>40215.919050925928</v>
      </c>
      <c r="T2030" s="9">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86"/>
        <v>361.2</v>
      </c>
      <c r="P2031">
        <f t="shared" si="187"/>
        <v>96.063829787234042</v>
      </c>
      <c r="Q2031" t="str">
        <f t="shared" si="188"/>
        <v>technology</v>
      </c>
      <c r="R2031" t="str">
        <f t="shared" si="189"/>
        <v>hardware</v>
      </c>
      <c r="S2031" s="9">
        <f t="shared" si="190"/>
        <v>41848.021770833337</v>
      </c>
      <c r="T2031" s="9">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86"/>
        <v>226.239013671875</v>
      </c>
      <c r="P2032">
        <f t="shared" si="187"/>
        <v>118.6144</v>
      </c>
      <c r="Q2032" t="str">
        <f t="shared" si="188"/>
        <v>technology</v>
      </c>
      <c r="R2032" t="str">
        <f t="shared" si="189"/>
        <v>hardware</v>
      </c>
      <c r="S2032" s="9">
        <f t="shared" si="190"/>
        <v>41212.996481481481</v>
      </c>
      <c r="T2032" s="9">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86"/>
        <v>120.35</v>
      </c>
      <c r="P2033">
        <f t="shared" si="187"/>
        <v>118.45472440944881</v>
      </c>
      <c r="Q2033" t="str">
        <f t="shared" si="188"/>
        <v>technology</v>
      </c>
      <c r="R2033" t="str">
        <f t="shared" si="189"/>
        <v>hardware</v>
      </c>
      <c r="S2033" s="9">
        <f t="shared" si="190"/>
        <v>41975.329317129625</v>
      </c>
      <c r="T2033" s="9">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86"/>
        <v>304.18799999999999</v>
      </c>
      <c r="P2034">
        <f t="shared" si="187"/>
        <v>143.21468926553672</v>
      </c>
      <c r="Q2034" t="str">
        <f t="shared" si="188"/>
        <v>technology</v>
      </c>
      <c r="R2034" t="str">
        <f t="shared" si="189"/>
        <v>hardware</v>
      </c>
      <c r="S2034" s="9">
        <f t="shared" si="190"/>
        <v>42689.565671296295</v>
      </c>
      <c r="T2034" s="9">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86"/>
        <v>178.67599999999999</v>
      </c>
      <c r="P2035">
        <f t="shared" si="187"/>
        <v>282.71518987341773</v>
      </c>
      <c r="Q2035" t="str">
        <f t="shared" si="188"/>
        <v>technology</v>
      </c>
      <c r="R2035" t="str">
        <f t="shared" si="189"/>
        <v>hardware</v>
      </c>
      <c r="S2035" s="9">
        <f t="shared" si="190"/>
        <v>41725.082384259258</v>
      </c>
      <c r="T2035" s="9">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86"/>
        <v>386.81998717948721</v>
      </c>
      <c r="P2036">
        <f t="shared" si="187"/>
        <v>593.93620078740162</v>
      </c>
      <c r="Q2036" t="str">
        <f t="shared" si="188"/>
        <v>technology</v>
      </c>
      <c r="R2036" t="str">
        <f t="shared" si="189"/>
        <v>hardware</v>
      </c>
      <c r="S2036" s="9">
        <f t="shared" si="190"/>
        <v>42076.130011574074</v>
      </c>
      <c r="T2036" s="9">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86"/>
        <v>211.03642500000004</v>
      </c>
      <c r="P2037">
        <f t="shared" si="187"/>
        <v>262.15704968944101</v>
      </c>
      <c r="Q2037" t="str">
        <f t="shared" si="188"/>
        <v>technology</v>
      </c>
      <c r="R2037" t="str">
        <f t="shared" si="189"/>
        <v>hardware</v>
      </c>
      <c r="S2037" s="9">
        <f t="shared" si="190"/>
        <v>42311.625081018516</v>
      </c>
      <c r="T2037" s="9">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86"/>
        <v>131.66833333333335</v>
      </c>
      <c r="P2038">
        <f t="shared" si="187"/>
        <v>46.580778301886795</v>
      </c>
      <c r="Q2038" t="str">
        <f t="shared" si="188"/>
        <v>technology</v>
      </c>
      <c r="R2038" t="str">
        <f t="shared" si="189"/>
        <v>hardware</v>
      </c>
      <c r="S2038" s="9">
        <f t="shared" si="190"/>
        <v>41738.864803240744</v>
      </c>
      <c r="T2038" s="9">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86"/>
        <v>300.47639999999996</v>
      </c>
      <c r="P2039">
        <f t="shared" si="187"/>
        <v>70.041118881118877</v>
      </c>
      <c r="Q2039" t="str">
        <f t="shared" si="188"/>
        <v>technology</v>
      </c>
      <c r="R2039" t="str">
        <f t="shared" si="189"/>
        <v>hardware</v>
      </c>
      <c r="S2039" s="9">
        <f t="shared" si="190"/>
        <v>41578.210104166668</v>
      </c>
      <c r="T2039" s="9">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86"/>
        <v>420.51249999999999</v>
      </c>
      <c r="P2040">
        <f t="shared" si="187"/>
        <v>164.90686274509804</v>
      </c>
      <c r="Q2040" t="str">
        <f t="shared" si="188"/>
        <v>technology</v>
      </c>
      <c r="R2040" t="str">
        <f t="shared" si="189"/>
        <v>hardware</v>
      </c>
      <c r="S2040" s="9">
        <f t="shared" si="190"/>
        <v>41424.27107638889</v>
      </c>
      <c r="T2040" s="9">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86"/>
        <v>136.21680000000001</v>
      </c>
      <c r="P2041">
        <f t="shared" si="187"/>
        <v>449.26385224274406</v>
      </c>
      <c r="Q2041" t="str">
        <f t="shared" si="188"/>
        <v>technology</v>
      </c>
      <c r="R2041" t="str">
        <f t="shared" si="189"/>
        <v>hardware</v>
      </c>
      <c r="S2041" s="9">
        <f t="shared" si="190"/>
        <v>42675.438946759255</v>
      </c>
      <c r="T2041" s="9">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86"/>
        <v>248.17133333333334</v>
      </c>
      <c r="P2042">
        <f t="shared" si="187"/>
        <v>27.472841328413285</v>
      </c>
      <c r="Q2042" t="str">
        <f t="shared" si="188"/>
        <v>technology</v>
      </c>
      <c r="R2042" t="str">
        <f t="shared" si="189"/>
        <v>hardware</v>
      </c>
      <c r="S2042" s="9">
        <f t="shared" si="190"/>
        <v>41578.927118055559</v>
      </c>
      <c r="T2042" s="9">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86"/>
        <v>181.86315789473684</v>
      </c>
      <c r="P2043">
        <f t="shared" si="187"/>
        <v>143.97499999999999</v>
      </c>
      <c r="Q2043" t="str">
        <f t="shared" si="188"/>
        <v>technology</v>
      </c>
      <c r="R2043" t="str">
        <f t="shared" si="189"/>
        <v>hardware</v>
      </c>
      <c r="S2043" s="9">
        <f t="shared" si="190"/>
        <v>42654.525775462964</v>
      </c>
      <c r="T2043" s="9">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86"/>
        <v>123.53</v>
      </c>
      <c r="P2044">
        <f t="shared" si="187"/>
        <v>88.23571428571428</v>
      </c>
      <c r="Q2044" t="str">
        <f t="shared" si="188"/>
        <v>technology</v>
      </c>
      <c r="R2044" t="str">
        <f t="shared" si="189"/>
        <v>hardware</v>
      </c>
      <c r="S2044" s="9">
        <f t="shared" si="190"/>
        <v>42331.708032407405</v>
      </c>
      <c r="T2044" s="9">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86"/>
        <v>506.20938628158842</v>
      </c>
      <c r="P2045">
        <f t="shared" si="187"/>
        <v>36.326424870466319</v>
      </c>
      <c r="Q2045" t="str">
        <f t="shared" si="188"/>
        <v>technology</v>
      </c>
      <c r="R2045" t="str">
        <f t="shared" si="189"/>
        <v>hardware</v>
      </c>
      <c r="S2045" s="9">
        <f t="shared" si="190"/>
        <v>42661.176817129628</v>
      </c>
      <c r="T2045" s="9">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86"/>
        <v>108.21333333333334</v>
      </c>
      <c r="P2046">
        <f t="shared" si="187"/>
        <v>90.177777777777777</v>
      </c>
      <c r="Q2046" t="str">
        <f t="shared" si="188"/>
        <v>technology</v>
      </c>
      <c r="R2046" t="str">
        <f t="shared" si="189"/>
        <v>hardware</v>
      </c>
      <c r="S2046" s="9">
        <f t="shared" si="190"/>
        <v>42138.684189814812</v>
      </c>
      <c r="T2046" s="9">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86"/>
        <v>819.18387755102037</v>
      </c>
      <c r="P2047">
        <f t="shared" si="187"/>
        <v>152.62361216730039</v>
      </c>
      <c r="Q2047" t="str">
        <f t="shared" si="188"/>
        <v>technology</v>
      </c>
      <c r="R2047" t="str">
        <f t="shared" si="189"/>
        <v>hardware</v>
      </c>
      <c r="S2047" s="9">
        <f t="shared" si="190"/>
        <v>41069.088506944441</v>
      </c>
      <c r="T2047" s="9">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86"/>
        <v>121.10000000000001</v>
      </c>
      <c r="P2048">
        <f t="shared" si="187"/>
        <v>55.806451612903224</v>
      </c>
      <c r="Q2048" t="str">
        <f t="shared" si="188"/>
        <v>technology</v>
      </c>
      <c r="R2048" t="str">
        <f t="shared" si="189"/>
        <v>hardware</v>
      </c>
      <c r="S2048" s="9">
        <f t="shared" si="190"/>
        <v>41387.171805555554</v>
      </c>
      <c r="T2048" s="9">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86"/>
        <v>102.99897959183673</v>
      </c>
      <c r="P2049">
        <f t="shared" si="187"/>
        <v>227.85327313769753</v>
      </c>
      <c r="Q2049" t="str">
        <f t="shared" si="188"/>
        <v>technology</v>
      </c>
      <c r="R2049" t="str">
        <f t="shared" si="189"/>
        <v>hardware</v>
      </c>
      <c r="S2049" s="9">
        <f t="shared" si="190"/>
        <v>42081.903587962966</v>
      </c>
      <c r="T2049" s="9">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186"/>
        <v>148.33229411764705</v>
      </c>
      <c r="P2050">
        <f t="shared" si="187"/>
        <v>91.82989803350327</v>
      </c>
      <c r="Q2050" t="str">
        <f t="shared" si="188"/>
        <v>technology</v>
      </c>
      <c r="R2050" t="str">
        <f t="shared" si="189"/>
        <v>hardware</v>
      </c>
      <c r="S2050" s="9">
        <f t="shared" si="190"/>
        <v>41387.651516203703</v>
      </c>
      <c r="T2050" s="9">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192">(E2051/D2051)*100</f>
        <v>120.19070000000001</v>
      </c>
      <c r="P2051">
        <f t="shared" ref="P2051:P2114" si="193">IFERROR(E2051/L2051, 0)</f>
        <v>80.991037735849048</v>
      </c>
      <c r="Q2051" t="str">
        <f t="shared" ref="Q2051:Q2114" si="194">LEFT(N2051, SEARCH("/",N2051,1)-1)</f>
        <v>technology</v>
      </c>
      <c r="R2051" t="str">
        <f t="shared" ref="R2051:R2114" si="195">RIGHT(N2051,LEN(N2051)-SEARCH("/",N2051,1))</f>
        <v>hardware</v>
      </c>
      <c r="S2051" s="9">
        <f t="shared" ref="S2051:S2114" si="196">(((J2051/60)/60)/24)+DATE(1970,1,1)</f>
        <v>41575.527349537035</v>
      </c>
      <c r="T2051" s="9">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92"/>
        <v>473.27000000000004</v>
      </c>
      <c r="P2052">
        <f t="shared" si="193"/>
        <v>278.39411764705881</v>
      </c>
      <c r="Q2052" t="str">
        <f t="shared" si="194"/>
        <v>technology</v>
      </c>
      <c r="R2052" t="str">
        <f t="shared" si="195"/>
        <v>hardware</v>
      </c>
      <c r="S2052" s="9">
        <f t="shared" si="196"/>
        <v>42115.071504629625</v>
      </c>
      <c r="T2052" s="9">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92"/>
        <v>130.36250000000001</v>
      </c>
      <c r="P2053">
        <f t="shared" si="193"/>
        <v>43.095041322314053</v>
      </c>
      <c r="Q2053" t="str">
        <f t="shared" si="194"/>
        <v>technology</v>
      </c>
      <c r="R2053" t="str">
        <f t="shared" si="195"/>
        <v>hardware</v>
      </c>
      <c r="S2053" s="9">
        <f t="shared" si="196"/>
        <v>41604.022418981483</v>
      </c>
      <c r="T2053" s="9">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92"/>
        <v>353.048</v>
      </c>
      <c r="P2054">
        <f t="shared" si="193"/>
        <v>326.29205175600737</v>
      </c>
      <c r="Q2054" t="str">
        <f t="shared" si="194"/>
        <v>technology</v>
      </c>
      <c r="R2054" t="str">
        <f t="shared" si="195"/>
        <v>hardware</v>
      </c>
      <c r="S2054" s="9">
        <f t="shared" si="196"/>
        <v>42375.08394675926</v>
      </c>
      <c r="T2054" s="9">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92"/>
        <v>101.02</v>
      </c>
      <c r="P2055">
        <f t="shared" si="193"/>
        <v>41.743801652892564</v>
      </c>
      <c r="Q2055" t="str">
        <f t="shared" si="194"/>
        <v>technology</v>
      </c>
      <c r="R2055" t="str">
        <f t="shared" si="195"/>
        <v>hardware</v>
      </c>
      <c r="S2055" s="9">
        <f t="shared" si="196"/>
        <v>42303.617488425924</v>
      </c>
      <c r="T2055" s="9">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92"/>
        <v>113.59142857142857</v>
      </c>
      <c r="P2056">
        <f t="shared" si="193"/>
        <v>64.020933977455712</v>
      </c>
      <c r="Q2056" t="str">
        <f t="shared" si="194"/>
        <v>technology</v>
      </c>
      <c r="R2056" t="str">
        <f t="shared" si="195"/>
        <v>hardware</v>
      </c>
      <c r="S2056" s="9">
        <f t="shared" si="196"/>
        <v>41731.520949074074</v>
      </c>
      <c r="T2056" s="9">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92"/>
        <v>167.41666666666666</v>
      </c>
      <c r="P2057">
        <f t="shared" si="193"/>
        <v>99.455445544554451</v>
      </c>
      <c r="Q2057" t="str">
        <f t="shared" si="194"/>
        <v>technology</v>
      </c>
      <c r="R2057" t="str">
        <f t="shared" si="195"/>
        <v>hardware</v>
      </c>
      <c r="S2057" s="9">
        <f t="shared" si="196"/>
        <v>41946.674108796295</v>
      </c>
      <c r="T2057" s="9">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92"/>
        <v>153.452</v>
      </c>
      <c r="P2058">
        <f t="shared" si="193"/>
        <v>138.49458483754512</v>
      </c>
      <c r="Q2058" t="str">
        <f t="shared" si="194"/>
        <v>technology</v>
      </c>
      <c r="R2058" t="str">
        <f t="shared" si="195"/>
        <v>hardware</v>
      </c>
      <c r="S2058" s="9">
        <f t="shared" si="196"/>
        <v>41351.76090277778</v>
      </c>
      <c r="T2058" s="9">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92"/>
        <v>202.23220000000001</v>
      </c>
      <c r="P2059">
        <f t="shared" si="193"/>
        <v>45.547792792792798</v>
      </c>
      <c r="Q2059" t="str">
        <f t="shared" si="194"/>
        <v>technology</v>
      </c>
      <c r="R2059" t="str">
        <f t="shared" si="195"/>
        <v>hardware</v>
      </c>
      <c r="S2059" s="9">
        <f t="shared" si="196"/>
        <v>42396.494583333333</v>
      </c>
      <c r="T2059" s="9">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92"/>
        <v>168.28125</v>
      </c>
      <c r="P2060">
        <f t="shared" si="193"/>
        <v>10.507317073170732</v>
      </c>
      <c r="Q2060" t="str">
        <f t="shared" si="194"/>
        <v>technology</v>
      </c>
      <c r="R2060" t="str">
        <f t="shared" si="195"/>
        <v>hardware</v>
      </c>
      <c r="S2060" s="9">
        <f t="shared" si="196"/>
        <v>42026.370717592596</v>
      </c>
      <c r="T2060" s="9">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92"/>
        <v>143.45666666666668</v>
      </c>
      <c r="P2061">
        <f t="shared" si="193"/>
        <v>114.76533333333333</v>
      </c>
      <c r="Q2061" t="str">
        <f t="shared" si="194"/>
        <v>technology</v>
      </c>
      <c r="R2061" t="str">
        <f t="shared" si="195"/>
        <v>hardware</v>
      </c>
      <c r="S2061" s="9">
        <f t="shared" si="196"/>
        <v>42361.602476851855</v>
      </c>
      <c r="T2061" s="9">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92"/>
        <v>196.4</v>
      </c>
      <c r="P2062">
        <f t="shared" si="193"/>
        <v>35.997067448680355</v>
      </c>
      <c r="Q2062" t="str">
        <f t="shared" si="194"/>
        <v>technology</v>
      </c>
      <c r="R2062" t="str">
        <f t="shared" si="195"/>
        <v>hardware</v>
      </c>
      <c r="S2062" s="9">
        <f t="shared" si="196"/>
        <v>41783.642939814818</v>
      </c>
      <c r="T2062" s="9">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92"/>
        <v>107.91999999999999</v>
      </c>
      <c r="P2063">
        <f t="shared" si="193"/>
        <v>154.17142857142858</v>
      </c>
      <c r="Q2063" t="str">
        <f t="shared" si="194"/>
        <v>technology</v>
      </c>
      <c r="R2063" t="str">
        <f t="shared" si="195"/>
        <v>hardware</v>
      </c>
      <c r="S2063" s="9">
        <f t="shared" si="196"/>
        <v>42705.764513888891</v>
      </c>
      <c r="T2063" s="9">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92"/>
        <v>114.97699999999999</v>
      </c>
      <c r="P2064">
        <f t="shared" si="193"/>
        <v>566.38916256157631</v>
      </c>
      <c r="Q2064" t="str">
        <f t="shared" si="194"/>
        <v>technology</v>
      </c>
      <c r="R2064" t="str">
        <f t="shared" si="195"/>
        <v>hardware</v>
      </c>
      <c r="S2064" s="9">
        <f t="shared" si="196"/>
        <v>42423.3830787037</v>
      </c>
      <c r="T2064" s="9">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92"/>
        <v>148.04999999999998</v>
      </c>
      <c r="P2065">
        <f t="shared" si="193"/>
        <v>120.85714285714286</v>
      </c>
      <c r="Q2065" t="str">
        <f t="shared" si="194"/>
        <v>technology</v>
      </c>
      <c r="R2065" t="str">
        <f t="shared" si="195"/>
        <v>hardware</v>
      </c>
      <c r="S2065" s="9">
        <f t="shared" si="196"/>
        <v>42472.73265046296</v>
      </c>
      <c r="T2065" s="9">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92"/>
        <v>191.16676082790633</v>
      </c>
      <c r="P2066">
        <f t="shared" si="193"/>
        <v>86.163845492085343</v>
      </c>
      <c r="Q2066" t="str">
        <f t="shared" si="194"/>
        <v>technology</v>
      </c>
      <c r="R2066" t="str">
        <f t="shared" si="195"/>
        <v>hardware</v>
      </c>
      <c r="S2066" s="9">
        <f t="shared" si="196"/>
        <v>41389.364849537036</v>
      </c>
      <c r="T2066" s="9">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92"/>
        <v>199.215125</v>
      </c>
      <c r="P2067">
        <f t="shared" si="193"/>
        <v>51.212114395886893</v>
      </c>
      <c r="Q2067" t="str">
        <f t="shared" si="194"/>
        <v>technology</v>
      </c>
      <c r="R2067" t="str">
        <f t="shared" si="195"/>
        <v>hardware</v>
      </c>
      <c r="S2067" s="9">
        <f t="shared" si="196"/>
        <v>41603.333668981482</v>
      </c>
      <c r="T2067" s="9">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92"/>
        <v>218.6</v>
      </c>
      <c r="P2068">
        <f t="shared" si="193"/>
        <v>67.261538461538464</v>
      </c>
      <c r="Q2068" t="str">
        <f t="shared" si="194"/>
        <v>technology</v>
      </c>
      <c r="R2068" t="str">
        <f t="shared" si="195"/>
        <v>hardware</v>
      </c>
      <c r="S2068" s="9">
        <f t="shared" si="196"/>
        <v>41844.771793981483</v>
      </c>
      <c r="T2068" s="9">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92"/>
        <v>126.86868686868686</v>
      </c>
      <c r="P2069">
        <f t="shared" si="193"/>
        <v>62.8</v>
      </c>
      <c r="Q2069" t="str">
        <f t="shared" si="194"/>
        <v>technology</v>
      </c>
      <c r="R2069" t="str">
        <f t="shared" si="195"/>
        <v>hardware</v>
      </c>
      <c r="S2069" s="9">
        <f t="shared" si="196"/>
        <v>42115.853888888887</v>
      </c>
      <c r="T2069" s="9">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92"/>
        <v>105.22388000000001</v>
      </c>
      <c r="P2070">
        <f t="shared" si="193"/>
        <v>346.13118421052633</v>
      </c>
      <c r="Q2070" t="str">
        <f t="shared" si="194"/>
        <v>technology</v>
      </c>
      <c r="R2070" t="str">
        <f t="shared" si="195"/>
        <v>hardware</v>
      </c>
      <c r="S2070" s="9">
        <f t="shared" si="196"/>
        <v>42633.841608796298</v>
      </c>
      <c r="T2070" s="9">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92"/>
        <v>128.40666000000002</v>
      </c>
      <c r="P2071">
        <f t="shared" si="193"/>
        <v>244.11912547528519</v>
      </c>
      <c r="Q2071" t="str">
        <f t="shared" si="194"/>
        <v>technology</v>
      </c>
      <c r="R2071" t="str">
        <f t="shared" si="195"/>
        <v>hardware</v>
      </c>
      <c r="S2071" s="9">
        <f t="shared" si="196"/>
        <v>42340.972118055557</v>
      </c>
      <c r="T2071" s="9">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92"/>
        <v>317.3272</v>
      </c>
      <c r="P2072">
        <f t="shared" si="193"/>
        <v>259.25424836601309</v>
      </c>
      <c r="Q2072" t="str">
        <f t="shared" si="194"/>
        <v>technology</v>
      </c>
      <c r="R2072" t="str">
        <f t="shared" si="195"/>
        <v>hardware</v>
      </c>
      <c r="S2072" s="9">
        <f t="shared" si="196"/>
        <v>42519.6565162037</v>
      </c>
      <c r="T2072" s="9">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92"/>
        <v>280.73</v>
      </c>
      <c r="P2073">
        <f t="shared" si="193"/>
        <v>201.96402877697841</v>
      </c>
      <c r="Q2073" t="str">
        <f t="shared" si="194"/>
        <v>technology</v>
      </c>
      <c r="R2073" t="str">
        <f t="shared" si="195"/>
        <v>hardware</v>
      </c>
      <c r="S2073" s="9">
        <f t="shared" si="196"/>
        <v>42600.278749999998</v>
      </c>
      <c r="T2073" s="9">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92"/>
        <v>110.73146853146854</v>
      </c>
      <c r="P2074">
        <f t="shared" si="193"/>
        <v>226.20857142857142</v>
      </c>
      <c r="Q2074" t="str">
        <f t="shared" si="194"/>
        <v>technology</v>
      </c>
      <c r="R2074" t="str">
        <f t="shared" si="195"/>
        <v>hardware</v>
      </c>
      <c r="S2074" s="9">
        <f t="shared" si="196"/>
        <v>42467.581388888888</v>
      </c>
      <c r="T2074" s="9">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92"/>
        <v>152.60429999999999</v>
      </c>
      <c r="P2075">
        <f t="shared" si="193"/>
        <v>324.69</v>
      </c>
      <c r="Q2075" t="str">
        <f t="shared" si="194"/>
        <v>technology</v>
      </c>
      <c r="R2075" t="str">
        <f t="shared" si="195"/>
        <v>hardware</v>
      </c>
      <c r="S2075" s="9">
        <f t="shared" si="196"/>
        <v>42087.668032407411</v>
      </c>
      <c r="T2075" s="9">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92"/>
        <v>102.49999999999999</v>
      </c>
      <c r="P2076">
        <f t="shared" si="193"/>
        <v>205</v>
      </c>
      <c r="Q2076" t="str">
        <f t="shared" si="194"/>
        <v>technology</v>
      </c>
      <c r="R2076" t="str">
        <f t="shared" si="195"/>
        <v>hardware</v>
      </c>
      <c r="S2076" s="9">
        <f t="shared" si="196"/>
        <v>42466.826180555552</v>
      </c>
      <c r="T2076" s="9">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92"/>
        <v>1678.3738373837384</v>
      </c>
      <c r="P2077">
        <f t="shared" si="193"/>
        <v>20.465926829268295</v>
      </c>
      <c r="Q2077" t="str">
        <f t="shared" si="194"/>
        <v>technology</v>
      </c>
      <c r="R2077" t="str">
        <f t="shared" si="195"/>
        <v>hardware</v>
      </c>
      <c r="S2077" s="9">
        <f t="shared" si="196"/>
        <v>41450.681574074071</v>
      </c>
      <c r="T2077" s="9">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92"/>
        <v>543.349156424581</v>
      </c>
      <c r="P2078">
        <f t="shared" si="193"/>
        <v>116.35303146309367</v>
      </c>
      <c r="Q2078" t="str">
        <f t="shared" si="194"/>
        <v>technology</v>
      </c>
      <c r="R2078" t="str">
        <f t="shared" si="195"/>
        <v>hardware</v>
      </c>
      <c r="S2078" s="9">
        <f t="shared" si="196"/>
        <v>41803.880659722221</v>
      </c>
      <c r="T2078" s="9">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92"/>
        <v>115.50800000000001</v>
      </c>
      <c r="P2079">
        <f t="shared" si="193"/>
        <v>307.20212765957444</v>
      </c>
      <c r="Q2079" t="str">
        <f t="shared" si="194"/>
        <v>technology</v>
      </c>
      <c r="R2079" t="str">
        <f t="shared" si="195"/>
        <v>hardware</v>
      </c>
      <c r="S2079" s="9">
        <f t="shared" si="196"/>
        <v>42103.042546296296</v>
      </c>
      <c r="T2079" s="9">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92"/>
        <v>131.20499999999998</v>
      </c>
      <c r="P2080">
        <f t="shared" si="193"/>
        <v>546.6875</v>
      </c>
      <c r="Q2080" t="str">
        <f t="shared" si="194"/>
        <v>technology</v>
      </c>
      <c r="R2080" t="str">
        <f t="shared" si="195"/>
        <v>hardware</v>
      </c>
      <c r="S2080" s="9">
        <f t="shared" si="196"/>
        <v>42692.771493055552</v>
      </c>
      <c r="T2080" s="9">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92"/>
        <v>288.17</v>
      </c>
      <c r="P2081">
        <f t="shared" si="193"/>
        <v>47.474464579901152</v>
      </c>
      <c r="Q2081" t="str">
        <f t="shared" si="194"/>
        <v>technology</v>
      </c>
      <c r="R2081" t="str">
        <f t="shared" si="195"/>
        <v>hardware</v>
      </c>
      <c r="S2081" s="9">
        <f t="shared" si="196"/>
        <v>42150.71056712963</v>
      </c>
      <c r="T2081" s="9">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92"/>
        <v>507.8</v>
      </c>
      <c r="P2082">
        <f t="shared" si="193"/>
        <v>101.56</v>
      </c>
      <c r="Q2082" t="str">
        <f t="shared" si="194"/>
        <v>technology</v>
      </c>
      <c r="R2082" t="str">
        <f t="shared" si="195"/>
        <v>hardware</v>
      </c>
      <c r="S2082" s="9">
        <f t="shared" si="196"/>
        <v>42289.957175925927</v>
      </c>
      <c r="T2082" s="9">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92"/>
        <v>114.57142857142857</v>
      </c>
      <c r="P2083">
        <f t="shared" si="193"/>
        <v>72.909090909090907</v>
      </c>
      <c r="Q2083" t="str">
        <f t="shared" si="194"/>
        <v>music</v>
      </c>
      <c r="R2083" t="str">
        <f t="shared" si="195"/>
        <v>indie rock</v>
      </c>
      <c r="S2083" s="9">
        <f t="shared" si="196"/>
        <v>41004.156886574077</v>
      </c>
      <c r="T2083" s="9">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92"/>
        <v>110.73333333333333</v>
      </c>
      <c r="P2084">
        <f t="shared" si="193"/>
        <v>43.710526315789473</v>
      </c>
      <c r="Q2084" t="str">
        <f t="shared" si="194"/>
        <v>music</v>
      </c>
      <c r="R2084" t="str">
        <f t="shared" si="195"/>
        <v>indie rock</v>
      </c>
      <c r="S2084" s="9">
        <f t="shared" si="196"/>
        <v>40811.120324074072</v>
      </c>
      <c r="T2084" s="9">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92"/>
        <v>113.33333333333333</v>
      </c>
      <c r="P2085">
        <f t="shared" si="193"/>
        <v>34</v>
      </c>
      <c r="Q2085" t="str">
        <f t="shared" si="194"/>
        <v>music</v>
      </c>
      <c r="R2085" t="str">
        <f t="shared" si="195"/>
        <v>indie rock</v>
      </c>
      <c r="S2085" s="9">
        <f t="shared" si="196"/>
        <v>41034.72216435185</v>
      </c>
      <c r="T2085" s="9">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92"/>
        <v>108.33333333333333</v>
      </c>
      <c r="P2086">
        <f t="shared" si="193"/>
        <v>70.652173913043484</v>
      </c>
      <c r="Q2086" t="str">
        <f t="shared" si="194"/>
        <v>music</v>
      </c>
      <c r="R2086" t="str">
        <f t="shared" si="195"/>
        <v>indie rock</v>
      </c>
      <c r="S2086" s="9">
        <f t="shared" si="196"/>
        <v>41731.833124999997</v>
      </c>
      <c r="T2086" s="9">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92"/>
        <v>123.53333333333335</v>
      </c>
      <c r="P2087">
        <f t="shared" si="193"/>
        <v>89.301204819277103</v>
      </c>
      <c r="Q2087" t="str">
        <f t="shared" si="194"/>
        <v>music</v>
      </c>
      <c r="R2087" t="str">
        <f t="shared" si="195"/>
        <v>indie rock</v>
      </c>
      <c r="S2087" s="9">
        <f t="shared" si="196"/>
        <v>41075.835497685184</v>
      </c>
      <c r="T2087" s="9">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92"/>
        <v>100.69999999999999</v>
      </c>
      <c r="P2088">
        <f t="shared" si="193"/>
        <v>115.08571428571429</v>
      </c>
      <c r="Q2088" t="str">
        <f t="shared" si="194"/>
        <v>music</v>
      </c>
      <c r="R2088" t="str">
        <f t="shared" si="195"/>
        <v>indie rock</v>
      </c>
      <c r="S2088" s="9">
        <f t="shared" si="196"/>
        <v>40860.67050925926</v>
      </c>
      <c r="T2088" s="9">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92"/>
        <v>103.53333333333335</v>
      </c>
      <c r="P2089">
        <f t="shared" si="193"/>
        <v>62.12</v>
      </c>
      <c r="Q2089" t="str">
        <f t="shared" si="194"/>
        <v>music</v>
      </c>
      <c r="R2089" t="str">
        <f t="shared" si="195"/>
        <v>indie rock</v>
      </c>
      <c r="S2089" s="9">
        <f t="shared" si="196"/>
        <v>40764.204375000001</v>
      </c>
      <c r="T2089" s="9">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92"/>
        <v>115.51066666666668</v>
      </c>
      <c r="P2090">
        <f t="shared" si="193"/>
        <v>46.204266666666669</v>
      </c>
      <c r="Q2090" t="str">
        <f t="shared" si="194"/>
        <v>music</v>
      </c>
      <c r="R2090" t="str">
        <f t="shared" si="195"/>
        <v>indie rock</v>
      </c>
      <c r="S2090" s="9">
        <f t="shared" si="196"/>
        <v>40395.714722222219</v>
      </c>
      <c r="T2090" s="9">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92"/>
        <v>120.4004</v>
      </c>
      <c r="P2091">
        <f t="shared" si="193"/>
        <v>48.54854838709678</v>
      </c>
      <c r="Q2091" t="str">
        <f t="shared" si="194"/>
        <v>music</v>
      </c>
      <c r="R2091" t="str">
        <f t="shared" si="195"/>
        <v>indie rock</v>
      </c>
      <c r="S2091" s="9">
        <f t="shared" si="196"/>
        <v>41453.076319444444</v>
      </c>
      <c r="T2091" s="9">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92"/>
        <v>115.040375</v>
      </c>
      <c r="P2092">
        <f t="shared" si="193"/>
        <v>57.520187499999999</v>
      </c>
      <c r="Q2092" t="str">
        <f t="shared" si="194"/>
        <v>music</v>
      </c>
      <c r="R2092" t="str">
        <f t="shared" si="195"/>
        <v>indie rock</v>
      </c>
      <c r="S2092" s="9">
        <f t="shared" si="196"/>
        <v>41299.381423611114</v>
      </c>
      <c r="T2092" s="9">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92"/>
        <v>120.46777777777777</v>
      </c>
      <c r="P2093">
        <f t="shared" si="193"/>
        <v>88.147154471544724</v>
      </c>
      <c r="Q2093" t="str">
        <f t="shared" si="194"/>
        <v>music</v>
      </c>
      <c r="R2093" t="str">
        <f t="shared" si="195"/>
        <v>indie rock</v>
      </c>
      <c r="S2093" s="9">
        <f t="shared" si="196"/>
        <v>40555.322662037033</v>
      </c>
      <c r="T2093" s="9">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92"/>
        <v>101.28333333333333</v>
      </c>
      <c r="P2094">
        <f t="shared" si="193"/>
        <v>110.49090909090908</v>
      </c>
      <c r="Q2094" t="str">
        <f t="shared" si="194"/>
        <v>music</v>
      </c>
      <c r="R2094" t="str">
        <f t="shared" si="195"/>
        <v>indie rock</v>
      </c>
      <c r="S2094" s="9">
        <f t="shared" si="196"/>
        <v>40763.707546296297</v>
      </c>
      <c r="T2094" s="9">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92"/>
        <v>102.46666666666667</v>
      </c>
      <c r="P2095">
        <f t="shared" si="193"/>
        <v>66.826086956521735</v>
      </c>
      <c r="Q2095" t="str">
        <f t="shared" si="194"/>
        <v>music</v>
      </c>
      <c r="R2095" t="str">
        <f t="shared" si="195"/>
        <v>indie rock</v>
      </c>
      <c r="S2095" s="9">
        <f t="shared" si="196"/>
        <v>41205.854537037041</v>
      </c>
      <c r="T2095" s="9">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92"/>
        <v>120.54285714285714</v>
      </c>
      <c r="P2096">
        <f t="shared" si="193"/>
        <v>58.597222222222221</v>
      </c>
      <c r="Q2096" t="str">
        <f t="shared" si="194"/>
        <v>music</v>
      </c>
      <c r="R2096" t="str">
        <f t="shared" si="195"/>
        <v>indie rock</v>
      </c>
      <c r="S2096" s="9">
        <f t="shared" si="196"/>
        <v>40939.02002314815</v>
      </c>
      <c r="T2096" s="9">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92"/>
        <v>100</v>
      </c>
      <c r="P2097">
        <f t="shared" si="193"/>
        <v>113.63636363636364</v>
      </c>
      <c r="Q2097" t="str">
        <f t="shared" si="194"/>
        <v>music</v>
      </c>
      <c r="R2097" t="str">
        <f t="shared" si="195"/>
        <v>indie rock</v>
      </c>
      <c r="S2097" s="9">
        <f t="shared" si="196"/>
        <v>40758.733483796292</v>
      </c>
      <c r="T2097" s="9">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92"/>
        <v>101.66666666666666</v>
      </c>
      <c r="P2098">
        <f t="shared" si="193"/>
        <v>43.571428571428569</v>
      </c>
      <c r="Q2098" t="str">
        <f t="shared" si="194"/>
        <v>music</v>
      </c>
      <c r="R2098" t="str">
        <f t="shared" si="195"/>
        <v>indie rock</v>
      </c>
      <c r="S2098" s="9">
        <f t="shared" si="196"/>
        <v>41192.758506944447</v>
      </c>
      <c r="T2098" s="9">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92"/>
        <v>100</v>
      </c>
      <c r="P2099">
        <f t="shared" si="193"/>
        <v>78.94736842105263</v>
      </c>
      <c r="Q2099" t="str">
        <f t="shared" si="194"/>
        <v>music</v>
      </c>
      <c r="R2099" t="str">
        <f t="shared" si="195"/>
        <v>indie rock</v>
      </c>
      <c r="S2099" s="9">
        <f t="shared" si="196"/>
        <v>40818.58489583333</v>
      </c>
      <c r="T2099" s="9">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92"/>
        <v>100.33333333333334</v>
      </c>
      <c r="P2100">
        <f t="shared" si="193"/>
        <v>188.125</v>
      </c>
      <c r="Q2100" t="str">
        <f t="shared" si="194"/>
        <v>music</v>
      </c>
      <c r="R2100" t="str">
        <f t="shared" si="195"/>
        <v>indie rock</v>
      </c>
      <c r="S2100" s="9">
        <f t="shared" si="196"/>
        <v>40946.11383101852</v>
      </c>
      <c r="T2100" s="9">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92"/>
        <v>132.36666666666667</v>
      </c>
      <c r="P2101">
        <f t="shared" si="193"/>
        <v>63.031746031746032</v>
      </c>
      <c r="Q2101" t="str">
        <f t="shared" si="194"/>
        <v>music</v>
      </c>
      <c r="R2101" t="str">
        <f t="shared" si="195"/>
        <v>indie rock</v>
      </c>
      <c r="S2101" s="9">
        <f t="shared" si="196"/>
        <v>42173.746342592596</v>
      </c>
      <c r="T2101" s="9">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92"/>
        <v>136.66666666666666</v>
      </c>
      <c r="P2102">
        <f t="shared" si="193"/>
        <v>30.37037037037037</v>
      </c>
      <c r="Q2102" t="str">
        <f t="shared" si="194"/>
        <v>music</v>
      </c>
      <c r="R2102" t="str">
        <f t="shared" si="195"/>
        <v>indie rock</v>
      </c>
      <c r="S2102" s="9">
        <f t="shared" si="196"/>
        <v>41074.834965277776</v>
      </c>
      <c r="T2102" s="9">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92"/>
        <v>113.25</v>
      </c>
      <c r="P2103">
        <f t="shared" si="193"/>
        <v>51.477272727272727</v>
      </c>
      <c r="Q2103" t="str">
        <f t="shared" si="194"/>
        <v>music</v>
      </c>
      <c r="R2103" t="str">
        <f t="shared" si="195"/>
        <v>indie rock</v>
      </c>
      <c r="S2103" s="9">
        <f t="shared" si="196"/>
        <v>40892.149467592593</v>
      </c>
      <c r="T2103" s="9">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92"/>
        <v>136</v>
      </c>
      <c r="P2104">
        <f t="shared" si="193"/>
        <v>35.789473684210527</v>
      </c>
      <c r="Q2104" t="str">
        <f t="shared" si="194"/>
        <v>music</v>
      </c>
      <c r="R2104" t="str">
        <f t="shared" si="195"/>
        <v>indie rock</v>
      </c>
      <c r="S2104" s="9">
        <f t="shared" si="196"/>
        <v>40638.868611111109</v>
      </c>
      <c r="T2104" s="9">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92"/>
        <v>146.12318374694613</v>
      </c>
      <c r="P2105">
        <f t="shared" si="193"/>
        <v>98.817391304347822</v>
      </c>
      <c r="Q2105" t="str">
        <f t="shared" si="194"/>
        <v>music</v>
      </c>
      <c r="R2105" t="str">
        <f t="shared" si="195"/>
        <v>indie rock</v>
      </c>
      <c r="S2105" s="9">
        <f t="shared" si="196"/>
        <v>41192.754942129628</v>
      </c>
      <c r="T2105" s="9">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92"/>
        <v>129.5</v>
      </c>
      <c r="P2106">
        <f t="shared" si="193"/>
        <v>28</v>
      </c>
      <c r="Q2106" t="str">
        <f t="shared" si="194"/>
        <v>music</v>
      </c>
      <c r="R2106" t="str">
        <f t="shared" si="195"/>
        <v>indie rock</v>
      </c>
      <c r="S2106" s="9">
        <f t="shared" si="196"/>
        <v>41394.074467592596</v>
      </c>
      <c r="T2106" s="9">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92"/>
        <v>254</v>
      </c>
      <c r="P2107">
        <f t="shared" si="193"/>
        <v>51.313131313131315</v>
      </c>
      <c r="Q2107" t="str">
        <f t="shared" si="194"/>
        <v>music</v>
      </c>
      <c r="R2107" t="str">
        <f t="shared" si="195"/>
        <v>indie rock</v>
      </c>
      <c r="S2107" s="9">
        <f t="shared" si="196"/>
        <v>41951.788807870369</v>
      </c>
      <c r="T2107" s="9">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92"/>
        <v>107.04545454545456</v>
      </c>
      <c r="P2108">
        <f t="shared" si="193"/>
        <v>53.522727272727273</v>
      </c>
      <c r="Q2108" t="str">
        <f t="shared" si="194"/>
        <v>music</v>
      </c>
      <c r="R2108" t="str">
        <f t="shared" si="195"/>
        <v>indie rock</v>
      </c>
      <c r="S2108" s="9">
        <f t="shared" si="196"/>
        <v>41270.21497685185</v>
      </c>
      <c r="T2108" s="9">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92"/>
        <v>107.73299999999999</v>
      </c>
      <c r="P2109">
        <f t="shared" si="193"/>
        <v>37.149310344827583</v>
      </c>
      <c r="Q2109" t="str">
        <f t="shared" si="194"/>
        <v>music</v>
      </c>
      <c r="R2109" t="str">
        <f t="shared" si="195"/>
        <v>indie rock</v>
      </c>
      <c r="S2109" s="9">
        <f t="shared" si="196"/>
        <v>41934.71056712963</v>
      </c>
      <c r="T2109" s="9">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92"/>
        <v>107.31250000000001</v>
      </c>
      <c r="P2110">
        <f t="shared" si="193"/>
        <v>89.895287958115176</v>
      </c>
      <c r="Q2110" t="str">
        <f t="shared" si="194"/>
        <v>music</v>
      </c>
      <c r="R2110" t="str">
        <f t="shared" si="195"/>
        <v>indie rock</v>
      </c>
      <c r="S2110" s="9">
        <f t="shared" si="196"/>
        <v>41135.175694444442</v>
      </c>
      <c r="T2110" s="9">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92"/>
        <v>106.52500000000001</v>
      </c>
      <c r="P2111">
        <f t="shared" si="193"/>
        <v>106.52500000000001</v>
      </c>
      <c r="Q2111" t="str">
        <f t="shared" si="194"/>
        <v>music</v>
      </c>
      <c r="R2111" t="str">
        <f t="shared" si="195"/>
        <v>indie rock</v>
      </c>
      <c r="S2111" s="9">
        <f t="shared" si="196"/>
        <v>42160.708530092597</v>
      </c>
      <c r="T2111" s="9">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92"/>
        <v>100.35000000000001</v>
      </c>
      <c r="P2112">
        <f t="shared" si="193"/>
        <v>52.815789473684212</v>
      </c>
      <c r="Q2112" t="str">
        <f t="shared" si="194"/>
        <v>music</v>
      </c>
      <c r="R2112" t="str">
        <f t="shared" si="195"/>
        <v>indie rock</v>
      </c>
      <c r="S2112" s="9">
        <f t="shared" si="196"/>
        <v>41759.670937499999</v>
      </c>
      <c r="T2112" s="9">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92"/>
        <v>106.5</v>
      </c>
      <c r="P2113">
        <f t="shared" si="193"/>
        <v>54.615384615384613</v>
      </c>
      <c r="Q2113" t="str">
        <f t="shared" si="194"/>
        <v>music</v>
      </c>
      <c r="R2113" t="str">
        <f t="shared" si="195"/>
        <v>indie rock</v>
      </c>
      <c r="S2113" s="9">
        <f t="shared" si="196"/>
        <v>40703.197048611109</v>
      </c>
      <c r="T2113" s="9">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192"/>
        <v>100</v>
      </c>
      <c r="P2114">
        <f t="shared" si="193"/>
        <v>27.272727272727273</v>
      </c>
      <c r="Q2114" t="str">
        <f t="shared" si="194"/>
        <v>music</v>
      </c>
      <c r="R2114" t="str">
        <f t="shared" si="195"/>
        <v>indie rock</v>
      </c>
      <c r="S2114" s="9">
        <f t="shared" si="196"/>
        <v>41365.928159722222</v>
      </c>
      <c r="T2114" s="9">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198">(E2115/D2115)*100</f>
        <v>104.85714285714285</v>
      </c>
      <c r="P2115">
        <f t="shared" ref="P2115:P2178" si="199">IFERROR(E2115/L2115, 0)</f>
        <v>68.598130841121488</v>
      </c>
      <c r="Q2115" t="str">
        <f t="shared" ref="Q2115:Q2178" si="200">LEFT(N2115, SEARCH("/",N2115,1)-1)</f>
        <v>music</v>
      </c>
      <c r="R2115" t="str">
        <f t="shared" ref="R2115:R2178" si="201">RIGHT(N2115,LEN(N2115)-SEARCH("/",N2115,1))</f>
        <v>indie rock</v>
      </c>
      <c r="S2115" s="9">
        <f t="shared" ref="S2115:S2178" si="202">(((J2115/60)/60)/24)+DATE(1970,1,1)</f>
        <v>41870.86546296296</v>
      </c>
      <c r="T2115" s="9">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98"/>
        <v>104.69999999999999</v>
      </c>
      <c r="P2116">
        <f t="shared" si="199"/>
        <v>35.612244897959187</v>
      </c>
      <c r="Q2116" t="str">
        <f t="shared" si="200"/>
        <v>music</v>
      </c>
      <c r="R2116" t="str">
        <f t="shared" si="201"/>
        <v>indie rock</v>
      </c>
      <c r="S2116" s="9">
        <f t="shared" si="202"/>
        <v>40458.815625000003</v>
      </c>
      <c r="T2116" s="9">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98"/>
        <v>225.66666666666669</v>
      </c>
      <c r="P2117">
        <f t="shared" si="199"/>
        <v>94.027777777777771</v>
      </c>
      <c r="Q2117" t="str">
        <f t="shared" si="200"/>
        <v>music</v>
      </c>
      <c r="R2117" t="str">
        <f t="shared" si="201"/>
        <v>indie rock</v>
      </c>
      <c r="S2117" s="9">
        <f t="shared" si="202"/>
        <v>40564.081030092595</v>
      </c>
      <c r="T2117" s="9">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98"/>
        <v>100.90416666666667</v>
      </c>
      <c r="P2118">
        <f t="shared" si="199"/>
        <v>526.45652173913038</v>
      </c>
      <c r="Q2118" t="str">
        <f t="shared" si="200"/>
        <v>music</v>
      </c>
      <c r="R2118" t="str">
        <f t="shared" si="201"/>
        <v>indie rock</v>
      </c>
      <c r="S2118" s="9">
        <f t="shared" si="202"/>
        <v>41136.777812500004</v>
      </c>
      <c r="T2118" s="9">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98"/>
        <v>147.75</v>
      </c>
      <c r="P2119">
        <f t="shared" si="199"/>
        <v>50.657142857142858</v>
      </c>
      <c r="Q2119" t="str">
        <f t="shared" si="200"/>
        <v>music</v>
      </c>
      <c r="R2119" t="str">
        <f t="shared" si="201"/>
        <v>indie rock</v>
      </c>
      <c r="S2119" s="9">
        <f t="shared" si="202"/>
        <v>42290.059594907405</v>
      </c>
      <c r="T2119" s="9">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98"/>
        <v>134.61099999999999</v>
      </c>
      <c r="P2120">
        <f t="shared" si="199"/>
        <v>79.182941176470578</v>
      </c>
      <c r="Q2120" t="str">
        <f t="shared" si="200"/>
        <v>music</v>
      </c>
      <c r="R2120" t="str">
        <f t="shared" si="201"/>
        <v>indie rock</v>
      </c>
      <c r="S2120" s="9">
        <f t="shared" si="202"/>
        <v>40718.839537037034</v>
      </c>
      <c r="T2120" s="9">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98"/>
        <v>100.75</v>
      </c>
      <c r="P2121">
        <f t="shared" si="199"/>
        <v>91.590909090909093</v>
      </c>
      <c r="Q2121" t="str">
        <f t="shared" si="200"/>
        <v>music</v>
      </c>
      <c r="R2121" t="str">
        <f t="shared" si="201"/>
        <v>indie rock</v>
      </c>
      <c r="S2121" s="9">
        <f t="shared" si="202"/>
        <v>41107.130150462966</v>
      </c>
      <c r="T2121" s="9">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98"/>
        <v>100.880375</v>
      </c>
      <c r="P2122">
        <f t="shared" si="199"/>
        <v>116.96275362318841</v>
      </c>
      <c r="Q2122" t="str">
        <f t="shared" si="200"/>
        <v>music</v>
      </c>
      <c r="R2122" t="str">
        <f t="shared" si="201"/>
        <v>indie rock</v>
      </c>
      <c r="S2122" s="9">
        <f t="shared" si="202"/>
        <v>41591.964537037034</v>
      </c>
      <c r="T2122" s="9">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98"/>
        <v>0.56800000000000006</v>
      </c>
      <c r="P2123">
        <f t="shared" si="199"/>
        <v>28.4</v>
      </c>
      <c r="Q2123" t="str">
        <f t="shared" si="200"/>
        <v>games</v>
      </c>
      <c r="R2123" t="str">
        <f t="shared" si="201"/>
        <v>video games</v>
      </c>
      <c r="S2123" s="9">
        <f t="shared" si="202"/>
        <v>42716.7424537037</v>
      </c>
      <c r="T2123" s="9">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98"/>
        <v>0.38750000000000001</v>
      </c>
      <c r="P2124">
        <f t="shared" si="199"/>
        <v>103.33333333333333</v>
      </c>
      <c r="Q2124" t="str">
        <f t="shared" si="200"/>
        <v>games</v>
      </c>
      <c r="R2124" t="str">
        <f t="shared" si="201"/>
        <v>video games</v>
      </c>
      <c r="S2124" s="9">
        <f t="shared" si="202"/>
        <v>42712.300567129627</v>
      </c>
      <c r="T2124" s="9">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98"/>
        <v>10</v>
      </c>
      <c r="P2125">
        <f t="shared" si="199"/>
        <v>10</v>
      </c>
      <c r="Q2125" t="str">
        <f t="shared" si="200"/>
        <v>games</v>
      </c>
      <c r="R2125" t="str">
        <f t="shared" si="201"/>
        <v>video games</v>
      </c>
      <c r="S2125" s="9">
        <f t="shared" si="202"/>
        <v>40198.424849537041</v>
      </c>
      <c r="T2125" s="9">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98"/>
        <v>10.454545454545453</v>
      </c>
      <c r="P2126">
        <f t="shared" si="199"/>
        <v>23</v>
      </c>
      <c r="Q2126" t="str">
        <f t="shared" si="200"/>
        <v>games</v>
      </c>
      <c r="R2126" t="str">
        <f t="shared" si="201"/>
        <v>video games</v>
      </c>
      <c r="S2126" s="9">
        <f t="shared" si="202"/>
        <v>40464.028182870366</v>
      </c>
      <c r="T2126" s="9">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98"/>
        <v>1.4200000000000002</v>
      </c>
      <c r="P2127">
        <f t="shared" si="199"/>
        <v>31.555555555555557</v>
      </c>
      <c r="Q2127" t="str">
        <f t="shared" si="200"/>
        <v>games</v>
      </c>
      <c r="R2127" t="str">
        <f t="shared" si="201"/>
        <v>video games</v>
      </c>
      <c r="S2127" s="9">
        <f t="shared" si="202"/>
        <v>42191.023530092592</v>
      </c>
      <c r="T2127" s="9">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98"/>
        <v>0.05</v>
      </c>
      <c r="P2128">
        <f t="shared" si="199"/>
        <v>5</v>
      </c>
      <c r="Q2128" t="str">
        <f t="shared" si="200"/>
        <v>games</v>
      </c>
      <c r="R2128" t="str">
        <f t="shared" si="201"/>
        <v>video games</v>
      </c>
      <c r="S2128" s="9">
        <f t="shared" si="202"/>
        <v>41951.973229166666</v>
      </c>
      <c r="T2128" s="9">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98"/>
        <v>28.842857142857142</v>
      </c>
      <c r="P2129">
        <f t="shared" si="199"/>
        <v>34.220338983050844</v>
      </c>
      <c r="Q2129" t="str">
        <f t="shared" si="200"/>
        <v>games</v>
      </c>
      <c r="R2129" t="str">
        <f t="shared" si="201"/>
        <v>video games</v>
      </c>
      <c r="S2129" s="9">
        <f t="shared" si="202"/>
        <v>42045.50535879629</v>
      </c>
      <c r="T2129" s="9">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98"/>
        <v>0.16666666666666669</v>
      </c>
      <c r="P2130">
        <f t="shared" si="199"/>
        <v>25</v>
      </c>
      <c r="Q2130" t="str">
        <f t="shared" si="200"/>
        <v>games</v>
      </c>
      <c r="R2130" t="str">
        <f t="shared" si="201"/>
        <v>video games</v>
      </c>
      <c r="S2130" s="9">
        <f t="shared" si="202"/>
        <v>41843.772789351853</v>
      </c>
      <c r="T2130" s="9">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98"/>
        <v>11.799999999999999</v>
      </c>
      <c r="P2131">
        <f t="shared" si="199"/>
        <v>19.666666666666668</v>
      </c>
      <c r="Q2131" t="str">
        <f t="shared" si="200"/>
        <v>games</v>
      </c>
      <c r="R2131" t="str">
        <f t="shared" si="201"/>
        <v>video games</v>
      </c>
      <c r="S2131" s="9">
        <f t="shared" si="202"/>
        <v>42409.024305555555</v>
      </c>
      <c r="T2131" s="9">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98"/>
        <v>0.20238095238095236</v>
      </c>
      <c r="P2132">
        <f t="shared" si="199"/>
        <v>21.25</v>
      </c>
      <c r="Q2132" t="str">
        <f t="shared" si="200"/>
        <v>games</v>
      </c>
      <c r="R2132" t="str">
        <f t="shared" si="201"/>
        <v>video games</v>
      </c>
      <c r="S2132" s="9">
        <f t="shared" si="202"/>
        <v>41832.086377314816</v>
      </c>
      <c r="T2132" s="9">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98"/>
        <v>5</v>
      </c>
      <c r="P2133">
        <f t="shared" si="199"/>
        <v>8.3333333333333339</v>
      </c>
      <c r="Q2133" t="str">
        <f t="shared" si="200"/>
        <v>games</v>
      </c>
      <c r="R2133" t="str">
        <f t="shared" si="201"/>
        <v>video games</v>
      </c>
      <c r="S2133" s="9">
        <f t="shared" si="202"/>
        <v>42167.207071759258</v>
      </c>
      <c r="T2133" s="9">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98"/>
        <v>2.1129899999999995</v>
      </c>
      <c r="P2134">
        <f t="shared" si="199"/>
        <v>21.34333333333333</v>
      </c>
      <c r="Q2134" t="str">
        <f t="shared" si="200"/>
        <v>games</v>
      </c>
      <c r="R2134" t="str">
        <f t="shared" si="201"/>
        <v>video games</v>
      </c>
      <c r="S2134" s="9">
        <f t="shared" si="202"/>
        <v>41643.487175925926</v>
      </c>
      <c r="T2134" s="9">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98"/>
        <v>1.6</v>
      </c>
      <c r="P2135">
        <f t="shared" si="199"/>
        <v>5.333333333333333</v>
      </c>
      <c r="Q2135" t="str">
        <f t="shared" si="200"/>
        <v>games</v>
      </c>
      <c r="R2135" t="str">
        <f t="shared" si="201"/>
        <v>video games</v>
      </c>
      <c r="S2135" s="9">
        <f t="shared" si="202"/>
        <v>40619.097210648149</v>
      </c>
      <c r="T2135" s="9">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98"/>
        <v>1.7333333333333332</v>
      </c>
      <c r="P2136">
        <f t="shared" si="199"/>
        <v>34.666666666666664</v>
      </c>
      <c r="Q2136" t="str">
        <f t="shared" si="200"/>
        <v>games</v>
      </c>
      <c r="R2136" t="str">
        <f t="shared" si="201"/>
        <v>video games</v>
      </c>
      <c r="S2136" s="9">
        <f t="shared" si="202"/>
        <v>41361.886469907404</v>
      </c>
      <c r="T2136" s="9">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98"/>
        <v>9.56</v>
      </c>
      <c r="P2137">
        <f t="shared" si="199"/>
        <v>21.727272727272727</v>
      </c>
      <c r="Q2137" t="str">
        <f t="shared" si="200"/>
        <v>games</v>
      </c>
      <c r="R2137" t="str">
        <f t="shared" si="201"/>
        <v>video games</v>
      </c>
      <c r="S2137" s="9">
        <f t="shared" si="202"/>
        <v>41156.963344907403</v>
      </c>
      <c r="T2137" s="9">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98"/>
        <v>5.9612499999999999E-2</v>
      </c>
      <c r="P2138">
        <f t="shared" si="199"/>
        <v>11.922499999999999</v>
      </c>
      <c r="Q2138" t="str">
        <f t="shared" si="200"/>
        <v>games</v>
      </c>
      <c r="R2138" t="str">
        <f t="shared" si="201"/>
        <v>video games</v>
      </c>
      <c r="S2138" s="9">
        <f t="shared" si="202"/>
        <v>41536.509097222224</v>
      </c>
      <c r="T2138" s="9">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98"/>
        <v>28.405999999999999</v>
      </c>
      <c r="P2139">
        <f t="shared" si="199"/>
        <v>26.59737827715356</v>
      </c>
      <c r="Q2139" t="str">
        <f t="shared" si="200"/>
        <v>games</v>
      </c>
      <c r="R2139" t="str">
        <f t="shared" si="201"/>
        <v>video games</v>
      </c>
      <c r="S2139" s="9">
        <f t="shared" si="202"/>
        <v>41948.771168981482</v>
      </c>
      <c r="T2139" s="9">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98"/>
        <v>12.8</v>
      </c>
      <c r="P2140">
        <f t="shared" si="199"/>
        <v>10.666666666666666</v>
      </c>
      <c r="Q2140" t="str">
        <f t="shared" si="200"/>
        <v>games</v>
      </c>
      <c r="R2140" t="str">
        <f t="shared" si="201"/>
        <v>video games</v>
      </c>
      <c r="S2140" s="9">
        <f t="shared" si="202"/>
        <v>41557.013182870374</v>
      </c>
      <c r="T2140" s="9">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98"/>
        <v>5.42</v>
      </c>
      <c r="P2141">
        <f t="shared" si="199"/>
        <v>29.035714285714285</v>
      </c>
      <c r="Q2141" t="str">
        <f t="shared" si="200"/>
        <v>games</v>
      </c>
      <c r="R2141" t="str">
        <f t="shared" si="201"/>
        <v>video games</v>
      </c>
      <c r="S2141" s="9">
        <f t="shared" si="202"/>
        <v>42647.750092592592</v>
      </c>
      <c r="T2141" s="9">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98"/>
        <v>0.11199999999999999</v>
      </c>
      <c r="P2142">
        <f t="shared" si="199"/>
        <v>50.909090909090907</v>
      </c>
      <c r="Q2142" t="str">
        <f t="shared" si="200"/>
        <v>games</v>
      </c>
      <c r="R2142" t="str">
        <f t="shared" si="201"/>
        <v>video games</v>
      </c>
      <c r="S2142" s="9">
        <f t="shared" si="202"/>
        <v>41255.833611111113</v>
      </c>
      <c r="T2142" s="9">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98"/>
        <v>0</v>
      </c>
      <c r="P2143">
        <f t="shared" si="199"/>
        <v>0</v>
      </c>
      <c r="Q2143" t="str">
        <f t="shared" si="200"/>
        <v>games</v>
      </c>
      <c r="R2143" t="str">
        <f t="shared" si="201"/>
        <v>video games</v>
      </c>
      <c r="S2143" s="9">
        <f t="shared" si="202"/>
        <v>41927.235636574071</v>
      </c>
      <c r="T2143" s="9">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98"/>
        <v>5.7238095238095239</v>
      </c>
      <c r="P2144">
        <f t="shared" si="199"/>
        <v>50.083333333333336</v>
      </c>
      <c r="Q2144" t="str">
        <f t="shared" si="200"/>
        <v>games</v>
      </c>
      <c r="R2144" t="str">
        <f t="shared" si="201"/>
        <v>video games</v>
      </c>
      <c r="S2144" s="9">
        <f t="shared" si="202"/>
        <v>42340.701504629629</v>
      </c>
      <c r="T2144" s="9">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98"/>
        <v>11.25</v>
      </c>
      <c r="P2145">
        <f t="shared" si="199"/>
        <v>45</v>
      </c>
      <c r="Q2145" t="str">
        <f t="shared" si="200"/>
        <v>games</v>
      </c>
      <c r="R2145" t="str">
        <f t="shared" si="201"/>
        <v>video games</v>
      </c>
      <c r="S2145" s="9">
        <f t="shared" si="202"/>
        <v>40332.886712962965</v>
      </c>
      <c r="T2145" s="9">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98"/>
        <v>1.7098591549295776</v>
      </c>
      <c r="P2146">
        <f t="shared" si="199"/>
        <v>25.291666666666668</v>
      </c>
      <c r="Q2146" t="str">
        <f t="shared" si="200"/>
        <v>games</v>
      </c>
      <c r="R2146" t="str">
        <f t="shared" si="201"/>
        <v>video games</v>
      </c>
      <c r="S2146" s="9">
        <f t="shared" si="202"/>
        <v>41499.546759259261</v>
      </c>
      <c r="T2146" s="9">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98"/>
        <v>30.433333333333334</v>
      </c>
      <c r="P2147">
        <f t="shared" si="199"/>
        <v>51.292134831460672</v>
      </c>
      <c r="Q2147" t="str">
        <f t="shared" si="200"/>
        <v>games</v>
      </c>
      <c r="R2147" t="str">
        <f t="shared" si="201"/>
        <v>video games</v>
      </c>
      <c r="S2147" s="9">
        <f t="shared" si="202"/>
        <v>41575.237430555557</v>
      </c>
      <c r="T2147" s="9">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98"/>
        <v>0.02</v>
      </c>
      <c r="P2148">
        <f t="shared" si="199"/>
        <v>1</v>
      </c>
      <c r="Q2148" t="str">
        <f t="shared" si="200"/>
        <v>games</v>
      </c>
      <c r="R2148" t="str">
        <f t="shared" si="201"/>
        <v>video games</v>
      </c>
      <c r="S2148" s="9">
        <f t="shared" si="202"/>
        <v>42397.679513888885</v>
      </c>
      <c r="T2148" s="9">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98"/>
        <v>0.69641025641025645</v>
      </c>
      <c r="P2149">
        <f t="shared" si="199"/>
        <v>49.381818181818183</v>
      </c>
      <c r="Q2149" t="str">
        <f t="shared" si="200"/>
        <v>games</v>
      </c>
      <c r="R2149" t="str">
        <f t="shared" si="201"/>
        <v>video games</v>
      </c>
      <c r="S2149" s="9">
        <f t="shared" si="202"/>
        <v>41927.295694444445</v>
      </c>
      <c r="T2149" s="9">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98"/>
        <v>2</v>
      </c>
      <c r="P2150">
        <f t="shared" si="199"/>
        <v>1</v>
      </c>
      <c r="Q2150" t="str">
        <f t="shared" si="200"/>
        <v>games</v>
      </c>
      <c r="R2150" t="str">
        <f t="shared" si="201"/>
        <v>video games</v>
      </c>
      <c r="S2150" s="9">
        <f t="shared" si="202"/>
        <v>42066.733587962968</v>
      </c>
      <c r="T2150" s="9">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98"/>
        <v>0</v>
      </c>
      <c r="P2151">
        <f t="shared" si="199"/>
        <v>0</v>
      </c>
      <c r="Q2151" t="str">
        <f t="shared" si="200"/>
        <v>games</v>
      </c>
      <c r="R2151" t="str">
        <f t="shared" si="201"/>
        <v>video games</v>
      </c>
      <c r="S2151" s="9">
        <f t="shared" si="202"/>
        <v>40355.024953703702</v>
      </c>
      <c r="T2151" s="9">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98"/>
        <v>0.80999999999999994</v>
      </c>
      <c r="P2152">
        <f t="shared" si="199"/>
        <v>101.25</v>
      </c>
      <c r="Q2152" t="str">
        <f t="shared" si="200"/>
        <v>games</v>
      </c>
      <c r="R2152" t="str">
        <f t="shared" si="201"/>
        <v>video games</v>
      </c>
      <c r="S2152" s="9">
        <f t="shared" si="202"/>
        <v>42534.284710648149</v>
      </c>
      <c r="T2152" s="9">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98"/>
        <v>0.26222222222222225</v>
      </c>
      <c r="P2153">
        <f t="shared" si="199"/>
        <v>19.666666666666668</v>
      </c>
      <c r="Q2153" t="str">
        <f t="shared" si="200"/>
        <v>games</v>
      </c>
      <c r="R2153" t="str">
        <f t="shared" si="201"/>
        <v>video games</v>
      </c>
      <c r="S2153" s="9">
        <f t="shared" si="202"/>
        <v>42520.847384259265</v>
      </c>
      <c r="T2153" s="9">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98"/>
        <v>0.16666666666666669</v>
      </c>
      <c r="P2154">
        <f t="shared" si="199"/>
        <v>12.5</v>
      </c>
      <c r="Q2154" t="str">
        <f t="shared" si="200"/>
        <v>games</v>
      </c>
      <c r="R2154" t="str">
        <f t="shared" si="201"/>
        <v>video games</v>
      </c>
      <c r="S2154" s="9">
        <f t="shared" si="202"/>
        <v>41683.832280092596</v>
      </c>
      <c r="T2154" s="9">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98"/>
        <v>9.124454880912446E-3</v>
      </c>
      <c r="P2155">
        <f t="shared" si="199"/>
        <v>8.5</v>
      </c>
      <c r="Q2155" t="str">
        <f t="shared" si="200"/>
        <v>games</v>
      </c>
      <c r="R2155" t="str">
        <f t="shared" si="201"/>
        <v>video games</v>
      </c>
      <c r="S2155" s="9">
        <f t="shared" si="202"/>
        <v>41974.911087962959</v>
      </c>
      <c r="T2155" s="9">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98"/>
        <v>0.8</v>
      </c>
      <c r="P2156">
        <f t="shared" si="199"/>
        <v>1</v>
      </c>
      <c r="Q2156" t="str">
        <f t="shared" si="200"/>
        <v>games</v>
      </c>
      <c r="R2156" t="str">
        <f t="shared" si="201"/>
        <v>video games</v>
      </c>
      <c r="S2156" s="9">
        <f t="shared" si="202"/>
        <v>41647.632256944446</v>
      </c>
      <c r="T2156" s="9">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98"/>
        <v>2.2999999999999998</v>
      </c>
      <c r="P2157">
        <f t="shared" si="199"/>
        <v>23</v>
      </c>
      <c r="Q2157" t="str">
        <f t="shared" si="200"/>
        <v>games</v>
      </c>
      <c r="R2157" t="str">
        <f t="shared" si="201"/>
        <v>video games</v>
      </c>
      <c r="S2157" s="9">
        <f t="shared" si="202"/>
        <v>42430.747511574074</v>
      </c>
      <c r="T2157" s="9">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98"/>
        <v>2.6660714285714282</v>
      </c>
      <c r="P2158">
        <f t="shared" si="199"/>
        <v>17.987951807228917</v>
      </c>
      <c r="Q2158" t="str">
        <f t="shared" si="200"/>
        <v>games</v>
      </c>
      <c r="R2158" t="str">
        <f t="shared" si="201"/>
        <v>video games</v>
      </c>
      <c r="S2158" s="9">
        <f t="shared" si="202"/>
        <v>41488.85423611111</v>
      </c>
      <c r="T2158" s="9">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98"/>
        <v>28.192</v>
      </c>
      <c r="P2159">
        <f t="shared" si="199"/>
        <v>370.94736842105266</v>
      </c>
      <c r="Q2159" t="str">
        <f t="shared" si="200"/>
        <v>games</v>
      </c>
      <c r="R2159" t="str">
        <f t="shared" si="201"/>
        <v>video games</v>
      </c>
      <c r="S2159" s="9">
        <f t="shared" si="202"/>
        <v>42694.98128472222</v>
      </c>
      <c r="T2159" s="9">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98"/>
        <v>6.5900366666666672</v>
      </c>
      <c r="P2160">
        <f t="shared" si="199"/>
        <v>63.569485530546629</v>
      </c>
      <c r="Q2160" t="str">
        <f t="shared" si="200"/>
        <v>games</v>
      </c>
      <c r="R2160" t="str">
        <f t="shared" si="201"/>
        <v>video games</v>
      </c>
      <c r="S2160" s="9">
        <f t="shared" si="202"/>
        <v>41264.853865740741</v>
      </c>
      <c r="T2160" s="9">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98"/>
        <v>0.72222222222222221</v>
      </c>
      <c r="P2161">
        <f t="shared" si="199"/>
        <v>13</v>
      </c>
      <c r="Q2161" t="str">
        <f t="shared" si="200"/>
        <v>games</v>
      </c>
      <c r="R2161" t="str">
        <f t="shared" si="201"/>
        <v>video games</v>
      </c>
      <c r="S2161" s="9">
        <f t="shared" si="202"/>
        <v>40710.731180555551</v>
      </c>
      <c r="T2161" s="9">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98"/>
        <v>0.85000000000000009</v>
      </c>
      <c r="P2162">
        <f t="shared" si="199"/>
        <v>5.3125</v>
      </c>
      <c r="Q2162" t="str">
        <f t="shared" si="200"/>
        <v>games</v>
      </c>
      <c r="R2162" t="str">
        <f t="shared" si="201"/>
        <v>video games</v>
      </c>
      <c r="S2162" s="9">
        <f t="shared" si="202"/>
        <v>41018.711863425924</v>
      </c>
      <c r="T2162" s="9">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98"/>
        <v>115.75</v>
      </c>
      <c r="P2163">
        <f t="shared" si="199"/>
        <v>35.615384615384613</v>
      </c>
      <c r="Q2163" t="str">
        <f t="shared" si="200"/>
        <v>music</v>
      </c>
      <c r="R2163" t="str">
        <f t="shared" si="201"/>
        <v>rock</v>
      </c>
      <c r="S2163" s="9">
        <f t="shared" si="202"/>
        <v>42240.852534722217</v>
      </c>
      <c r="T2163" s="9">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98"/>
        <v>112.26666666666667</v>
      </c>
      <c r="P2164">
        <f t="shared" si="199"/>
        <v>87.103448275862064</v>
      </c>
      <c r="Q2164" t="str">
        <f t="shared" si="200"/>
        <v>music</v>
      </c>
      <c r="R2164" t="str">
        <f t="shared" si="201"/>
        <v>rock</v>
      </c>
      <c r="S2164" s="9">
        <f t="shared" si="202"/>
        <v>41813.766099537039</v>
      </c>
      <c r="T2164" s="9">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98"/>
        <v>132.20000000000002</v>
      </c>
      <c r="P2165">
        <f t="shared" si="199"/>
        <v>75.11363636363636</v>
      </c>
      <c r="Q2165" t="str">
        <f t="shared" si="200"/>
        <v>music</v>
      </c>
      <c r="R2165" t="str">
        <f t="shared" si="201"/>
        <v>rock</v>
      </c>
      <c r="S2165" s="9">
        <f t="shared" si="202"/>
        <v>42111.899537037039</v>
      </c>
      <c r="T2165" s="9">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98"/>
        <v>102.63636363636364</v>
      </c>
      <c r="P2166">
        <f t="shared" si="199"/>
        <v>68.01204819277109</v>
      </c>
      <c r="Q2166" t="str">
        <f t="shared" si="200"/>
        <v>music</v>
      </c>
      <c r="R2166" t="str">
        <f t="shared" si="201"/>
        <v>rock</v>
      </c>
      <c r="S2166" s="9">
        <f t="shared" si="202"/>
        <v>42515.71775462963</v>
      </c>
      <c r="T2166" s="9">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98"/>
        <v>138.64000000000001</v>
      </c>
      <c r="P2167">
        <f t="shared" si="199"/>
        <v>29.623931623931625</v>
      </c>
      <c r="Q2167" t="str">
        <f t="shared" si="200"/>
        <v>music</v>
      </c>
      <c r="R2167" t="str">
        <f t="shared" si="201"/>
        <v>rock</v>
      </c>
      <c r="S2167" s="9">
        <f t="shared" si="202"/>
        <v>42438.667071759264</v>
      </c>
      <c r="T2167" s="9">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98"/>
        <v>146.6</v>
      </c>
      <c r="P2168">
        <f t="shared" si="199"/>
        <v>91.625</v>
      </c>
      <c r="Q2168" t="str">
        <f t="shared" si="200"/>
        <v>music</v>
      </c>
      <c r="R2168" t="str">
        <f t="shared" si="201"/>
        <v>rock</v>
      </c>
      <c r="S2168" s="9">
        <f t="shared" si="202"/>
        <v>41933.838171296295</v>
      </c>
      <c r="T2168" s="9">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98"/>
        <v>120</v>
      </c>
      <c r="P2169">
        <f t="shared" si="199"/>
        <v>22.5</v>
      </c>
      <c r="Q2169" t="str">
        <f t="shared" si="200"/>
        <v>music</v>
      </c>
      <c r="R2169" t="str">
        <f t="shared" si="201"/>
        <v>rock</v>
      </c>
      <c r="S2169" s="9">
        <f t="shared" si="202"/>
        <v>41153.066400462965</v>
      </c>
      <c r="T2169" s="9">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98"/>
        <v>121.5816111111111</v>
      </c>
      <c r="P2170">
        <f t="shared" si="199"/>
        <v>64.366735294117646</v>
      </c>
      <c r="Q2170" t="str">
        <f t="shared" si="200"/>
        <v>music</v>
      </c>
      <c r="R2170" t="str">
        <f t="shared" si="201"/>
        <v>rock</v>
      </c>
      <c r="S2170" s="9">
        <f t="shared" si="202"/>
        <v>42745.600243055553</v>
      </c>
      <c r="T2170" s="9">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98"/>
        <v>100</v>
      </c>
      <c r="P2171">
        <f t="shared" si="199"/>
        <v>21.857142857142858</v>
      </c>
      <c r="Q2171" t="str">
        <f t="shared" si="200"/>
        <v>music</v>
      </c>
      <c r="R2171" t="str">
        <f t="shared" si="201"/>
        <v>rock</v>
      </c>
      <c r="S2171" s="9">
        <f t="shared" si="202"/>
        <v>42793.700821759259</v>
      </c>
      <c r="T2171" s="9">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98"/>
        <v>180.85714285714286</v>
      </c>
      <c r="P2172">
        <f t="shared" si="199"/>
        <v>33.315789473684212</v>
      </c>
      <c r="Q2172" t="str">
        <f t="shared" si="200"/>
        <v>music</v>
      </c>
      <c r="R2172" t="str">
        <f t="shared" si="201"/>
        <v>rock</v>
      </c>
      <c r="S2172" s="9">
        <f t="shared" si="202"/>
        <v>42198.750254629631</v>
      </c>
      <c r="T2172" s="9">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98"/>
        <v>106.075</v>
      </c>
      <c r="P2173">
        <f t="shared" si="199"/>
        <v>90.276595744680847</v>
      </c>
      <c r="Q2173" t="str">
        <f t="shared" si="200"/>
        <v>music</v>
      </c>
      <c r="R2173" t="str">
        <f t="shared" si="201"/>
        <v>rock</v>
      </c>
      <c r="S2173" s="9">
        <f t="shared" si="202"/>
        <v>42141.95711805555</v>
      </c>
      <c r="T2173" s="9">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98"/>
        <v>100</v>
      </c>
      <c r="P2174">
        <f t="shared" si="199"/>
        <v>76.92307692307692</v>
      </c>
      <c r="Q2174" t="str">
        <f t="shared" si="200"/>
        <v>music</v>
      </c>
      <c r="R2174" t="str">
        <f t="shared" si="201"/>
        <v>rock</v>
      </c>
      <c r="S2174" s="9">
        <f t="shared" si="202"/>
        <v>42082.580092592587</v>
      </c>
      <c r="T2174" s="9">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98"/>
        <v>126.92857142857143</v>
      </c>
      <c r="P2175">
        <f t="shared" si="199"/>
        <v>59.233333333333334</v>
      </c>
      <c r="Q2175" t="str">
        <f t="shared" si="200"/>
        <v>music</v>
      </c>
      <c r="R2175" t="str">
        <f t="shared" si="201"/>
        <v>rock</v>
      </c>
      <c r="S2175" s="9">
        <f t="shared" si="202"/>
        <v>41495.692627314813</v>
      </c>
      <c r="T2175" s="9">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98"/>
        <v>102.97499999999999</v>
      </c>
      <c r="P2176">
        <f t="shared" si="199"/>
        <v>65.38095238095238</v>
      </c>
      <c r="Q2176" t="str">
        <f t="shared" si="200"/>
        <v>music</v>
      </c>
      <c r="R2176" t="str">
        <f t="shared" si="201"/>
        <v>rock</v>
      </c>
      <c r="S2176" s="9">
        <f t="shared" si="202"/>
        <v>42465.542905092589</v>
      </c>
      <c r="T2176" s="9">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98"/>
        <v>250</v>
      </c>
      <c r="P2177">
        <f t="shared" si="199"/>
        <v>67.307692307692307</v>
      </c>
      <c r="Q2177" t="str">
        <f t="shared" si="200"/>
        <v>music</v>
      </c>
      <c r="R2177" t="str">
        <f t="shared" si="201"/>
        <v>rock</v>
      </c>
      <c r="S2177" s="9">
        <f t="shared" si="202"/>
        <v>42565.009097222224</v>
      </c>
      <c r="T2177" s="9">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198"/>
        <v>126.02</v>
      </c>
      <c r="P2178">
        <f t="shared" si="199"/>
        <v>88.74647887323944</v>
      </c>
      <c r="Q2178" t="str">
        <f t="shared" si="200"/>
        <v>music</v>
      </c>
      <c r="R2178" t="str">
        <f t="shared" si="201"/>
        <v>rock</v>
      </c>
      <c r="S2178" s="9">
        <f t="shared" si="202"/>
        <v>42096.633206018523</v>
      </c>
      <c r="T2178" s="9">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204">(E2179/D2179)*100</f>
        <v>100.12</v>
      </c>
      <c r="P2179">
        <f t="shared" ref="P2179:P2242" si="205">IFERROR(E2179/L2179, 0)</f>
        <v>65.868421052631575</v>
      </c>
      <c r="Q2179" t="str">
        <f t="shared" ref="Q2179:Q2242" si="206">LEFT(N2179, SEARCH("/",N2179,1)-1)</f>
        <v>music</v>
      </c>
      <c r="R2179" t="str">
        <f t="shared" ref="R2179:R2242" si="207">RIGHT(N2179,LEN(N2179)-SEARCH("/",N2179,1))</f>
        <v>rock</v>
      </c>
      <c r="S2179" s="9">
        <f t="shared" ref="S2179:S2242" si="208">(((J2179/60)/60)/24)+DATE(1970,1,1)</f>
        <v>42502.250775462962</v>
      </c>
      <c r="T2179" s="9">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04"/>
        <v>138.64000000000001</v>
      </c>
      <c r="P2180">
        <f t="shared" si="205"/>
        <v>40.349243306169967</v>
      </c>
      <c r="Q2180" t="str">
        <f t="shared" si="206"/>
        <v>music</v>
      </c>
      <c r="R2180" t="str">
        <f t="shared" si="207"/>
        <v>rock</v>
      </c>
      <c r="S2180" s="9">
        <f t="shared" si="208"/>
        <v>42723.63653935185</v>
      </c>
      <c r="T2180" s="9">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04"/>
        <v>161.4</v>
      </c>
      <c r="P2181">
        <f t="shared" si="205"/>
        <v>76.857142857142861</v>
      </c>
      <c r="Q2181" t="str">
        <f t="shared" si="206"/>
        <v>music</v>
      </c>
      <c r="R2181" t="str">
        <f t="shared" si="207"/>
        <v>rock</v>
      </c>
      <c r="S2181" s="9">
        <f t="shared" si="208"/>
        <v>42075.171203703707</v>
      </c>
      <c r="T2181" s="9">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04"/>
        <v>107.18419999999999</v>
      </c>
      <c r="P2182">
        <f t="shared" si="205"/>
        <v>68.707820512820518</v>
      </c>
      <c r="Q2182" t="str">
        <f t="shared" si="206"/>
        <v>music</v>
      </c>
      <c r="R2182" t="str">
        <f t="shared" si="207"/>
        <v>rock</v>
      </c>
      <c r="S2182" s="9">
        <f t="shared" si="208"/>
        <v>42279.669768518521</v>
      </c>
      <c r="T2182" s="9">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04"/>
        <v>153.1</v>
      </c>
      <c r="P2183">
        <f t="shared" si="205"/>
        <v>57.773584905660378</v>
      </c>
      <c r="Q2183" t="str">
        <f t="shared" si="206"/>
        <v>games</v>
      </c>
      <c r="R2183" t="str">
        <f t="shared" si="207"/>
        <v>tabletop games</v>
      </c>
      <c r="S2183" s="9">
        <f t="shared" si="208"/>
        <v>42773.005243055552</v>
      </c>
      <c r="T2183" s="9">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04"/>
        <v>524.16666666666663</v>
      </c>
      <c r="P2184">
        <f t="shared" si="205"/>
        <v>44.171348314606739</v>
      </c>
      <c r="Q2184" t="str">
        <f t="shared" si="206"/>
        <v>games</v>
      </c>
      <c r="R2184" t="str">
        <f t="shared" si="207"/>
        <v>tabletop games</v>
      </c>
      <c r="S2184" s="9">
        <f t="shared" si="208"/>
        <v>41879.900752314818</v>
      </c>
      <c r="T2184" s="9">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04"/>
        <v>489.27777777777777</v>
      </c>
      <c r="P2185">
        <f t="shared" si="205"/>
        <v>31.566308243727597</v>
      </c>
      <c r="Q2185" t="str">
        <f t="shared" si="206"/>
        <v>games</v>
      </c>
      <c r="R2185" t="str">
        <f t="shared" si="207"/>
        <v>tabletop games</v>
      </c>
      <c r="S2185" s="9">
        <f t="shared" si="208"/>
        <v>42745.365474537044</v>
      </c>
      <c r="T2185" s="9">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04"/>
        <v>284.74</v>
      </c>
      <c r="P2186">
        <f t="shared" si="205"/>
        <v>107.04511278195488</v>
      </c>
      <c r="Q2186" t="str">
        <f t="shared" si="206"/>
        <v>games</v>
      </c>
      <c r="R2186" t="str">
        <f t="shared" si="207"/>
        <v>tabletop games</v>
      </c>
      <c r="S2186" s="9">
        <f t="shared" si="208"/>
        <v>42380.690289351856</v>
      </c>
      <c r="T2186" s="9">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04"/>
        <v>1856.97</v>
      </c>
      <c r="P2187">
        <f t="shared" si="205"/>
        <v>149.03451043338683</v>
      </c>
      <c r="Q2187" t="str">
        <f t="shared" si="206"/>
        <v>games</v>
      </c>
      <c r="R2187" t="str">
        <f t="shared" si="207"/>
        <v>tabletop games</v>
      </c>
      <c r="S2187" s="9">
        <f t="shared" si="208"/>
        <v>41319.349988425929</v>
      </c>
      <c r="T2187" s="9">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04"/>
        <v>109.67499999999998</v>
      </c>
      <c r="P2188">
        <f t="shared" si="205"/>
        <v>55.956632653061227</v>
      </c>
      <c r="Q2188" t="str">
        <f t="shared" si="206"/>
        <v>games</v>
      </c>
      <c r="R2188" t="str">
        <f t="shared" si="207"/>
        <v>tabletop games</v>
      </c>
      <c r="S2188" s="9">
        <f t="shared" si="208"/>
        <v>42583.615081018521</v>
      </c>
      <c r="T2188" s="9">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04"/>
        <v>1014.6425</v>
      </c>
      <c r="P2189">
        <f t="shared" si="205"/>
        <v>56.970381807973048</v>
      </c>
      <c r="Q2189" t="str">
        <f t="shared" si="206"/>
        <v>games</v>
      </c>
      <c r="R2189" t="str">
        <f t="shared" si="207"/>
        <v>tabletop games</v>
      </c>
      <c r="S2189" s="9">
        <f t="shared" si="208"/>
        <v>42068.209097222221</v>
      </c>
      <c r="T2189" s="9">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04"/>
        <v>412.17692027666544</v>
      </c>
      <c r="P2190">
        <f t="shared" si="205"/>
        <v>44.056420233463037</v>
      </c>
      <c r="Q2190" t="str">
        <f t="shared" si="206"/>
        <v>games</v>
      </c>
      <c r="R2190" t="str">
        <f t="shared" si="207"/>
        <v>tabletop games</v>
      </c>
      <c r="S2190" s="9">
        <f t="shared" si="208"/>
        <v>42633.586122685185</v>
      </c>
      <c r="T2190" s="9">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04"/>
        <v>503.25</v>
      </c>
      <c r="P2191">
        <f t="shared" si="205"/>
        <v>68.625</v>
      </c>
      <c r="Q2191" t="str">
        <f t="shared" si="206"/>
        <v>games</v>
      </c>
      <c r="R2191" t="str">
        <f t="shared" si="207"/>
        <v>tabletop games</v>
      </c>
      <c r="S2191" s="9">
        <f t="shared" si="208"/>
        <v>42467.788194444445</v>
      </c>
      <c r="T2191" s="9">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04"/>
        <v>184.61052631578946</v>
      </c>
      <c r="P2192">
        <f t="shared" si="205"/>
        <v>65.318435754189949</v>
      </c>
      <c r="Q2192" t="str">
        <f t="shared" si="206"/>
        <v>games</v>
      </c>
      <c r="R2192" t="str">
        <f t="shared" si="207"/>
        <v>tabletop games</v>
      </c>
      <c r="S2192" s="9">
        <f t="shared" si="208"/>
        <v>42417.625046296293</v>
      </c>
      <c r="T2192" s="9">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04"/>
        <v>119.73333333333333</v>
      </c>
      <c r="P2193">
        <f t="shared" si="205"/>
        <v>35.92</v>
      </c>
      <c r="Q2193" t="str">
        <f t="shared" si="206"/>
        <v>games</v>
      </c>
      <c r="R2193" t="str">
        <f t="shared" si="207"/>
        <v>tabletop games</v>
      </c>
      <c r="S2193" s="9">
        <f t="shared" si="208"/>
        <v>42768.833645833336</v>
      </c>
      <c r="T2193" s="9">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04"/>
        <v>1081.2401666666667</v>
      </c>
      <c r="P2194">
        <f t="shared" si="205"/>
        <v>40.070667078443485</v>
      </c>
      <c r="Q2194" t="str">
        <f t="shared" si="206"/>
        <v>games</v>
      </c>
      <c r="R2194" t="str">
        <f t="shared" si="207"/>
        <v>tabletop games</v>
      </c>
      <c r="S2194" s="9">
        <f t="shared" si="208"/>
        <v>42691.8512037037</v>
      </c>
      <c r="T2194" s="9">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04"/>
        <v>452.37333333333333</v>
      </c>
      <c r="P2195">
        <f t="shared" si="205"/>
        <v>75.647714604236342</v>
      </c>
      <c r="Q2195" t="str">
        <f t="shared" si="206"/>
        <v>games</v>
      </c>
      <c r="R2195" t="str">
        <f t="shared" si="207"/>
        <v>tabletop games</v>
      </c>
      <c r="S2195" s="9">
        <f t="shared" si="208"/>
        <v>42664.405925925923</v>
      </c>
      <c r="T2195" s="9">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04"/>
        <v>537.37</v>
      </c>
      <c r="P2196">
        <f t="shared" si="205"/>
        <v>61.203872437357631</v>
      </c>
      <c r="Q2196" t="str">
        <f t="shared" si="206"/>
        <v>games</v>
      </c>
      <c r="R2196" t="str">
        <f t="shared" si="207"/>
        <v>tabletop games</v>
      </c>
      <c r="S2196" s="9">
        <f t="shared" si="208"/>
        <v>42425.757986111115</v>
      </c>
      <c r="T2196" s="9">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04"/>
        <v>120.32608695652173</v>
      </c>
      <c r="P2197">
        <f t="shared" si="205"/>
        <v>48.130434782608695</v>
      </c>
      <c r="Q2197" t="str">
        <f t="shared" si="206"/>
        <v>games</v>
      </c>
      <c r="R2197" t="str">
        <f t="shared" si="207"/>
        <v>tabletop games</v>
      </c>
      <c r="S2197" s="9">
        <f t="shared" si="208"/>
        <v>42197.771990740745</v>
      </c>
      <c r="T2197" s="9">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04"/>
        <v>113.83571428571429</v>
      </c>
      <c r="P2198">
        <f t="shared" si="205"/>
        <v>68.106837606837601</v>
      </c>
      <c r="Q2198" t="str">
        <f t="shared" si="206"/>
        <v>games</v>
      </c>
      <c r="R2198" t="str">
        <f t="shared" si="207"/>
        <v>tabletop games</v>
      </c>
      <c r="S2198" s="9">
        <f t="shared" si="208"/>
        <v>42675.487291666665</v>
      </c>
      <c r="T2198" s="9">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04"/>
        <v>951.03109999999992</v>
      </c>
      <c r="P2199">
        <f t="shared" si="205"/>
        <v>65.891300230946882</v>
      </c>
      <c r="Q2199" t="str">
        <f t="shared" si="206"/>
        <v>games</v>
      </c>
      <c r="R2199" t="str">
        <f t="shared" si="207"/>
        <v>tabletop games</v>
      </c>
      <c r="S2199" s="9">
        <f t="shared" si="208"/>
        <v>42033.584016203706</v>
      </c>
      <c r="T2199" s="9">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04"/>
        <v>132.89249999999998</v>
      </c>
      <c r="P2200">
        <f t="shared" si="205"/>
        <v>81.654377880184327</v>
      </c>
      <c r="Q2200" t="str">
        <f t="shared" si="206"/>
        <v>games</v>
      </c>
      <c r="R2200" t="str">
        <f t="shared" si="207"/>
        <v>tabletop games</v>
      </c>
      <c r="S2200" s="9">
        <f t="shared" si="208"/>
        <v>42292.513888888891</v>
      </c>
      <c r="T2200" s="9">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04"/>
        <v>146.97777777777779</v>
      </c>
      <c r="P2201">
        <f t="shared" si="205"/>
        <v>52.701195219123505</v>
      </c>
      <c r="Q2201" t="str">
        <f t="shared" si="206"/>
        <v>games</v>
      </c>
      <c r="R2201" t="str">
        <f t="shared" si="207"/>
        <v>tabletop games</v>
      </c>
      <c r="S2201" s="9">
        <f t="shared" si="208"/>
        <v>42262.416643518518</v>
      </c>
      <c r="T2201" s="9">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04"/>
        <v>542.15</v>
      </c>
      <c r="P2202">
        <f t="shared" si="205"/>
        <v>41.228136882129277</v>
      </c>
      <c r="Q2202" t="str">
        <f t="shared" si="206"/>
        <v>games</v>
      </c>
      <c r="R2202" t="str">
        <f t="shared" si="207"/>
        <v>tabletop games</v>
      </c>
      <c r="S2202" s="9">
        <f t="shared" si="208"/>
        <v>42163.625787037032</v>
      </c>
      <c r="T2202" s="9">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04"/>
        <v>382.71818181818185</v>
      </c>
      <c r="P2203">
        <f t="shared" si="205"/>
        <v>15.035357142857142</v>
      </c>
      <c r="Q2203" t="str">
        <f t="shared" si="206"/>
        <v>music</v>
      </c>
      <c r="R2203" t="str">
        <f t="shared" si="207"/>
        <v>electronic music</v>
      </c>
      <c r="S2203" s="9">
        <f t="shared" si="208"/>
        <v>41276.846817129634</v>
      </c>
      <c r="T2203" s="9">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04"/>
        <v>704.18124999999998</v>
      </c>
      <c r="P2204">
        <f t="shared" si="205"/>
        <v>39.066920943134534</v>
      </c>
      <c r="Q2204" t="str">
        <f t="shared" si="206"/>
        <v>music</v>
      </c>
      <c r="R2204" t="str">
        <f t="shared" si="207"/>
        <v>electronic music</v>
      </c>
      <c r="S2204" s="9">
        <f t="shared" si="208"/>
        <v>41184.849166666667</v>
      </c>
      <c r="T2204" s="9">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04"/>
        <v>109.55</v>
      </c>
      <c r="P2205">
        <f t="shared" si="205"/>
        <v>43.82</v>
      </c>
      <c r="Q2205" t="str">
        <f t="shared" si="206"/>
        <v>music</v>
      </c>
      <c r="R2205" t="str">
        <f t="shared" si="207"/>
        <v>electronic music</v>
      </c>
      <c r="S2205" s="9">
        <f t="shared" si="208"/>
        <v>42241.85974537037</v>
      </c>
      <c r="T2205" s="9">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04"/>
        <v>132.86666666666667</v>
      </c>
      <c r="P2206">
        <f t="shared" si="205"/>
        <v>27.301369863013697</v>
      </c>
      <c r="Q2206" t="str">
        <f t="shared" si="206"/>
        <v>music</v>
      </c>
      <c r="R2206" t="str">
        <f t="shared" si="207"/>
        <v>electronic music</v>
      </c>
      <c r="S2206" s="9">
        <f t="shared" si="208"/>
        <v>41312.311562499999</v>
      </c>
      <c r="T2206" s="9">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04"/>
        <v>152</v>
      </c>
      <c r="P2207">
        <f t="shared" si="205"/>
        <v>42.222222222222221</v>
      </c>
      <c r="Q2207" t="str">
        <f t="shared" si="206"/>
        <v>music</v>
      </c>
      <c r="R2207" t="str">
        <f t="shared" si="207"/>
        <v>electronic music</v>
      </c>
      <c r="S2207" s="9">
        <f t="shared" si="208"/>
        <v>41031.82163194444</v>
      </c>
      <c r="T2207" s="9">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04"/>
        <v>102.72727272727273</v>
      </c>
      <c r="P2208">
        <f t="shared" si="205"/>
        <v>33.235294117647058</v>
      </c>
      <c r="Q2208" t="str">
        <f t="shared" si="206"/>
        <v>music</v>
      </c>
      <c r="R2208" t="str">
        <f t="shared" si="207"/>
        <v>electronic music</v>
      </c>
      <c r="S2208" s="9">
        <f t="shared" si="208"/>
        <v>40997.257222222222</v>
      </c>
      <c r="T2208" s="9">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04"/>
        <v>100</v>
      </c>
      <c r="P2209">
        <f t="shared" si="205"/>
        <v>285.71428571428572</v>
      </c>
      <c r="Q2209" t="str">
        <f t="shared" si="206"/>
        <v>music</v>
      </c>
      <c r="R2209" t="str">
        <f t="shared" si="207"/>
        <v>electronic music</v>
      </c>
      <c r="S2209" s="9">
        <f t="shared" si="208"/>
        <v>41564.194131944445</v>
      </c>
      <c r="T2209" s="9">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04"/>
        <v>101.6</v>
      </c>
      <c r="P2210">
        <f t="shared" si="205"/>
        <v>42.333333333333336</v>
      </c>
      <c r="Q2210" t="str">
        <f t="shared" si="206"/>
        <v>music</v>
      </c>
      <c r="R2210" t="str">
        <f t="shared" si="207"/>
        <v>electronic music</v>
      </c>
      <c r="S2210" s="9">
        <f t="shared" si="208"/>
        <v>40946.882245370369</v>
      </c>
      <c r="T2210" s="9">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04"/>
        <v>150.80000000000001</v>
      </c>
      <c r="P2211">
        <f t="shared" si="205"/>
        <v>50.266666666666666</v>
      </c>
      <c r="Q2211" t="str">
        <f t="shared" si="206"/>
        <v>music</v>
      </c>
      <c r="R2211" t="str">
        <f t="shared" si="207"/>
        <v>electronic music</v>
      </c>
      <c r="S2211" s="9">
        <f t="shared" si="208"/>
        <v>41732.479675925926</v>
      </c>
      <c r="T2211" s="9">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04"/>
        <v>111.425</v>
      </c>
      <c r="P2212">
        <f t="shared" si="205"/>
        <v>61.902777777777779</v>
      </c>
      <c r="Q2212" t="str">
        <f t="shared" si="206"/>
        <v>music</v>
      </c>
      <c r="R2212" t="str">
        <f t="shared" si="207"/>
        <v>electronic music</v>
      </c>
      <c r="S2212" s="9">
        <f t="shared" si="208"/>
        <v>40956.066087962965</v>
      </c>
      <c r="T2212" s="9">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04"/>
        <v>195.6</v>
      </c>
      <c r="P2213">
        <f t="shared" si="205"/>
        <v>40.75</v>
      </c>
      <c r="Q2213" t="str">
        <f t="shared" si="206"/>
        <v>music</v>
      </c>
      <c r="R2213" t="str">
        <f t="shared" si="207"/>
        <v>electronic music</v>
      </c>
      <c r="S2213" s="9">
        <f t="shared" si="208"/>
        <v>41716.785011574073</v>
      </c>
      <c r="T2213" s="9">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04"/>
        <v>114.38333333333333</v>
      </c>
      <c r="P2214">
        <f t="shared" si="205"/>
        <v>55.796747967479675</v>
      </c>
      <c r="Q2214" t="str">
        <f t="shared" si="206"/>
        <v>music</v>
      </c>
      <c r="R2214" t="str">
        <f t="shared" si="207"/>
        <v>electronic music</v>
      </c>
      <c r="S2214" s="9">
        <f t="shared" si="208"/>
        <v>41548.747418981482</v>
      </c>
      <c r="T2214" s="9">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04"/>
        <v>200</v>
      </c>
      <c r="P2215">
        <f t="shared" si="205"/>
        <v>10</v>
      </c>
      <c r="Q2215" t="str">
        <f t="shared" si="206"/>
        <v>music</v>
      </c>
      <c r="R2215" t="str">
        <f t="shared" si="207"/>
        <v>electronic music</v>
      </c>
      <c r="S2215" s="9">
        <f t="shared" si="208"/>
        <v>42109.826145833329</v>
      </c>
      <c r="T2215" s="9">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04"/>
        <v>292.50166666666667</v>
      </c>
      <c r="P2216">
        <f t="shared" si="205"/>
        <v>73.125416666666666</v>
      </c>
      <c r="Q2216" t="str">
        <f t="shared" si="206"/>
        <v>music</v>
      </c>
      <c r="R2216" t="str">
        <f t="shared" si="207"/>
        <v>electronic music</v>
      </c>
      <c r="S2216" s="9">
        <f t="shared" si="208"/>
        <v>41646.792222222226</v>
      </c>
      <c r="T2216" s="9">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04"/>
        <v>156.36363636363637</v>
      </c>
      <c r="P2217">
        <f t="shared" si="205"/>
        <v>26.060606060606062</v>
      </c>
      <c r="Q2217" t="str">
        <f t="shared" si="206"/>
        <v>music</v>
      </c>
      <c r="R2217" t="str">
        <f t="shared" si="207"/>
        <v>electronic music</v>
      </c>
      <c r="S2217" s="9">
        <f t="shared" si="208"/>
        <v>40958.717268518521</v>
      </c>
      <c r="T2217" s="9">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04"/>
        <v>105.66666666666666</v>
      </c>
      <c r="P2218">
        <f t="shared" si="205"/>
        <v>22.642857142857142</v>
      </c>
      <c r="Q2218" t="str">
        <f t="shared" si="206"/>
        <v>music</v>
      </c>
      <c r="R2218" t="str">
        <f t="shared" si="207"/>
        <v>electronic music</v>
      </c>
      <c r="S2218" s="9">
        <f t="shared" si="208"/>
        <v>42194.751678240747</v>
      </c>
      <c r="T2218" s="9">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04"/>
        <v>101.19047619047619</v>
      </c>
      <c r="P2219">
        <f t="shared" si="205"/>
        <v>47.222222222222221</v>
      </c>
      <c r="Q2219" t="str">
        <f t="shared" si="206"/>
        <v>music</v>
      </c>
      <c r="R2219" t="str">
        <f t="shared" si="207"/>
        <v>electronic music</v>
      </c>
      <c r="S2219" s="9">
        <f t="shared" si="208"/>
        <v>42299.776770833334</v>
      </c>
      <c r="T2219" s="9">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04"/>
        <v>122.833</v>
      </c>
      <c r="P2220">
        <f t="shared" si="205"/>
        <v>32.324473684210524</v>
      </c>
      <c r="Q2220" t="str">
        <f t="shared" si="206"/>
        <v>music</v>
      </c>
      <c r="R2220" t="str">
        <f t="shared" si="207"/>
        <v>electronic music</v>
      </c>
      <c r="S2220" s="9">
        <f t="shared" si="208"/>
        <v>41127.812303240738</v>
      </c>
      <c r="T2220" s="9">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04"/>
        <v>101.49999999999999</v>
      </c>
      <c r="P2221">
        <f t="shared" si="205"/>
        <v>53.421052631578945</v>
      </c>
      <c r="Q2221" t="str">
        <f t="shared" si="206"/>
        <v>music</v>
      </c>
      <c r="R2221" t="str">
        <f t="shared" si="207"/>
        <v>electronic music</v>
      </c>
      <c r="S2221" s="9">
        <f t="shared" si="208"/>
        <v>42205.718888888892</v>
      </c>
      <c r="T2221" s="9">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04"/>
        <v>101.14285714285714</v>
      </c>
      <c r="P2222">
        <f t="shared" si="205"/>
        <v>51.304347826086953</v>
      </c>
      <c r="Q2222" t="str">
        <f t="shared" si="206"/>
        <v>music</v>
      </c>
      <c r="R2222" t="str">
        <f t="shared" si="207"/>
        <v>electronic music</v>
      </c>
      <c r="S2222" s="9">
        <f t="shared" si="208"/>
        <v>41452.060601851852</v>
      </c>
      <c r="T2222" s="9">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04"/>
        <v>108.11999999999999</v>
      </c>
      <c r="P2223">
        <f t="shared" si="205"/>
        <v>37.197247706422019</v>
      </c>
      <c r="Q2223" t="str">
        <f t="shared" si="206"/>
        <v>games</v>
      </c>
      <c r="R2223" t="str">
        <f t="shared" si="207"/>
        <v>tabletop games</v>
      </c>
      <c r="S2223" s="9">
        <f t="shared" si="208"/>
        <v>42452.666770833333</v>
      </c>
      <c r="T2223" s="9">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04"/>
        <v>162.6</v>
      </c>
      <c r="P2224">
        <f t="shared" si="205"/>
        <v>27.1</v>
      </c>
      <c r="Q2224" t="str">
        <f t="shared" si="206"/>
        <v>games</v>
      </c>
      <c r="R2224" t="str">
        <f t="shared" si="207"/>
        <v>tabletop games</v>
      </c>
      <c r="S2224" s="9">
        <f t="shared" si="208"/>
        <v>40906.787581018521</v>
      </c>
      <c r="T2224" s="9">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04"/>
        <v>105.80000000000001</v>
      </c>
      <c r="P2225">
        <f t="shared" si="205"/>
        <v>206.31</v>
      </c>
      <c r="Q2225" t="str">
        <f t="shared" si="206"/>
        <v>games</v>
      </c>
      <c r="R2225" t="str">
        <f t="shared" si="207"/>
        <v>tabletop games</v>
      </c>
      <c r="S2225" s="9">
        <f t="shared" si="208"/>
        <v>42152.640833333338</v>
      </c>
      <c r="T2225" s="9">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04"/>
        <v>243.15000000000003</v>
      </c>
      <c r="P2226">
        <f t="shared" si="205"/>
        <v>82.145270270270274</v>
      </c>
      <c r="Q2226" t="str">
        <f t="shared" si="206"/>
        <v>games</v>
      </c>
      <c r="R2226" t="str">
        <f t="shared" si="207"/>
        <v>tabletop games</v>
      </c>
      <c r="S2226" s="9">
        <f t="shared" si="208"/>
        <v>42644.667534722219</v>
      </c>
      <c r="T2226" s="9">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04"/>
        <v>944.83338095238094</v>
      </c>
      <c r="P2227">
        <f t="shared" si="205"/>
        <v>164.79651993355483</v>
      </c>
      <c r="Q2227" t="str">
        <f t="shared" si="206"/>
        <v>games</v>
      </c>
      <c r="R2227" t="str">
        <f t="shared" si="207"/>
        <v>tabletop games</v>
      </c>
      <c r="S2227" s="9">
        <f t="shared" si="208"/>
        <v>41873.79184027778</v>
      </c>
      <c r="T2227" s="9">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04"/>
        <v>108.46283333333334</v>
      </c>
      <c r="P2228">
        <f t="shared" si="205"/>
        <v>60.820280373831778</v>
      </c>
      <c r="Q2228" t="str">
        <f t="shared" si="206"/>
        <v>games</v>
      </c>
      <c r="R2228" t="str">
        <f t="shared" si="207"/>
        <v>tabletop games</v>
      </c>
      <c r="S2228" s="9">
        <f t="shared" si="208"/>
        <v>42381.79886574074</v>
      </c>
      <c r="T2228" s="9">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04"/>
        <v>157.37692307692308</v>
      </c>
      <c r="P2229">
        <f t="shared" si="205"/>
        <v>67.970099667774093</v>
      </c>
      <c r="Q2229" t="str">
        <f t="shared" si="206"/>
        <v>games</v>
      </c>
      <c r="R2229" t="str">
        <f t="shared" si="207"/>
        <v>tabletop games</v>
      </c>
      <c r="S2229" s="9">
        <f t="shared" si="208"/>
        <v>41561.807349537034</v>
      </c>
      <c r="T2229" s="9">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04"/>
        <v>1174.49</v>
      </c>
      <c r="P2230">
        <f t="shared" si="205"/>
        <v>81.561805555555551</v>
      </c>
      <c r="Q2230" t="str">
        <f t="shared" si="206"/>
        <v>games</v>
      </c>
      <c r="R2230" t="str">
        <f t="shared" si="207"/>
        <v>tabletop games</v>
      </c>
      <c r="S2230" s="9">
        <f t="shared" si="208"/>
        <v>42202.278194444443</v>
      </c>
      <c r="T2230" s="9">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04"/>
        <v>171.04755366949576</v>
      </c>
      <c r="P2231">
        <f t="shared" si="205"/>
        <v>25.42547309833024</v>
      </c>
      <c r="Q2231" t="str">
        <f t="shared" si="206"/>
        <v>games</v>
      </c>
      <c r="R2231" t="str">
        <f t="shared" si="207"/>
        <v>tabletop games</v>
      </c>
      <c r="S2231" s="9">
        <f t="shared" si="208"/>
        <v>41484.664247685185</v>
      </c>
      <c r="T2231" s="9">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04"/>
        <v>125.95294117647057</v>
      </c>
      <c r="P2232">
        <f t="shared" si="205"/>
        <v>21.497991967871485</v>
      </c>
      <c r="Q2232" t="str">
        <f t="shared" si="206"/>
        <v>games</v>
      </c>
      <c r="R2232" t="str">
        <f t="shared" si="207"/>
        <v>tabletop games</v>
      </c>
      <c r="S2232" s="9">
        <f t="shared" si="208"/>
        <v>41724.881099537037</v>
      </c>
      <c r="T2232" s="9">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04"/>
        <v>1212.1296000000002</v>
      </c>
      <c r="P2233">
        <f t="shared" si="205"/>
        <v>27.226630727762803</v>
      </c>
      <c r="Q2233" t="str">
        <f t="shared" si="206"/>
        <v>games</v>
      </c>
      <c r="R2233" t="str">
        <f t="shared" si="207"/>
        <v>tabletop games</v>
      </c>
      <c r="S2233" s="9">
        <f t="shared" si="208"/>
        <v>41423.910891203705</v>
      </c>
      <c r="T2233" s="9">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04"/>
        <v>495.8</v>
      </c>
      <c r="P2234">
        <f t="shared" si="205"/>
        <v>25.091093117408906</v>
      </c>
      <c r="Q2234" t="str">
        <f t="shared" si="206"/>
        <v>games</v>
      </c>
      <c r="R2234" t="str">
        <f t="shared" si="207"/>
        <v>tabletop games</v>
      </c>
      <c r="S2234" s="9">
        <f t="shared" si="208"/>
        <v>41806.794074074074</v>
      </c>
      <c r="T2234" s="9">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04"/>
        <v>332.03999999999996</v>
      </c>
      <c r="P2235">
        <f t="shared" si="205"/>
        <v>21.230179028132991</v>
      </c>
      <c r="Q2235" t="str">
        <f t="shared" si="206"/>
        <v>games</v>
      </c>
      <c r="R2235" t="str">
        <f t="shared" si="207"/>
        <v>tabletop games</v>
      </c>
      <c r="S2235" s="9">
        <f t="shared" si="208"/>
        <v>42331.378923611104</v>
      </c>
      <c r="T2235" s="9">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04"/>
        <v>1165</v>
      </c>
      <c r="P2236">
        <f t="shared" si="205"/>
        <v>41.607142857142854</v>
      </c>
      <c r="Q2236" t="str">
        <f t="shared" si="206"/>
        <v>games</v>
      </c>
      <c r="R2236" t="str">
        <f t="shared" si="207"/>
        <v>tabletop games</v>
      </c>
      <c r="S2236" s="9">
        <f t="shared" si="208"/>
        <v>42710.824618055558</v>
      </c>
      <c r="T2236" s="9">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04"/>
        <v>153.3153846153846</v>
      </c>
      <c r="P2237">
        <f t="shared" si="205"/>
        <v>135.58503401360545</v>
      </c>
      <c r="Q2237" t="str">
        <f t="shared" si="206"/>
        <v>games</v>
      </c>
      <c r="R2237" t="str">
        <f t="shared" si="207"/>
        <v>tabletop games</v>
      </c>
      <c r="S2237" s="9">
        <f t="shared" si="208"/>
        <v>42062.022118055553</v>
      </c>
      <c r="T2237" s="9">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04"/>
        <v>537.10714285714289</v>
      </c>
      <c r="P2238">
        <f t="shared" si="205"/>
        <v>22.116176470588236</v>
      </c>
      <c r="Q2238" t="str">
        <f t="shared" si="206"/>
        <v>games</v>
      </c>
      <c r="R2238" t="str">
        <f t="shared" si="207"/>
        <v>tabletop games</v>
      </c>
      <c r="S2238" s="9">
        <f t="shared" si="208"/>
        <v>42371.617164351846</v>
      </c>
      <c r="T2238" s="9">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04"/>
        <v>352.92777777777775</v>
      </c>
      <c r="P2239">
        <f t="shared" si="205"/>
        <v>64.625635808748726</v>
      </c>
      <c r="Q2239" t="str">
        <f t="shared" si="206"/>
        <v>games</v>
      </c>
      <c r="R2239" t="str">
        <f t="shared" si="207"/>
        <v>tabletop games</v>
      </c>
      <c r="S2239" s="9">
        <f t="shared" si="208"/>
        <v>41915.003275462965</v>
      </c>
      <c r="T2239" s="9">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04"/>
        <v>137.4</v>
      </c>
      <c r="P2240">
        <f t="shared" si="205"/>
        <v>69.569620253164558</v>
      </c>
      <c r="Q2240" t="str">
        <f t="shared" si="206"/>
        <v>games</v>
      </c>
      <c r="R2240" t="str">
        <f t="shared" si="207"/>
        <v>tabletop games</v>
      </c>
      <c r="S2240" s="9">
        <f t="shared" si="208"/>
        <v>42774.621712962966</v>
      </c>
      <c r="T2240" s="9">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04"/>
        <v>128.02668</v>
      </c>
      <c r="P2241">
        <f t="shared" si="205"/>
        <v>75.133028169014082</v>
      </c>
      <c r="Q2241" t="str">
        <f t="shared" si="206"/>
        <v>games</v>
      </c>
      <c r="R2241" t="str">
        <f t="shared" si="207"/>
        <v>tabletop games</v>
      </c>
      <c r="S2241" s="9">
        <f t="shared" si="208"/>
        <v>41572.958495370374</v>
      </c>
      <c r="T2241" s="9">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204"/>
        <v>270.68</v>
      </c>
      <c r="P2242">
        <f t="shared" si="205"/>
        <v>140.97916666666666</v>
      </c>
      <c r="Q2242" t="str">
        <f t="shared" si="206"/>
        <v>games</v>
      </c>
      <c r="R2242" t="str">
        <f t="shared" si="207"/>
        <v>tabletop games</v>
      </c>
      <c r="S2242" s="9">
        <f t="shared" si="208"/>
        <v>42452.825740740736</v>
      </c>
      <c r="T2242" s="9">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210">(E2243/D2243)*100</f>
        <v>806.4</v>
      </c>
      <c r="P2243">
        <f t="shared" ref="P2243:P2306" si="211">IFERROR(E2243/L2243, 0)</f>
        <v>49.472392638036808</v>
      </c>
      <c r="Q2243" t="str">
        <f t="shared" ref="Q2243:Q2306" si="212">LEFT(N2243, SEARCH("/",N2243,1)-1)</f>
        <v>games</v>
      </c>
      <c r="R2243" t="str">
        <f t="shared" ref="R2243:R2306" si="213">RIGHT(N2243,LEN(N2243)-SEARCH("/",N2243,1))</f>
        <v>tabletop games</v>
      </c>
      <c r="S2243" s="9">
        <f t="shared" ref="S2243:S2306" si="214">(((J2243/60)/60)/24)+DATE(1970,1,1)</f>
        <v>42766.827546296292</v>
      </c>
      <c r="T2243" s="9">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10"/>
        <v>1360.0976000000001</v>
      </c>
      <c r="P2244">
        <f t="shared" si="211"/>
        <v>53.865251485148519</v>
      </c>
      <c r="Q2244" t="str">
        <f t="shared" si="212"/>
        <v>games</v>
      </c>
      <c r="R2244" t="str">
        <f t="shared" si="213"/>
        <v>tabletop games</v>
      </c>
      <c r="S2244" s="9">
        <f t="shared" si="214"/>
        <v>41569.575613425928</v>
      </c>
      <c r="T2244" s="9">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10"/>
        <v>930250</v>
      </c>
      <c r="P2245">
        <f t="shared" si="211"/>
        <v>4.5712530712530715</v>
      </c>
      <c r="Q2245" t="str">
        <f t="shared" si="212"/>
        <v>games</v>
      </c>
      <c r="R2245" t="str">
        <f t="shared" si="213"/>
        <v>tabletop games</v>
      </c>
      <c r="S2245" s="9">
        <f t="shared" si="214"/>
        <v>42800.751041666663</v>
      </c>
      <c r="T2245" s="9">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10"/>
        <v>377.02</v>
      </c>
      <c r="P2246">
        <f t="shared" si="211"/>
        <v>65.00344827586207</v>
      </c>
      <c r="Q2246" t="str">
        <f t="shared" si="212"/>
        <v>games</v>
      </c>
      <c r="R2246" t="str">
        <f t="shared" si="213"/>
        <v>tabletop games</v>
      </c>
      <c r="S2246" s="9">
        <f t="shared" si="214"/>
        <v>42647.818819444445</v>
      </c>
      <c r="T2246" s="9">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10"/>
        <v>2647.0250000000001</v>
      </c>
      <c r="P2247">
        <f t="shared" si="211"/>
        <v>53.475252525252522</v>
      </c>
      <c r="Q2247" t="str">
        <f t="shared" si="212"/>
        <v>games</v>
      </c>
      <c r="R2247" t="str">
        <f t="shared" si="213"/>
        <v>tabletop games</v>
      </c>
      <c r="S2247" s="9">
        <f t="shared" si="214"/>
        <v>41660.708530092597</v>
      </c>
      <c r="T2247" s="9">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10"/>
        <v>100.12</v>
      </c>
      <c r="P2248">
        <f t="shared" si="211"/>
        <v>43.912280701754383</v>
      </c>
      <c r="Q2248" t="str">
        <f t="shared" si="212"/>
        <v>games</v>
      </c>
      <c r="R2248" t="str">
        <f t="shared" si="213"/>
        <v>tabletop games</v>
      </c>
      <c r="S2248" s="9">
        <f t="shared" si="214"/>
        <v>42221.79178240741</v>
      </c>
      <c r="T2248" s="9">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10"/>
        <v>104.45405405405405</v>
      </c>
      <c r="P2249">
        <f t="shared" si="211"/>
        <v>50.852631578947367</v>
      </c>
      <c r="Q2249" t="str">
        <f t="shared" si="212"/>
        <v>games</v>
      </c>
      <c r="R2249" t="str">
        <f t="shared" si="213"/>
        <v>tabletop games</v>
      </c>
      <c r="S2249" s="9">
        <f t="shared" si="214"/>
        <v>42200.666261574079</v>
      </c>
      <c r="T2249" s="9">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10"/>
        <v>107.21428571428571</v>
      </c>
      <c r="P2250">
        <f t="shared" si="211"/>
        <v>58.6328125</v>
      </c>
      <c r="Q2250" t="str">
        <f t="shared" si="212"/>
        <v>games</v>
      </c>
      <c r="R2250" t="str">
        <f t="shared" si="213"/>
        <v>tabletop games</v>
      </c>
      <c r="S2250" s="9">
        <f t="shared" si="214"/>
        <v>42688.875902777778</v>
      </c>
      <c r="T2250" s="9">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10"/>
        <v>168.77142857142857</v>
      </c>
      <c r="P2251">
        <f t="shared" si="211"/>
        <v>32.81666666666667</v>
      </c>
      <c r="Q2251" t="str">
        <f t="shared" si="212"/>
        <v>games</v>
      </c>
      <c r="R2251" t="str">
        <f t="shared" si="213"/>
        <v>tabletop games</v>
      </c>
      <c r="S2251" s="9">
        <f t="shared" si="214"/>
        <v>41336.703298611108</v>
      </c>
      <c r="T2251" s="9">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10"/>
        <v>975.11200000000008</v>
      </c>
      <c r="P2252">
        <f t="shared" si="211"/>
        <v>426.93169877408059</v>
      </c>
      <c r="Q2252" t="str">
        <f t="shared" si="212"/>
        <v>games</v>
      </c>
      <c r="R2252" t="str">
        <f t="shared" si="213"/>
        <v>tabletop games</v>
      </c>
      <c r="S2252" s="9">
        <f t="shared" si="214"/>
        <v>42677.005474537036</v>
      </c>
      <c r="T2252" s="9">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10"/>
        <v>134.44929411764704</v>
      </c>
      <c r="P2253">
        <f t="shared" si="211"/>
        <v>23.808729166666669</v>
      </c>
      <c r="Q2253" t="str">
        <f t="shared" si="212"/>
        <v>games</v>
      </c>
      <c r="R2253" t="str">
        <f t="shared" si="213"/>
        <v>tabletop games</v>
      </c>
      <c r="S2253" s="9">
        <f t="shared" si="214"/>
        <v>41846.34579861111</v>
      </c>
      <c r="T2253" s="9">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10"/>
        <v>272.27777777777777</v>
      </c>
      <c r="P2254">
        <f t="shared" si="211"/>
        <v>98.413654618473899</v>
      </c>
      <c r="Q2254" t="str">
        <f t="shared" si="212"/>
        <v>games</v>
      </c>
      <c r="R2254" t="str">
        <f t="shared" si="213"/>
        <v>tabletop games</v>
      </c>
      <c r="S2254" s="9">
        <f t="shared" si="214"/>
        <v>42573.327986111108</v>
      </c>
      <c r="T2254" s="9">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10"/>
        <v>112.6875</v>
      </c>
      <c r="P2255">
        <f t="shared" si="211"/>
        <v>107.32142857142857</v>
      </c>
      <c r="Q2255" t="str">
        <f t="shared" si="212"/>
        <v>games</v>
      </c>
      <c r="R2255" t="str">
        <f t="shared" si="213"/>
        <v>tabletop games</v>
      </c>
      <c r="S2255" s="9">
        <f t="shared" si="214"/>
        <v>42296.631331018521</v>
      </c>
      <c r="T2255" s="9">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10"/>
        <v>459.8</v>
      </c>
      <c r="P2256">
        <f t="shared" si="211"/>
        <v>11.67005076142132</v>
      </c>
      <c r="Q2256" t="str">
        <f t="shared" si="212"/>
        <v>games</v>
      </c>
      <c r="R2256" t="str">
        <f t="shared" si="213"/>
        <v>tabletop games</v>
      </c>
      <c r="S2256" s="9">
        <f t="shared" si="214"/>
        <v>42752.647777777776</v>
      </c>
      <c r="T2256" s="9">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10"/>
        <v>286.65822784810126</v>
      </c>
      <c r="P2257">
        <f t="shared" si="211"/>
        <v>41.782287822878232</v>
      </c>
      <c r="Q2257" t="str">
        <f t="shared" si="212"/>
        <v>games</v>
      </c>
      <c r="R2257" t="str">
        <f t="shared" si="213"/>
        <v>tabletop games</v>
      </c>
      <c r="S2257" s="9">
        <f t="shared" si="214"/>
        <v>42467.951979166668</v>
      </c>
      <c r="T2257" s="9">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10"/>
        <v>222.70833333333334</v>
      </c>
      <c r="P2258">
        <f t="shared" si="211"/>
        <v>21.38</v>
      </c>
      <c r="Q2258" t="str">
        <f t="shared" si="212"/>
        <v>games</v>
      </c>
      <c r="R2258" t="str">
        <f t="shared" si="213"/>
        <v>tabletop games</v>
      </c>
      <c r="S2258" s="9">
        <f t="shared" si="214"/>
        <v>42682.451921296291</v>
      </c>
      <c r="T2258" s="9">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10"/>
        <v>636.14</v>
      </c>
      <c r="P2259">
        <f t="shared" si="211"/>
        <v>94.103550295857985</v>
      </c>
      <c r="Q2259" t="str">
        <f t="shared" si="212"/>
        <v>games</v>
      </c>
      <c r="R2259" t="str">
        <f t="shared" si="213"/>
        <v>tabletop games</v>
      </c>
      <c r="S2259" s="9">
        <f t="shared" si="214"/>
        <v>42505.936678240745</v>
      </c>
      <c r="T2259" s="9">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10"/>
        <v>146.5</v>
      </c>
      <c r="P2260">
        <f t="shared" si="211"/>
        <v>15.721951219512196</v>
      </c>
      <c r="Q2260" t="str">
        <f t="shared" si="212"/>
        <v>games</v>
      </c>
      <c r="R2260" t="str">
        <f t="shared" si="213"/>
        <v>tabletop games</v>
      </c>
      <c r="S2260" s="9">
        <f t="shared" si="214"/>
        <v>42136.75100694444</v>
      </c>
      <c r="T2260" s="9">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10"/>
        <v>1867.1</v>
      </c>
      <c r="P2261">
        <f t="shared" si="211"/>
        <v>90.635922330097088</v>
      </c>
      <c r="Q2261" t="str">
        <f t="shared" si="212"/>
        <v>games</v>
      </c>
      <c r="R2261" t="str">
        <f t="shared" si="213"/>
        <v>tabletop games</v>
      </c>
      <c r="S2261" s="9">
        <f t="shared" si="214"/>
        <v>42702.804814814815</v>
      </c>
      <c r="T2261" s="9">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10"/>
        <v>326.92</v>
      </c>
      <c r="P2262">
        <f t="shared" si="211"/>
        <v>97.297619047619051</v>
      </c>
      <c r="Q2262" t="str">
        <f t="shared" si="212"/>
        <v>games</v>
      </c>
      <c r="R2262" t="str">
        <f t="shared" si="213"/>
        <v>tabletop games</v>
      </c>
      <c r="S2262" s="9">
        <f t="shared" si="214"/>
        <v>41695.016782407409</v>
      </c>
      <c r="T2262" s="9">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10"/>
        <v>779.5</v>
      </c>
      <c r="P2263">
        <f t="shared" si="211"/>
        <v>37.11904761904762</v>
      </c>
      <c r="Q2263" t="str">
        <f t="shared" si="212"/>
        <v>games</v>
      </c>
      <c r="R2263" t="str">
        <f t="shared" si="213"/>
        <v>tabletop games</v>
      </c>
      <c r="S2263" s="9">
        <f t="shared" si="214"/>
        <v>42759.724768518514</v>
      </c>
      <c r="T2263" s="9">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10"/>
        <v>154.15151515151516</v>
      </c>
      <c r="P2264">
        <f t="shared" si="211"/>
        <v>28.104972375690608</v>
      </c>
      <c r="Q2264" t="str">
        <f t="shared" si="212"/>
        <v>games</v>
      </c>
      <c r="R2264" t="str">
        <f t="shared" si="213"/>
        <v>tabletop games</v>
      </c>
      <c r="S2264" s="9">
        <f t="shared" si="214"/>
        <v>41926.585162037038</v>
      </c>
      <c r="T2264" s="9">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10"/>
        <v>115.54666666666667</v>
      </c>
      <c r="P2265">
        <f t="shared" si="211"/>
        <v>144.43333333333334</v>
      </c>
      <c r="Q2265" t="str">
        <f t="shared" si="212"/>
        <v>games</v>
      </c>
      <c r="R2265" t="str">
        <f t="shared" si="213"/>
        <v>tabletop games</v>
      </c>
      <c r="S2265" s="9">
        <f t="shared" si="214"/>
        <v>42014.832326388889</v>
      </c>
      <c r="T2265" s="9">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10"/>
        <v>180.03333333333333</v>
      </c>
      <c r="P2266">
        <f t="shared" si="211"/>
        <v>24.274157303370785</v>
      </c>
      <c r="Q2266" t="str">
        <f t="shared" si="212"/>
        <v>games</v>
      </c>
      <c r="R2266" t="str">
        <f t="shared" si="213"/>
        <v>tabletop games</v>
      </c>
      <c r="S2266" s="9">
        <f t="shared" si="214"/>
        <v>42496.582337962958</v>
      </c>
      <c r="T2266" s="9">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10"/>
        <v>298.5</v>
      </c>
      <c r="P2267">
        <f t="shared" si="211"/>
        <v>35.117647058823529</v>
      </c>
      <c r="Q2267" t="str">
        <f t="shared" si="212"/>
        <v>games</v>
      </c>
      <c r="R2267" t="str">
        <f t="shared" si="213"/>
        <v>tabletop games</v>
      </c>
      <c r="S2267" s="9">
        <f t="shared" si="214"/>
        <v>42689.853090277778</v>
      </c>
      <c r="T2267" s="9">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10"/>
        <v>320.26666666666665</v>
      </c>
      <c r="P2268">
        <f t="shared" si="211"/>
        <v>24.762886597938145</v>
      </c>
      <c r="Q2268" t="str">
        <f t="shared" si="212"/>
        <v>games</v>
      </c>
      <c r="R2268" t="str">
        <f t="shared" si="213"/>
        <v>tabletop games</v>
      </c>
      <c r="S2268" s="9">
        <f t="shared" si="214"/>
        <v>42469.874907407408</v>
      </c>
      <c r="T2268" s="9">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10"/>
        <v>380.52499999999998</v>
      </c>
      <c r="P2269">
        <f t="shared" si="211"/>
        <v>188.37871287128712</v>
      </c>
      <c r="Q2269" t="str">
        <f t="shared" si="212"/>
        <v>games</v>
      </c>
      <c r="R2269" t="str">
        <f t="shared" si="213"/>
        <v>tabletop games</v>
      </c>
      <c r="S2269" s="9">
        <f t="shared" si="214"/>
        <v>41968.829826388886</v>
      </c>
      <c r="T2269" s="9">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10"/>
        <v>102.60000000000001</v>
      </c>
      <c r="P2270">
        <f t="shared" si="211"/>
        <v>148.08247422680412</v>
      </c>
      <c r="Q2270" t="str">
        <f t="shared" si="212"/>
        <v>games</v>
      </c>
      <c r="R2270" t="str">
        <f t="shared" si="213"/>
        <v>tabletop games</v>
      </c>
      <c r="S2270" s="9">
        <f t="shared" si="214"/>
        <v>42776.082349537035</v>
      </c>
      <c r="T2270" s="9">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10"/>
        <v>1801.64</v>
      </c>
      <c r="P2271">
        <f t="shared" si="211"/>
        <v>49.934589800443462</v>
      </c>
      <c r="Q2271" t="str">
        <f t="shared" si="212"/>
        <v>games</v>
      </c>
      <c r="R2271" t="str">
        <f t="shared" si="213"/>
        <v>tabletop games</v>
      </c>
      <c r="S2271" s="9">
        <f t="shared" si="214"/>
        <v>42776.704432870371</v>
      </c>
      <c r="T2271" s="9">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10"/>
        <v>720.24800000000005</v>
      </c>
      <c r="P2272">
        <f t="shared" si="211"/>
        <v>107.82155688622754</v>
      </c>
      <c r="Q2272" t="str">
        <f t="shared" si="212"/>
        <v>games</v>
      </c>
      <c r="R2272" t="str">
        <f t="shared" si="213"/>
        <v>tabletop games</v>
      </c>
      <c r="S2272" s="9">
        <f t="shared" si="214"/>
        <v>42725.869363425925</v>
      </c>
      <c r="T2272" s="9">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10"/>
        <v>283.09000000000003</v>
      </c>
      <c r="P2273">
        <f t="shared" si="211"/>
        <v>42.63403614457831</v>
      </c>
      <c r="Q2273" t="str">
        <f t="shared" si="212"/>
        <v>games</v>
      </c>
      <c r="R2273" t="str">
        <f t="shared" si="213"/>
        <v>tabletop games</v>
      </c>
      <c r="S2273" s="9">
        <f t="shared" si="214"/>
        <v>42684.000046296293</v>
      </c>
      <c r="T2273" s="9">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10"/>
        <v>1356.6000000000001</v>
      </c>
      <c r="P2274">
        <f t="shared" si="211"/>
        <v>14.370762711864407</v>
      </c>
      <c r="Q2274" t="str">
        <f t="shared" si="212"/>
        <v>games</v>
      </c>
      <c r="R2274" t="str">
        <f t="shared" si="213"/>
        <v>tabletop games</v>
      </c>
      <c r="S2274" s="9">
        <f t="shared" si="214"/>
        <v>42315.699490740735</v>
      </c>
      <c r="T2274" s="9">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10"/>
        <v>220.35999999999999</v>
      </c>
      <c r="P2275">
        <f t="shared" si="211"/>
        <v>37.476190476190474</v>
      </c>
      <c r="Q2275" t="str">
        <f t="shared" si="212"/>
        <v>games</v>
      </c>
      <c r="R2275" t="str">
        <f t="shared" si="213"/>
        <v>tabletop games</v>
      </c>
      <c r="S2275" s="9">
        <f t="shared" si="214"/>
        <v>42781.549097222218</v>
      </c>
      <c r="T2275" s="9">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10"/>
        <v>119.6</v>
      </c>
      <c r="P2276">
        <f t="shared" si="211"/>
        <v>30.202020202020201</v>
      </c>
      <c r="Q2276" t="str">
        <f t="shared" si="212"/>
        <v>games</v>
      </c>
      <c r="R2276" t="str">
        <f t="shared" si="213"/>
        <v>tabletop games</v>
      </c>
      <c r="S2276" s="9">
        <f t="shared" si="214"/>
        <v>41663.500659722224</v>
      </c>
      <c r="T2276" s="9">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10"/>
        <v>407.76923076923077</v>
      </c>
      <c r="P2277">
        <f t="shared" si="211"/>
        <v>33.550632911392405</v>
      </c>
      <c r="Q2277" t="str">
        <f t="shared" si="212"/>
        <v>games</v>
      </c>
      <c r="R2277" t="str">
        <f t="shared" si="213"/>
        <v>tabletop games</v>
      </c>
      <c r="S2277" s="9">
        <f t="shared" si="214"/>
        <v>41965.616655092599</v>
      </c>
      <c r="T2277" s="9">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10"/>
        <v>105.81826105905425</v>
      </c>
      <c r="P2278">
        <f t="shared" si="211"/>
        <v>64.74666666666667</v>
      </c>
      <c r="Q2278" t="str">
        <f t="shared" si="212"/>
        <v>games</v>
      </c>
      <c r="R2278" t="str">
        <f t="shared" si="213"/>
        <v>tabletop games</v>
      </c>
      <c r="S2278" s="9">
        <f t="shared" si="214"/>
        <v>41614.651493055557</v>
      </c>
      <c r="T2278" s="9">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10"/>
        <v>141.08235294117648</v>
      </c>
      <c r="P2279">
        <f t="shared" si="211"/>
        <v>57.932367149758456</v>
      </c>
      <c r="Q2279" t="str">
        <f t="shared" si="212"/>
        <v>games</v>
      </c>
      <c r="R2279" t="str">
        <f t="shared" si="213"/>
        <v>tabletop games</v>
      </c>
      <c r="S2279" s="9">
        <f t="shared" si="214"/>
        <v>40936.678506944445</v>
      </c>
      <c r="T2279" s="9">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10"/>
        <v>270.7</v>
      </c>
      <c r="P2280">
        <f t="shared" si="211"/>
        <v>53.078431372549019</v>
      </c>
      <c r="Q2280" t="str">
        <f t="shared" si="212"/>
        <v>games</v>
      </c>
      <c r="R2280" t="str">
        <f t="shared" si="213"/>
        <v>tabletop games</v>
      </c>
      <c r="S2280" s="9">
        <f t="shared" si="214"/>
        <v>42338.709108796291</v>
      </c>
      <c r="T2280" s="9">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10"/>
        <v>153.80000000000001</v>
      </c>
      <c r="P2281">
        <f t="shared" si="211"/>
        <v>48.0625</v>
      </c>
      <c r="Q2281" t="str">
        <f t="shared" si="212"/>
        <v>games</v>
      </c>
      <c r="R2281" t="str">
        <f t="shared" si="213"/>
        <v>tabletop games</v>
      </c>
      <c r="S2281" s="9">
        <f t="shared" si="214"/>
        <v>42020.806701388887</v>
      </c>
      <c r="T2281" s="9">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10"/>
        <v>403.57653061224488</v>
      </c>
      <c r="P2282">
        <f t="shared" si="211"/>
        <v>82.396874999999994</v>
      </c>
      <c r="Q2282" t="str">
        <f t="shared" si="212"/>
        <v>games</v>
      </c>
      <c r="R2282" t="str">
        <f t="shared" si="213"/>
        <v>tabletop games</v>
      </c>
      <c r="S2282" s="9">
        <f t="shared" si="214"/>
        <v>42234.624895833331</v>
      </c>
      <c r="T2282" s="9">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10"/>
        <v>185</v>
      </c>
      <c r="P2283">
        <f t="shared" si="211"/>
        <v>50.454545454545453</v>
      </c>
      <c r="Q2283" t="str">
        <f t="shared" si="212"/>
        <v>music</v>
      </c>
      <c r="R2283" t="str">
        <f t="shared" si="213"/>
        <v>rock</v>
      </c>
      <c r="S2283" s="9">
        <f t="shared" si="214"/>
        <v>40687.285844907405</v>
      </c>
      <c r="T2283" s="9">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10"/>
        <v>185.33333333333331</v>
      </c>
      <c r="P2284">
        <f t="shared" si="211"/>
        <v>115.83333333333333</v>
      </c>
      <c r="Q2284" t="str">
        <f t="shared" si="212"/>
        <v>music</v>
      </c>
      <c r="R2284" t="str">
        <f t="shared" si="213"/>
        <v>rock</v>
      </c>
      <c r="S2284" s="9">
        <f t="shared" si="214"/>
        <v>42323.17460648148</v>
      </c>
      <c r="T2284" s="9">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10"/>
        <v>100.85533333333332</v>
      </c>
      <c r="P2285">
        <f t="shared" si="211"/>
        <v>63.03458333333333</v>
      </c>
      <c r="Q2285" t="str">
        <f t="shared" si="212"/>
        <v>music</v>
      </c>
      <c r="R2285" t="str">
        <f t="shared" si="213"/>
        <v>rock</v>
      </c>
      <c r="S2285" s="9">
        <f t="shared" si="214"/>
        <v>40978.125046296293</v>
      </c>
      <c r="T2285" s="9">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10"/>
        <v>106.22116666666668</v>
      </c>
      <c r="P2286">
        <f t="shared" si="211"/>
        <v>108.02152542372882</v>
      </c>
      <c r="Q2286" t="str">
        <f t="shared" si="212"/>
        <v>music</v>
      </c>
      <c r="R2286" t="str">
        <f t="shared" si="213"/>
        <v>rock</v>
      </c>
      <c r="S2286" s="9">
        <f t="shared" si="214"/>
        <v>40585.796817129631</v>
      </c>
      <c r="T2286" s="9">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10"/>
        <v>121.36666666666667</v>
      </c>
      <c r="P2287">
        <f t="shared" si="211"/>
        <v>46.088607594936711</v>
      </c>
      <c r="Q2287" t="str">
        <f t="shared" si="212"/>
        <v>music</v>
      </c>
      <c r="R2287" t="str">
        <f t="shared" si="213"/>
        <v>rock</v>
      </c>
      <c r="S2287" s="9">
        <f t="shared" si="214"/>
        <v>41059.185682870368</v>
      </c>
      <c r="T2287" s="9">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10"/>
        <v>100.06666666666666</v>
      </c>
      <c r="P2288">
        <f t="shared" si="211"/>
        <v>107.21428571428571</v>
      </c>
      <c r="Q2288" t="str">
        <f t="shared" si="212"/>
        <v>music</v>
      </c>
      <c r="R2288" t="str">
        <f t="shared" si="213"/>
        <v>rock</v>
      </c>
      <c r="S2288" s="9">
        <f t="shared" si="214"/>
        <v>41494.963587962964</v>
      </c>
      <c r="T2288" s="9">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10"/>
        <v>119.97755555555555</v>
      </c>
      <c r="P2289">
        <f t="shared" si="211"/>
        <v>50.9338679245283</v>
      </c>
      <c r="Q2289" t="str">
        <f t="shared" si="212"/>
        <v>music</v>
      </c>
      <c r="R2289" t="str">
        <f t="shared" si="213"/>
        <v>rock</v>
      </c>
      <c r="S2289" s="9">
        <f t="shared" si="214"/>
        <v>41792.667361111111</v>
      </c>
      <c r="T2289" s="9">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10"/>
        <v>100.1</v>
      </c>
      <c r="P2290">
        <f t="shared" si="211"/>
        <v>40.04</v>
      </c>
      <c r="Q2290" t="str">
        <f t="shared" si="212"/>
        <v>music</v>
      </c>
      <c r="R2290" t="str">
        <f t="shared" si="213"/>
        <v>rock</v>
      </c>
      <c r="S2290" s="9">
        <f t="shared" si="214"/>
        <v>41067.827418981484</v>
      </c>
      <c r="T2290" s="9">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10"/>
        <v>107.4</v>
      </c>
      <c r="P2291">
        <f t="shared" si="211"/>
        <v>64.44</v>
      </c>
      <c r="Q2291" t="str">
        <f t="shared" si="212"/>
        <v>music</v>
      </c>
      <c r="R2291" t="str">
        <f t="shared" si="213"/>
        <v>rock</v>
      </c>
      <c r="S2291" s="9">
        <f t="shared" si="214"/>
        <v>41571.998379629629</v>
      </c>
      <c r="T2291" s="9">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10"/>
        <v>104.06666666666666</v>
      </c>
      <c r="P2292">
        <f t="shared" si="211"/>
        <v>53.827586206896555</v>
      </c>
      <c r="Q2292" t="str">
        <f t="shared" si="212"/>
        <v>music</v>
      </c>
      <c r="R2292" t="str">
        <f t="shared" si="213"/>
        <v>rock</v>
      </c>
      <c r="S2292" s="9">
        <f t="shared" si="214"/>
        <v>40070.253819444442</v>
      </c>
      <c r="T2292" s="9">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10"/>
        <v>172.8</v>
      </c>
      <c r="P2293">
        <f t="shared" si="211"/>
        <v>100.46511627906976</v>
      </c>
      <c r="Q2293" t="str">
        <f t="shared" si="212"/>
        <v>music</v>
      </c>
      <c r="R2293" t="str">
        <f t="shared" si="213"/>
        <v>rock</v>
      </c>
      <c r="S2293" s="9">
        <f t="shared" si="214"/>
        <v>40987.977060185185</v>
      </c>
      <c r="T2293" s="9">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10"/>
        <v>107.2505</v>
      </c>
      <c r="P2294">
        <f t="shared" si="211"/>
        <v>46.630652173913049</v>
      </c>
      <c r="Q2294" t="str">
        <f t="shared" si="212"/>
        <v>music</v>
      </c>
      <c r="R2294" t="str">
        <f t="shared" si="213"/>
        <v>rock</v>
      </c>
      <c r="S2294" s="9">
        <f t="shared" si="214"/>
        <v>40987.697638888887</v>
      </c>
      <c r="T2294" s="9">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10"/>
        <v>108.23529411764706</v>
      </c>
      <c r="P2295">
        <f t="shared" si="211"/>
        <v>34.074074074074076</v>
      </c>
      <c r="Q2295" t="str">
        <f t="shared" si="212"/>
        <v>music</v>
      </c>
      <c r="R2295" t="str">
        <f t="shared" si="213"/>
        <v>rock</v>
      </c>
      <c r="S2295" s="9">
        <f t="shared" si="214"/>
        <v>41151.708321759259</v>
      </c>
      <c r="T2295" s="9">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10"/>
        <v>146.08079999999998</v>
      </c>
      <c r="P2296">
        <f t="shared" si="211"/>
        <v>65.214642857142863</v>
      </c>
      <c r="Q2296" t="str">
        <f t="shared" si="212"/>
        <v>music</v>
      </c>
      <c r="R2296" t="str">
        <f t="shared" si="213"/>
        <v>rock</v>
      </c>
      <c r="S2296" s="9">
        <f t="shared" si="214"/>
        <v>41264.72314814815</v>
      </c>
      <c r="T2296" s="9">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10"/>
        <v>125.25</v>
      </c>
      <c r="P2297">
        <f t="shared" si="211"/>
        <v>44.205882352941174</v>
      </c>
      <c r="Q2297" t="str">
        <f t="shared" si="212"/>
        <v>music</v>
      </c>
      <c r="R2297" t="str">
        <f t="shared" si="213"/>
        <v>rock</v>
      </c>
      <c r="S2297" s="9">
        <f t="shared" si="214"/>
        <v>41270.954351851848</v>
      </c>
      <c r="T2297" s="9">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10"/>
        <v>149.07142857142856</v>
      </c>
      <c r="P2298">
        <f t="shared" si="211"/>
        <v>71.965517241379317</v>
      </c>
      <c r="Q2298" t="str">
        <f t="shared" si="212"/>
        <v>music</v>
      </c>
      <c r="R2298" t="str">
        <f t="shared" si="213"/>
        <v>rock</v>
      </c>
      <c r="S2298" s="9">
        <f t="shared" si="214"/>
        <v>40927.731782407405</v>
      </c>
      <c r="T2298" s="9">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10"/>
        <v>100.6</v>
      </c>
      <c r="P2299">
        <f t="shared" si="211"/>
        <v>52.94736842105263</v>
      </c>
      <c r="Q2299" t="str">
        <f t="shared" si="212"/>
        <v>music</v>
      </c>
      <c r="R2299" t="str">
        <f t="shared" si="213"/>
        <v>rock</v>
      </c>
      <c r="S2299" s="9">
        <f t="shared" si="214"/>
        <v>40948.042233796295</v>
      </c>
      <c r="T2299" s="9">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10"/>
        <v>105.07333333333332</v>
      </c>
      <c r="P2300">
        <f t="shared" si="211"/>
        <v>109.45138888888889</v>
      </c>
      <c r="Q2300" t="str">
        <f t="shared" si="212"/>
        <v>music</v>
      </c>
      <c r="R2300" t="str">
        <f t="shared" si="213"/>
        <v>rock</v>
      </c>
      <c r="S2300" s="9">
        <f t="shared" si="214"/>
        <v>41694.84065972222</v>
      </c>
      <c r="T2300" s="9">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10"/>
        <v>350.16666666666663</v>
      </c>
      <c r="P2301">
        <f t="shared" si="211"/>
        <v>75.035714285714292</v>
      </c>
      <c r="Q2301" t="str">
        <f t="shared" si="212"/>
        <v>music</v>
      </c>
      <c r="R2301" t="str">
        <f t="shared" si="213"/>
        <v>rock</v>
      </c>
      <c r="S2301" s="9">
        <f t="shared" si="214"/>
        <v>40565.032511574071</v>
      </c>
      <c r="T2301" s="9">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10"/>
        <v>101.25</v>
      </c>
      <c r="P2302">
        <f t="shared" si="211"/>
        <v>115.71428571428571</v>
      </c>
      <c r="Q2302" t="str">
        <f t="shared" si="212"/>
        <v>music</v>
      </c>
      <c r="R2302" t="str">
        <f t="shared" si="213"/>
        <v>rock</v>
      </c>
      <c r="S2302" s="9">
        <f t="shared" si="214"/>
        <v>41074.727037037039</v>
      </c>
      <c r="T2302" s="9">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10"/>
        <v>133.6044</v>
      </c>
      <c r="P2303">
        <f t="shared" si="211"/>
        <v>31.659810426540286</v>
      </c>
      <c r="Q2303" t="str">
        <f t="shared" si="212"/>
        <v>music</v>
      </c>
      <c r="R2303" t="str">
        <f t="shared" si="213"/>
        <v>indie rock</v>
      </c>
      <c r="S2303" s="9">
        <f t="shared" si="214"/>
        <v>41416.146944444445</v>
      </c>
      <c r="T2303" s="9">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10"/>
        <v>170.65217391304347</v>
      </c>
      <c r="P2304">
        <f t="shared" si="211"/>
        <v>46.176470588235297</v>
      </c>
      <c r="Q2304" t="str">
        <f t="shared" si="212"/>
        <v>music</v>
      </c>
      <c r="R2304" t="str">
        <f t="shared" si="213"/>
        <v>indie rock</v>
      </c>
      <c r="S2304" s="9">
        <f t="shared" si="214"/>
        <v>41605.868449074071</v>
      </c>
      <c r="T2304" s="9">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10"/>
        <v>109.35829457364341</v>
      </c>
      <c r="P2305">
        <f t="shared" si="211"/>
        <v>68.481650485436887</v>
      </c>
      <c r="Q2305" t="str">
        <f t="shared" si="212"/>
        <v>music</v>
      </c>
      <c r="R2305" t="str">
        <f t="shared" si="213"/>
        <v>indie rock</v>
      </c>
      <c r="S2305" s="9">
        <f t="shared" si="214"/>
        <v>40850.111064814817</v>
      </c>
      <c r="T2305" s="9">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210"/>
        <v>100.70033333333335</v>
      </c>
      <c r="P2306">
        <f t="shared" si="211"/>
        <v>53.469203539823013</v>
      </c>
      <c r="Q2306" t="str">
        <f t="shared" si="212"/>
        <v>music</v>
      </c>
      <c r="R2306" t="str">
        <f t="shared" si="213"/>
        <v>indie rock</v>
      </c>
      <c r="S2306" s="9">
        <f t="shared" si="214"/>
        <v>40502.815868055557</v>
      </c>
      <c r="T2306" s="9">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216">(E2307/D2307)*100</f>
        <v>101.22777777777779</v>
      </c>
      <c r="P2307">
        <f t="shared" ref="P2307:P2370" si="217">IFERROR(E2307/L2307, 0)</f>
        <v>109.10778443113773</v>
      </c>
      <c r="Q2307" t="str">
        <f t="shared" ref="Q2307:Q2370" si="218">LEFT(N2307, SEARCH("/",N2307,1)-1)</f>
        <v>music</v>
      </c>
      <c r="R2307" t="str">
        <f t="shared" ref="R2307:R2370" si="219">RIGHT(N2307,LEN(N2307)-SEARCH("/",N2307,1))</f>
        <v>indie rock</v>
      </c>
      <c r="S2307" s="9">
        <f t="shared" ref="S2307:S2370" si="220">(((J2307/60)/60)/24)+DATE(1970,1,1)</f>
        <v>41834.695277777777</v>
      </c>
      <c r="T2307" s="9">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16"/>
        <v>106.75857142857143</v>
      </c>
      <c r="P2308">
        <f t="shared" si="217"/>
        <v>51.185616438356163</v>
      </c>
      <c r="Q2308" t="str">
        <f t="shared" si="218"/>
        <v>music</v>
      </c>
      <c r="R2308" t="str">
        <f t="shared" si="219"/>
        <v>indie rock</v>
      </c>
      <c r="S2308" s="9">
        <f t="shared" si="220"/>
        <v>40948.16815972222</v>
      </c>
      <c r="T2308" s="9">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16"/>
        <v>106.65777537961894</v>
      </c>
      <c r="P2309">
        <f t="shared" si="217"/>
        <v>27.936800000000002</v>
      </c>
      <c r="Q2309" t="str">
        <f t="shared" si="218"/>
        <v>music</v>
      </c>
      <c r="R2309" t="str">
        <f t="shared" si="219"/>
        <v>indie rock</v>
      </c>
      <c r="S2309" s="9">
        <f t="shared" si="220"/>
        <v>41004.802465277775</v>
      </c>
      <c r="T2309" s="9">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16"/>
        <v>101.30622</v>
      </c>
      <c r="P2310">
        <f t="shared" si="217"/>
        <v>82.496921824104234</v>
      </c>
      <c r="Q2310" t="str">
        <f t="shared" si="218"/>
        <v>music</v>
      </c>
      <c r="R2310" t="str">
        <f t="shared" si="219"/>
        <v>indie rock</v>
      </c>
      <c r="S2310" s="9">
        <f t="shared" si="220"/>
        <v>41851.962916666671</v>
      </c>
      <c r="T2310" s="9">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16"/>
        <v>106.67450000000001</v>
      </c>
      <c r="P2311">
        <f t="shared" si="217"/>
        <v>59.817476635514019</v>
      </c>
      <c r="Q2311" t="str">
        <f t="shared" si="218"/>
        <v>music</v>
      </c>
      <c r="R2311" t="str">
        <f t="shared" si="219"/>
        <v>indie rock</v>
      </c>
      <c r="S2311" s="9">
        <f t="shared" si="220"/>
        <v>41307.987696759257</v>
      </c>
      <c r="T2311" s="9">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16"/>
        <v>428.83978378378379</v>
      </c>
      <c r="P2312">
        <f t="shared" si="217"/>
        <v>64.816470588235291</v>
      </c>
      <c r="Q2312" t="str">
        <f t="shared" si="218"/>
        <v>music</v>
      </c>
      <c r="R2312" t="str">
        <f t="shared" si="219"/>
        <v>indie rock</v>
      </c>
      <c r="S2312" s="9">
        <f t="shared" si="220"/>
        <v>41324.79415509259</v>
      </c>
      <c r="T2312" s="9">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16"/>
        <v>104.11111111111111</v>
      </c>
      <c r="P2313">
        <f t="shared" si="217"/>
        <v>90.09615384615384</v>
      </c>
      <c r="Q2313" t="str">
        <f t="shared" si="218"/>
        <v>music</v>
      </c>
      <c r="R2313" t="str">
        <f t="shared" si="219"/>
        <v>indie rock</v>
      </c>
      <c r="S2313" s="9">
        <f t="shared" si="220"/>
        <v>41736.004502314812</v>
      </c>
      <c r="T2313" s="9">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16"/>
        <v>107.86666666666666</v>
      </c>
      <c r="P2314">
        <f t="shared" si="217"/>
        <v>40.962025316455694</v>
      </c>
      <c r="Q2314" t="str">
        <f t="shared" si="218"/>
        <v>music</v>
      </c>
      <c r="R2314" t="str">
        <f t="shared" si="219"/>
        <v>indie rock</v>
      </c>
      <c r="S2314" s="9">
        <f t="shared" si="220"/>
        <v>41716.632847222223</v>
      </c>
      <c r="T2314" s="9">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16"/>
        <v>175.84040000000002</v>
      </c>
      <c r="P2315">
        <f t="shared" si="217"/>
        <v>56.000127388535034</v>
      </c>
      <c r="Q2315" t="str">
        <f t="shared" si="218"/>
        <v>music</v>
      </c>
      <c r="R2315" t="str">
        <f t="shared" si="219"/>
        <v>indie rock</v>
      </c>
      <c r="S2315" s="9">
        <f t="shared" si="220"/>
        <v>41002.958634259259</v>
      </c>
      <c r="T2315" s="9">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16"/>
        <v>156.97</v>
      </c>
      <c r="P2316">
        <f t="shared" si="217"/>
        <v>37.672800000000002</v>
      </c>
      <c r="Q2316" t="str">
        <f t="shared" si="218"/>
        <v>music</v>
      </c>
      <c r="R2316" t="str">
        <f t="shared" si="219"/>
        <v>indie rock</v>
      </c>
      <c r="S2316" s="9">
        <f t="shared" si="220"/>
        <v>41037.551585648151</v>
      </c>
      <c r="T2316" s="9">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16"/>
        <v>102.60000000000001</v>
      </c>
      <c r="P2317">
        <f t="shared" si="217"/>
        <v>40.078125</v>
      </c>
      <c r="Q2317" t="str">
        <f t="shared" si="218"/>
        <v>music</v>
      </c>
      <c r="R2317" t="str">
        <f t="shared" si="219"/>
        <v>indie rock</v>
      </c>
      <c r="S2317" s="9">
        <f t="shared" si="220"/>
        <v>41004.72619212963</v>
      </c>
      <c r="T2317" s="9">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16"/>
        <v>104.04266666666666</v>
      </c>
      <c r="P2318">
        <f t="shared" si="217"/>
        <v>78.031999999999996</v>
      </c>
      <c r="Q2318" t="str">
        <f t="shared" si="218"/>
        <v>music</v>
      </c>
      <c r="R2318" t="str">
        <f t="shared" si="219"/>
        <v>indie rock</v>
      </c>
      <c r="S2318" s="9">
        <f t="shared" si="220"/>
        <v>40079.725115740745</v>
      </c>
      <c r="T2318" s="9">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16"/>
        <v>104</v>
      </c>
      <c r="P2319">
        <f t="shared" si="217"/>
        <v>18.90909090909091</v>
      </c>
      <c r="Q2319" t="str">
        <f t="shared" si="218"/>
        <v>music</v>
      </c>
      <c r="R2319" t="str">
        <f t="shared" si="219"/>
        <v>indie rock</v>
      </c>
      <c r="S2319" s="9">
        <f t="shared" si="220"/>
        <v>40192.542233796295</v>
      </c>
      <c r="T2319" s="9">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16"/>
        <v>121.05999999999999</v>
      </c>
      <c r="P2320">
        <f t="shared" si="217"/>
        <v>37.134969325153371</v>
      </c>
      <c r="Q2320" t="str">
        <f t="shared" si="218"/>
        <v>music</v>
      </c>
      <c r="R2320" t="str">
        <f t="shared" si="219"/>
        <v>indie rock</v>
      </c>
      <c r="S2320" s="9">
        <f t="shared" si="220"/>
        <v>40050.643680555557</v>
      </c>
      <c r="T2320" s="9">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16"/>
        <v>107.69999999999999</v>
      </c>
      <c r="P2321">
        <f t="shared" si="217"/>
        <v>41.961038961038959</v>
      </c>
      <c r="Q2321" t="str">
        <f t="shared" si="218"/>
        <v>music</v>
      </c>
      <c r="R2321" t="str">
        <f t="shared" si="219"/>
        <v>indie rock</v>
      </c>
      <c r="S2321" s="9">
        <f t="shared" si="220"/>
        <v>41593.082002314812</v>
      </c>
      <c r="T2321" s="9">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16"/>
        <v>108.66</v>
      </c>
      <c r="P2322">
        <f t="shared" si="217"/>
        <v>61.044943820224717</v>
      </c>
      <c r="Q2322" t="str">
        <f t="shared" si="218"/>
        <v>music</v>
      </c>
      <c r="R2322" t="str">
        <f t="shared" si="219"/>
        <v>indie rock</v>
      </c>
      <c r="S2322" s="9">
        <f t="shared" si="220"/>
        <v>41696.817129629628</v>
      </c>
      <c r="T2322" s="9">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16"/>
        <v>39.120962394619681</v>
      </c>
      <c r="P2323">
        <f t="shared" si="217"/>
        <v>64.53125</v>
      </c>
      <c r="Q2323" t="str">
        <f t="shared" si="218"/>
        <v>food</v>
      </c>
      <c r="R2323" t="str">
        <f t="shared" si="219"/>
        <v>small batch</v>
      </c>
      <c r="S2323" s="9">
        <f t="shared" si="220"/>
        <v>42799.260428240741</v>
      </c>
      <c r="T2323" s="9">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16"/>
        <v>3.1481481481481479</v>
      </c>
      <c r="P2324">
        <f t="shared" si="217"/>
        <v>21.25</v>
      </c>
      <c r="Q2324" t="str">
        <f t="shared" si="218"/>
        <v>food</v>
      </c>
      <c r="R2324" t="str">
        <f t="shared" si="219"/>
        <v>small batch</v>
      </c>
      <c r="S2324" s="9">
        <f t="shared" si="220"/>
        <v>42804.895474537043</v>
      </c>
      <c r="T2324" s="9">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16"/>
        <v>48</v>
      </c>
      <c r="P2325">
        <f t="shared" si="217"/>
        <v>30</v>
      </c>
      <c r="Q2325" t="str">
        <f t="shared" si="218"/>
        <v>food</v>
      </c>
      <c r="R2325" t="str">
        <f t="shared" si="219"/>
        <v>small batch</v>
      </c>
      <c r="S2325" s="9">
        <f t="shared" si="220"/>
        <v>42807.755173611105</v>
      </c>
      <c r="T2325" s="9">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16"/>
        <v>20.733333333333334</v>
      </c>
      <c r="P2326">
        <f t="shared" si="217"/>
        <v>25.491803278688526</v>
      </c>
      <c r="Q2326" t="str">
        <f t="shared" si="218"/>
        <v>food</v>
      </c>
      <c r="R2326" t="str">
        <f t="shared" si="219"/>
        <v>small batch</v>
      </c>
      <c r="S2326" s="9">
        <f t="shared" si="220"/>
        <v>42790.885243055556</v>
      </c>
      <c r="T2326" s="9">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16"/>
        <v>8</v>
      </c>
      <c r="P2327">
        <f t="shared" si="217"/>
        <v>11.428571428571429</v>
      </c>
      <c r="Q2327" t="str">
        <f t="shared" si="218"/>
        <v>food</v>
      </c>
      <c r="R2327" t="str">
        <f t="shared" si="219"/>
        <v>small batch</v>
      </c>
      <c r="S2327" s="9">
        <f t="shared" si="220"/>
        <v>42794.022349537037</v>
      </c>
      <c r="T2327" s="9">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16"/>
        <v>0.72</v>
      </c>
      <c r="P2328">
        <f t="shared" si="217"/>
        <v>108</v>
      </c>
      <c r="Q2328" t="str">
        <f t="shared" si="218"/>
        <v>food</v>
      </c>
      <c r="R2328" t="str">
        <f t="shared" si="219"/>
        <v>small batch</v>
      </c>
      <c r="S2328" s="9">
        <f t="shared" si="220"/>
        <v>42804.034120370372</v>
      </c>
      <c r="T2328" s="9">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16"/>
        <v>526.09431428571429</v>
      </c>
      <c r="P2329">
        <f t="shared" si="217"/>
        <v>54.883162444113267</v>
      </c>
      <c r="Q2329" t="str">
        <f t="shared" si="218"/>
        <v>food</v>
      </c>
      <c r="R2329" t="str">
        <f t="shared" si="219"/>
        <v>small batch</v>
      </c>
      <c r="S2329" s="9">
        <f t="shared" si="220"/>
        <v>41842.917129629634</v>
      </c>
      <c r="T2329" s="9">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16"/>
        <v>254.45000000000002</v>
      </c>
      <c r="P2330">
        <f t="shared" si="217"/>
        <v>47.383612662942269</v>
      </c>
      <c r="Q2330" t="str">
        <f t="shared" si="218"/>
        <v>food</v>
      </c>
      <c r="R2330" t="str">
        <f t="shared" si="219"/>
        <v>small batch</v>
      </c>
      <c r="S2330" s="9">
        <f t="shared" si="220"/>
        <v>42139.781678240746</v>
      </c>
      <c r="T2330" s="9">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16"/>
        <v>105.91999999999999</v>
      </c>
      <c r="P2331">
        <f t="shared" si="217"/>
        <v>211.84</v>
      </c>
      <c r="Q2331" t="str">
        <f t="shared" si="218"/>
        <v>food</v>
      </c>
      <c r="R2331" t="str">
        <f t="shared" si="219"/>
        <v>small batch</v>
      </c>
      <c r="S2331" s="9">
        <f t="shared" si="220"/>
        <v>41807.624374999999</v>
      </c>
      <c r="T2331" s="9">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16"/>
        <v>102.42285714285715</v>
      </c>
      <c r="P2332">
        <f t="shared" si="217"/>
        <v>219.92638036809817</v>
      </c>
      <c r="Q2332" t="str">
        <f t="shared" si="218"/>
        <v>food</v>
      </c>
      <c r="R2332" t="str">
        <f t="shared" si="219"/>
        <v>small batch</v>
      </c>
      <c r="S2332" s="9">
        <f t="shared" si="220"/>
        <v>42332.89980324074</v>
      </c>
      <c r="T2332" s="9">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16"/>
        <v>144.31375</v>
      </c>
      <c r="P2333">
        <f t="shared" si="217"/>
        <v>40.795406360424032</v>
      </c>
      <c r="Q2333" t="str">
        <f t="shared" si="218"/>
        <v>food</v>
      </c>
      <c r="R2333" t="str">
        <f t="shared" si="219"/>
        <v>small batch</v>
      </c>
      <c r="S2333" s="9">
        <f t="shared" si="220"/>
        <v>41839.005671296298</v>
      </c>
      <c r="T2333" s="9">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16"/>
        <v>106.30800000000001</v>
      </c>
      <c r="P2334">
        <f t="shared" si="217"/>
        <v>75.502840909090907</v>
      </c>
      <c r="Q2334" t="str">
        <f t="shared" si="218"/>
        <v>food</v>
      </c>
      <c r="R2334" t="str">
        <f t="shared" si="219"/>
        <v>small batch</v>
      </c>
      <c r="S2334" s="9">
        <f t="shared" si="220"/>
        <v>42011.628136574072</v>
      </c>
      <c r="T2334" s="9">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16"/>
        <v>212.16666666666666</v>
      </c>
      <c r="P2335">
        <f t="shared" si="217"/>
        <v>13.542553191489361</v>
      </c>
      <c r="Q2335" t="str">
        <f t="shared" si="218"/>
        <v>food</v>
      </c>
      <c r="R2335" t="str">
        <f t="shared" si="219"/>
        <v>small batch</v>
      </c>
      <c r="S2335" s="9">
        <f t="shared" si="220"/>
        <v>41767.650347222225</v>
      </c>
      <c r="T2335" s="9">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16"/>
        <v>101.95</v>
      </c>
      <c r="P2336">
        <f t="shared" si="217"/>
        <v>60.865671641791046</v>
      </c>
      <c r="Q2336" t="str">
        <f t="shared" si="218"/>
        <v>food</v>
      </c>
      <c r="R2336" t="str">
        <f t="shared" si="219"/>
        <v>small batch</v>
      </c>
      <c r="S2336" s="9">
        <f t="shared" si="220"/>
        <v>41918.670115740737</v>
      </c>
      <c r="T2336" s="9">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16"/>
        <v>102.27200000000001</v>
      </c>
      <c r="P2337">
        <f t="shared" si="217"/>
        <v>115.69230769230769</v>
      </c>
      <c r="Q2337" t="str">
        <f t="shared" si="218"/>
        <v>food</v>
      </c>
      <c r="R2337" t="str">
        <f t="shared" si="219"/>
        <v>small batch</v>
      </c>
      <c r="S2337" s="9">
        <f t="shared" si="220"/>
        <v>41771.572256944448</v>
      </c>
      <c r="T2337" s="9">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16"/>
        <v>520.73254999999995</v>
      </c>
      <c r="P2338">
        <f t="shared" si="217"/>
        <v>48.104623556581984</v>
      </c>
      <c r="Q2338" t="str">
        <f t="shared" si="218"/>
        <v>food</v>
      </c>
      <c r="R2338" t="str">
        <f t="shared" si="219"/>
        <v>small batch</v>
      </c>
      <c r="S2338" s="9">
        <f t="shared" si="220"/>
        <v>41666.924710648149</v>
      </c>
      <c r="T2338" s="9">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16"/>
        <v>110.65833333333333</v>
      </c>
      <c r="P2339">
        <f t="shared" si="217"/>
        <v>74.184357541899445</v>
      </c>
      <c r="Q2339" t="str">
        <f t="shared" si="218"/>
        <v>food</v>
      </c>
      <c r="R2339" t="str">
        <f t="shared" si="219"/>
        <v>small batch</v>
      </c>
      <c r="S2339" s="9">
        <f t="shared" si="220"/>
        <v>41786.640543981484</v>
      </c>
      <c r="T2339" s="9">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16"/>
        <v>101.14333333333335</v>
      </c>
      <c r="P2340">
        <f t="shared" si="217"/>
        <v>123.34552845528455</v>
      </c>
      <c r="Q2340" t="str">
        <f t="shared" si="218"/>
        <v>food</v>
      </c>
      <c r="R2340" t="str">
        <f t="shared" si="219"/>
        <v>small batch</v>
      </c>
      <c r="S2340" s="9">
        <f t="shared" si="220"/>
        <v>41789.896805555552</v>
      </c>
      <c r="T2340" s="9">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16"/>
        <v>294.20799999999997</v>
      </c>
      <c r="P2341">
        <f t="shared" si="217"/>
        <v>66.623188405797094</v>
      </c>
      <c r="Q2341" t="str">
        <f t="shared" si="218"/>
        <v>food</v>
      </c>
      <c r="R2341" t="str">
        <f t="shared" si="219"/>
        <v>small batch</v>
      </c>
      <c r="S2341" s="9">
        <f t="shared" si="220"/>
        <v>42692.79987268518</v>
      </c>
      <c r="T2341" s="9">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16"/>
        <v>105.77749999999999</v>
      </c>
      <c r="P2342">
        <f t="shared" si="217"/>
        <v>104.99007444168734</v>
      </c>
      <c r="Q2342" t="str">
        <f t="shared" si="218"/>
        <v>food</v>
      </c>
      <c r="R2342" t="str">
        <f t="shared" si="219"/>
        <v>small batch</v>
      </c>
      <c r="S2342" s="9">
        <f t="shared" si="220"/>
        <v>42643.642800925925</v>
      </c>
      <c r="T2342" s="9">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16"/>
        <v>0</v>
      </c>
      <c r="P2343">
        <f t="shared" si="217"/>
        <v>0</v>
      </c>
      <c r="Q2343" t="str">
        <f t="shared" si="218"/>
        <v>technology</v>
      </c>
      <c r="R2343" t="str">
        <f t="shared" si="219"/>
        <v>web</v>
      </c>
      <c r="S2343" s="9">
        <f t="shared" si="220"/>
        <v>42167.813703703709</v>
      </c>
      <c r="T2343" s="9">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16"/>
        <v>0</v>
      </c>
      <c r="P2344">
        <f t="shared" si="217"/>
        <v>0</v>
      </c>
      <c r="Q2344" t="str">
        <f t="shared" si="218"/>
        <v>technology</v>
      </c>
      <c r="R2344" t="str">
        <f t="shared" si="219"/>
        <v>web</v>
      </c>
      <c r="S2344" s="9">
        <f t="shared" si="220"/>
        <v>41897.702199074076</v>
      </c>
      <c r="T2344" s="9">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16"/>
        <v>3</v>
      </c>
      <c r="P2345">
        <f t="shared" si="217"/>
        <v>300</v>
      </c>
      <c r="Q2345" t="str">
        <f t="shared" si="218"/>
        <v>technology</v>
      </c>
      <c r="R2345" t="str">
        <f t="shared" si="219"/>
        <v>web</v>
      </c>
      <c r="S2345" s="9">
        <f t="shared" si="220"/>
        <v>42327.825289351851</v>
      </c>
      <c r="T2345" s="9">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16"/>
        <v>0.1</v>
      </c>
      <c r="P2346">
        <f t="shared" si="217"/>
        <v>1</v>
      </c>
      <c r="Q2346" t="str">
        <f t="shared" si="218"/>
        <v>technology</v>
      </c>
      <c r="R2346" t="str">
        <f t="shared" si="219"/>
        <v>web</v>
      </c>
      <c r="S2346" s="9">
        <f t="shared" si="220"/>
        <v>42515.727650462963</v>
      </c>
      <c r="T2346" s="9">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16"/>
        <v>0</v>
      </c>
      <c r="P2347">
        <f t="shared" si="217"/>
        <v>0</v>
      </c>
      <c r="Q2347" t="str">
        <f t="shared" si="218"/>
        <v>technology</v>
      </c>
      <c r="R2347" t="str">
        <f t="shared" si="219"/>
        <v>web</v>
      </c>
      <c r="S2347" s="9">
        <f t="shared" si="220"/>
        <v>42060.001805555556</v>
      </c>
      <c r="T2347" s="9">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16"/>
        <v>6.5000000000000002E-2</v>
      </c>
      <c r="P2348">
        <f t="shared" si="217"/>
        <v>13</v>
      </c>
      <c r="Q2348" t="str">
        <f t="shared" si="218"/>
        <v>technology</v>
      </c>
      <c r="R2348" t="str">
        <f t="shared" si="219"/>
        <v>web</v>
      </c>
      <c r="S2348" s="9">
        <f t="shared" si="220"/>
        <v>42615.79896990741</v>
      </c>
      <c r="T2348" s="9">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16"/>
        <v>1.5</v>
      </c>
      <c r="P2349">
        <f t="shared" si="217"/>
        <v>15</v>
      </c>
      <c r="Q2349" t="str">
        <f t="shared" si="218"/>
        <v>technology</v>
      </c>
      <c r="R2349" t="str">
        <f t="shared" si="219"/>
        <v>web</v>
      </c>
      <c r="S2349" s="9">
        <f t="shared" si="220"/>
        <v>42577.607361111113</v>
      </c>
      <c r="T2349" s="9">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16"/>
        <v>0.38571428571428573</v>
      </c>
      <c r="P2350">
        <f t="shared" si="217"/>
        <v>54</v>
      </c>
      <c r="Q2350" t="str">
        <f t="shared" si="218"/>
        <v>technology</v>
      </c>
      <c r="R2350" t="str">
        <f t="shared" si="219"/>
        <v>web</v>
      </c>
      <c r="S2350" s="9">
        <f t="shared" si="220"/>
        <v>42360.932152777779</v>
      </c>
      <c r="T2350" s="9">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16"/>
        <v>0</v>
      </c>
      <c r="P2351">
        <f t="shared" si="217"/>
        <v>0</v>
      </c>
      <c r="Q2351" t="str">
        <f t="shared" si="218"/>
        <v>technology</v>
      </c>
      <c r="R2351" t="str">
        <f t="shared" si="219"/>
        <v>web</v>
      </c>
      <c r="S2351" s="9">
        <f t="shared" si="220"/>
        <v>42198.775787037041</v>
      </c>
      <c r="T2351" s="9">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16"/>
        <v>0</v>
      </c>
      <c r="P2352">
        <f t="shared" si="217"/>
        <v>0</v>
      </c>
      <c r="Q2352" t="str">
        <f t="shared" si="218"/>
        <v>technology</v>
      </c>
      <c r="R2352" t="str">
        <f t="shared" si="219"/>
        <v>web</v>
      </c>
      <c r="S2352" s="9">
        <f t="shared" si="220"/>
        <v>42708.842245370368</v>
      </c>
      <c r="T2352" s="9">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16"/>
        <v>0.5714285714285714</v>
      </c>
      <c r="P2353">
        <f t="shared" si="217"/>
        <v>15.428571428571429</v>
      </c>
      <c r="Q2353" t="str">
        <f t="shared" si="218"/>
        <v>technology</v>
      </c>
      <c r="R2353" t="str">
        <f t="shared" si="219"/>
        <v>web</v>
      </c>
      <c r="S2353" s="9">
        <f t="shared" si="220"/>
        <v>42094.101145833338</v>
      </c>
      <c r="T2353" s="9">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16"/>
        <v>0</v>
      </c>
      <c r="P2354">
        <f t="shared" si="217"/>
        <v>0</v>
      </c>
      <c r="Q2354" t="str">
        <f t="shared" si="218"/>
        <v>technology</v>
      </c>
      <c r="R2354" t="str">
        <f t="shared" si="219"/>
        <v>web</v>
      </c>
      <c r="S2354" s="9">
        <f t="shared" si="220"/>
        <v>42101.633703703701</v>
      </c>
      <c r="T2354" s="9">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16"/>
        <v>0</v>
      </c>
      <c r="P2355">
        <f t="shared" si="217"/>
        <v>0</v>
      </c>
      <c r="Q2355" t="str">
        <f t="shared" si="218"/>
        <v>technology</v>
      </c>
      <c r="R2355" t="str">
        <f t="shared" si="219"/>
        <v>web</v>
      </c>
      <c r="S2355" s="9">
        <f t="shared" si="220"/>
        <v>42103.676180555558</v>
      </c>
      <c r="T2355" s="9">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16"/>
        <v>7.1428571428571425E-2</v>
      </c>
      <c r="P2356">
        <f t="shared" si="217"/>
        <v>25</v>
      </c>
      <c r="Q2356" t="str">
        <f t="shared" si="218"/>
        <v>technology</v>
      </c>
      <c r="R2356" t="str">
        <f t="shared" si="219"/>
        <v>web</v>
      </c>
      <c r="S2356" s="9">
        <f t="shared" si="220"/>
        <v>41954.722916666666</v>
      </c>
      <c r="T2356" s="9">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16"/>
        <v>0.6875</v>
      </c>
      <c r="P2357">
        <f t="shared" si="217"/>
        <v>27.5</v>
      </c>
      <c r="Q2357" t="str">
        <f t="shared" si="218"/>
        <v>technology</v>
      </c>
      <c r="R2357" t="str">
        <f t="shared" si="219"/>
        <v>web</v>
      </c>
      <c r="S2357" s="9">
        <f t="shared" si="220"/>
        <v>42096.918240740735</v>
      </c>
      <c r="T2357" s="9">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16"/>
        <v>0</v>
      </c>
      <c r="P2358">
        <f t="shared" si="217"/>
        <v>0</v>
      </c>
      <c r="Q2358" t="str">
        <f t="shared" si="218"/>
        <v>technology</v>
      </c>
      <c r="R2358" t="str">
        <f t="shared" si="219"/>
        <v>web</v>
      </c>
      <c r="S2358" s="9">
        <f t="shared" si="220"/>
        <v>42130.78361111111</v>
      </c>
      <c r="T2358" s="9">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16"/>
        <v>0</v>
      </c>
      <c r="P2359">
        <f t="shared" si="217"/>
        <v>0</v>
      </c>
      <c r="Q2359" t="str">
        <f t="shared" si="218"/>
        <v>technology</v>
      </c>
      <c r="R2359" t="str">
        <f t="shared" si="219"/>
        <v>web</v>
      </c>
      <c r="S2359" s="9">
        <f t="shared" si="220"/>
        <v>42264.620115740734</v>
      </c>
      <c r="T2359" s="9">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16"/>
        <v>0</v>
      </c>
      <c r="P2360">
        <f t="shared" si="217"/>
        <v>0</v>
      </c>
      <c r="Q2360" t="str">
        <f t="shared" si="218"/>
        <v>technology</v>
      </c>
      <c r="R2360" t="str">
        <f t="shared" si="219"/>
        <v>web</v>
      </c>
      <c r="S2360" s="9">
        <f t="shared" si="220"/>
        <v>41978.930972222224</v>
      </c>
      <c r="T2360" s="9">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16"/>
        <v>14.680000000000001</v>
      </c>
      <c r="P2361">
        <f t="shared" si="217"/>
        <v>367</v>
      </c>
      <c r="Q2361" t="str">
        <f t="shared" si="218"/>
        <v>technology</v>
      </c>
      <c r="R2361" t="str">
        <f t="shared" si="219"/>
        <v>web</v>
      </c>
      <c r="S2361" s="9">
        <f t="shared" si="220"/>
        <v>42159.649583333332</v>
      </c>
      <c r="T2361" s="9">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16"/>
        <v>0.04</v>
      </c>
      <c r="P2362">
        <f t="shared" si="217"/>
        <v>2</v>
      </c>
      <c r="Q2362" t="str">
        <f t="shared" si="218"/>
        <v>technology</v>
      </c>
      <c r="R2362" t="str">
        <f t="shared" si="219"/>
        <v>web</v>
      </c>
      <c r="S2362" s="9">
        <f t="shared" si="220"/>
        <v>42377.70694444445</v>
      </c>
      <c r="T2362" s="9">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16"/>
        <v>0</v>
      </c>
      <c r="P2363">
        <f t="shared" si="217"/>
        <v>0</v>
      </c>
      <c r="Q2363" t="str">
        <f t="shared" si="218"/>
        <v>technology</v>
      </c>
      <c r="R2363" t="str">
        <f t="shared" si="219"/>
        <v>web</v>
      </c>
      <c r="S2363" s="9">
        <f t="shared" si="220"/>
        <v>42466.858888888892</v>
      </c>
      <c r="T2363" s="9">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16"/>
        <v>28.571428571428569</v>
      </c>
      <c r="P2364">
        <f t="shared" si="217"/>
        <v>60</v>
      </c>
      <c r="Q2364" t="str">
        <f t="shared" si="218"/>
        <v>technology</v>
      </c>
      <c r="R2364" t="str">
        <f t="shared" si="219"/>
        <v>web</v>
      </c>
      <c r="S2364" s="9">
        <f t="shared" si="220"/>
        <v>41954.688310185185</v>
      </c>
      <c r="T2364" s="9">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16"/>
        <v>0</v>
      </c>
      <c r="P2365">
        <f t="shared" si="217"/>
        <v>0</v>
      </c>
      <c r="Q2365" t="str">
        <f t="shared" si="218"/>
        <v>technology</v>
      </c>
      <c r="R2365" t="str">
        <f t="shared" si="219"/>
        <v>web</v>
      </c>
      <c r="S2365" s="9">
        <f t="shared" si="220"/>
        <v>42322.011574074073</v>
      </c>
      <c r="T2365" s="9">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16"/>
        <v>0</v>
      </c>
      <c r="P2366">
        <f t="shared" si="217"/>
        <v>0</v>
      </c>
      <c r="Q2366" t="str">
        <f t="shared" si="218"/>
        <v>technology</v>
      </c>
      <c r="R2366" t="str">
        <f t="shared" si="219"/>
        <v>web</v>
      </c>
      <c r="S2366" s="9">
        <f t="shared" si="220"/>
        <v>42248.934675925921</v>
      </c>
      <c r="T2366" s="9">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16"/>
        <v>0</v>
      </c>
      <c r="P2367">
        <f t="shared" si="217"/>
        <v>0</v>
      </c>
      <c r="Q2367" t="str">
        <f t="shared" si="218"/>
        <v>technology</v>
      </c>
      <c r="R2367" t="str">
        <f t="shared" si="219"/>
        <v>web</v>
      </c>
      <c r="S2367" s="9">
        <f t="shared" si="220"/>
        <v>42346.736400462964</v>
      </c>
      <c r="T2367" s="9">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16"/>
        <v>10.52</v>
      </c>
      <c r="P2368">
        <f t="shared" si="217"/>
        <v>97.407407407407405</v>
      </c>
      <c r="Q2368" t="str">
        <f t="shared" si="218"/>
        <v>technology</v>
      </c>
      <c r="R2368" t="str">
        <f t="shared" si="219"/>
        <v>web</v>
      </c>
      <c r="S2368" s="9">
        <f t="shared" si="220"/>
        <v>42268.531631944439</v>
      </c>
      <c r="T2368" s="9">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16"/>
        <v>1.34</v>
      </c>
      <c r="P2369">
        <f t="shared" si="217"/>
        <v>47.857142857142854</v>
      </c>
      <c r="Q2369" t="str">
        <f t="shared" si="218"/>
        <v>technology</v>
      </c>
      <c r="R2369" t="str">
        <f t="shared" si="219"/>
        <v>web</v>
      </c>
      <c r="S2369" s="9">
        <f t="shared" si="220"/>
        <v>42425.970092592594</v>
      </c>
      <c r="T2369" s="9">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216"/>
        <v>0.25</v>
      </c>
      <c r="P2370">
        <f t="shared" si="217"/>
        <v>50</v>
      </c>
      <c r="Q2370" t="str">
        <f t="shared" si="218"/>
        <v>technology</v>
      </c>
      <c r="R2370" t="str">
        <f t="shared" si="219"/>
        <v>web</v>
      </c>
      <c r="S2370" s="9">
        <f t="shared" si="220"/>
        <v>42063.721817129626</v>
      </c>
      <c r="T2370" s="9">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222">(E2371/D2371)*100</f>
        <v>0</v>
      </c>
      <c r="P2371">
        <f t="shared" ref="P2371:P2434" si="223">IFERROR(E2371/L2371, 0)</f>
        <v>0</v>
      </c>
      <c r="Q2371" t="str">
        <f t="shared" ref="Q2371:Q2434" si="224">LEFT(N2371, SEARCH("/",N2371,1)-1)</f>
        <v>technology</v>
      </c>
      <c r="R2371" t="str">
        <f t="shared" ref="R2371:R2434" si="225">RIGHT(N2371,LEN(N2371)-SEARCH("/",N2371,1))</f>
        <v>web</v>
      </c>
      <c r="S2371" s="9">
        <f t="shared" ref="S2371:S2434" si="226">(((J2371/60)/60)/24)+DATE(1970,1,1)</f>
        <v>42380.812627314815</v>
      </c>
      <c r="T2371" s="9">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22"/>
        <v>0.32800000000000001</v>
      </c>
      <c r="P2372">
        <f t="shared" si="223"/>
        <v>20.5</v>
      </c>
      <c r="Q2372" t="str">
        <f t="shared" si="224"/>
        <v>technology</v>
      </c>
      <c r="R2372" t="str">
        <f t="shared" si="225"/>
        <v>web</v>
      </c>
      <c r="S2372" s="9">
        <f t="shared" si="226"/>
        <v>41961.18913194444</v>
      </c>
      <c r="T2372" s="9">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22"/>
        <v>0</v>
      </c>
      <c r="P2373">
        <f t="shared" si="223"/>
        <v>0</v>
      </c>
      <c r="Q2373" t="str">
        <f t="shared" si="224"/>
        <v>technology</v>
      </c>
      <c r="R2373" t="str">
        <f t="shared" si="225"/>
        <v>web</v>
      </c>
      <c r="S2373" s="9">
        <f t="shared" si="226"/>
        <v>42150.777731481481</v>
      </c>
      <c r="T2373" s="9">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22"/>
        <v>3.2727272727272729</v>
      </c>
      <c r="P2374">
        <f t="shared" si="223"/>
        <v>30</v>
      </c>
      <c r="Q2374" t="str">
        <f t="shared" si="224"/>
        <v>technology</v>
      </c>
      <c r="R2374" t="str">
        <f t="shared" si="225"/>
        <v>web</v>
      </c>
      <c r="S2374" s="9">
        <f t="shared" si="226"/>
        <v>42088.069108796291</v>
      </c>
      <c r="T2374" s="9">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22"/>
        <v>5.8823529411764705E-3</v>
      </c>
      <c r="P2375">
        <f t="shared" si="223"/>
        <v>50</v>
      </c>
      <c r="Q2375" t="str">
        <f t="shared" si="224"/>
        <v>technology</v>
      </c>
      <c r="R2375" t="str">
        <f t="shared" si="225"/>
        <v>web</v>
      </c>
      <c r="S2375" s="9">
        <f t="shared" si="226"/>
        <v>42215.662314814821</v>
      </c>
      <c r="T2375" s="9">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22"/>
        <v>4.5454545454545456E-2</v>
      </c>
      <c r="P2376">
        <f t="shared" si="223"/>
        <v>10</v>
      </c>
      <c r="Q2376" t="str">
        <f t="shared" si="224"/>
        <v>technology</v>
      </c>
      <c r="R2376" t="str">
        <f t="shared" si="225"/>
        <v>web</v>
      </c>
      <c r="S2376" s="9">
        <f t="shared" si="226"/>
        <v>42017.843287037031</v>
      </c>
      <c r="T2376" s="9">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22"/>
        <v>0</v>
      </c>
      <c r="P2377">
        <f t="shared" si="223"/>
        <v>0</v>
      </c>
      <c r="Q2377" t="str">
        <f t="shared" si="224"/>
        <v>technology</v>
      </c>
      <c r="R2377" t="str">
        <f t="shared" si="225"/>
        <v>web</v>
      </c>
      <c r="S2377" s="9">
        <f t="shared" si="226"/>
        <v>42592.836076388892</v>
      </c>
      <c r="T2377" s="9">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22"/>
        <v>10.877666666666666</v>
      </c>
      <c r="P2378">
        <f t="shared" si="223"/>
        <v>81.582499999999996</v>
      </c>
      <c r="Q2378" t="str">
        <f t="shared" si="224"/>
        <v>technology</v>
      </c>
      <c r="R2378" t="str">
        <f t="shared" si="225"/>
        <v>web</v>
      </c>
      <c r="S2378" s="9">
        <f t="shared" si="226"/>
        <v>42318.925532407404</v>
      </c>
      <c r="T2378" s="9">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22"/>
        <v>0</v>
      </c>
      <c r="P2379">
        <f t="shared" si="223"/>
        <v>0</v>
      </c>
      <c r="Q2379" t="str">
        <f t="shared" si="224"/>
        <v>technology</v>
      </c>
      <c r="R2379" t="str">
        <f t="shared" si="225"/>
        <v>web</v>
      </c>
      <c r="S2379" s="9">
        <f t="shared" si="226"/>
        <v>42669.870173611111</v>
      </c>
      <c r="T2379" s="9">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22"/>
        <v>0</v>
      </c>
      <c r="P2380">
        <f t="shared" si="223"/>
        <v>0</v>
      </c>
      <c r="Q2380" t="str">
        <f t="shared" si="224"/>
        <v>technology</v>
      </c>
      <c r="R2380" t="str">
        <f t="shared" si="225"/>
        <v>web</v>
      </c>
      <c r="S2380" s="9">
        <f t="shared" si="226"/>
        <v>42213.013078703705</v>
      </c>
      <c r="T2380" s="9">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22"/>
        <v>0</v>
      </c>
      <c r="P2381">
        <f t="shared" si="223"/>
        <v>0</v>
      </c>
      <c r="Q2381" t="str">
        <f t="shared" si="224"/>
        <v>technology</v>
      </c>
      <c r="R2381" t="str">
        <f t="shared" si="225"/>
        <v>web</v>
      </c>
      <c r="S2381" s="9">
        <f t="shared" si="226"/>
        <v>42237.016388888893</v>
      </c>
      <c r="T2381" s="9">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22"/>
        <v>0.36666666666666664</v>
      </c>
      <c r="P2382">
        <f t="shared" si="223"/>
        <v>18.333333333333332</v>
      </c>
      <c r="Q2382" t="str">
        <f t="shared" si="224"/>
        <v>technology</v>
      </c>
      <c r="R2382" t="str">
        <f t="shared" si="225"/>
        <v>web</v>
      </c>
      <c r="S2382" s="9">
        <f t="shared" si="226"/>
        <v>42248.793310185181</v>
      </c>
      <c r="T2382" s="9">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22"/>
        <v>1.8193398957730169</v>
      </c>
      <c r="P2383">
        <f t="shared" si="223"/>
        <v>224.42857142857142</v>
      </c>
      <c r="Q2383" t="str">
        <f t="shared" si="224"/>
        <v>technology</v>
      </c>
      <c r="R2383" t="str">
        <f t="shared" si="225"/>
        <v>web</v>
      </c>
      <c r="S2383" s="9">
        <f t="shared" si="226"/>
        <v>42074.935740740737</v>
      </c>
      <c r="T2383" s="9">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22"/>
        <v>2.5</v>
      </c>
      <c r="P2384">
        <f t="shared" si="223"/>
        <v>37.5</v>
      </c>
      <c r="Q2384" t="str">
        <f t="shared" si="224"/>
        <v>technology</v>
      </c>
      <c r="R2384" t="str">
        <f t="shared" si="225"/>
        <v>web</v>
      </c>
      <c r="S2384" s="9">
        <f t="shared" si="226"/>
        <v>42195.187534722223</v>
      </c>
      <c r="T2384" s="9">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22"/>
        <v>4.3499999999999996</v>
      </c>
      <c r="P2385">
        <f t="shared" si="223"/>
        <v>145</v>
      </c>
      <c r="Q2385" t="str">
        <f t="shared" si="224"/>
        <v>technology</v>
      </c>
      <c r="R2385" t="str">
        <f t="shared" si="225"/>
        <v>web</v>
      </c>
      <c r="S2385" s="9">
        <f t="shared" si="226"/>
        <v>42027.056793981479</v>
      </c>
      <c r="T2385" s="9">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22"/>
        <v>0.8</v>
      </c>
      <c r="P2386">
        <f t="shared" si="223"/>
        <v>1</v>
      </c>
      <c r="Q2386" t="str">
        <f t="shared" si="224"/>
        <v>technology</v>
      </c>
      <c r="R2386" t="str">
        <f t="shared" si="225"/>
        <v>web</v>
      </c>
      <c r="S2386" s="9">
        <f t="shared" si="226"/>
        <v>41927.067627314813</v>
      </c>
      <c r="T2386" s="9">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22"/>
        <v>1.2123076923076923</v>
      </c>
      <c r="P2387">
        <f t="shared" si="223"/>
        <v>112.57142857142857</v>
      </c>
      <c r="Q2387" t="str">
        <f t="shared" si="224"/>
        <v>technology</v>
      </c>
      <c r="R2387" t="str">
        <f t="shared" si="225"/>
        <v>web</v>
      </c>
      <c r="S2387" s="9">
        <f t="shared" si="226"/>
        <v>42191.70175925926</v>
      </c>
      <c r="T2387" s="9">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22"/>
        <v>0</v>
      </c>
      <c r="P2388">
        <f t="shared" si="223"/>
        <v>0</v>
      </c>
      <c r="Q2388" t="str">
        <f t="shared" si="224"/>
        <v>technology</v>
      </c>
      <c r="R2388" t="str">
        <f t="shared" si="225"/>
        <v>web</v>
      </c>
      <c r="S2388" s="9">
        <f t="shared" si="226"/>
        <v>41954.838240740741</v>
      </c>
      <c r="T2388" s="9">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22"/>
        <v>0.68399999999999994</v>
      </c>
      <c r="P2389">
        <f t="shared" si="223"/>
        <v>342</v>
      </c>
      <c r="Q2389" t="str">
        <f t="shared" si="224"/>
        <v>technology</v>
      </c>
      <c r="R2389" t="str">
        <f t="shared" si="225"/>
        <v>web</v>
      </c>
      <c r="S2389" s="9">
        <f t="shared" si="226"/>
        <v>42528.626620370371</v>
      </c>
      <c r="T2389" s="9">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22"/>
        <v>1.2513513513513512</v>
      </c>
      <c r="P2390">
        <f t="shared" si="223"/>
        <v>57.875</v>
      </c>
      <c r="Q2390" t="str">
        <f t="shared" si="224"/>
        <v>technology</v>
      </c>
      <c r="R2390" t="str">
        <f t="shared" si="225"/>
        <v>web</v>
      </c>
      <c r="S2390" s="9">
        <f t="shared" si="226"/>
        <v>41989.853692129633</v>
      </c>
      <c r="T2390" s="9">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22"/>
        <v>0.1875</v>
      </c>
      <c r="P2391">
        <f t="shared" si="223"/>
        <v>30</v>
      </c>
      <c r="Q2391" t="str">
        <f t="shared" si="224"/>
        <v>technology</v>
      </c>
      <c r="R2391" t="str">
        <f t="shared" si="225"/>
        <v>web</v>
      </c>
      <c r="S2391" s="9">
        <f t="shared" si="226"/>
        <v>42179.653379629628</v>
      </c>
      <c r="T2391" s="9">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22"/>
        <v>0</v>
      </c>
      <c r="P2392">
        <f t="shared" si="223"/>
        <v>0</v>
      </c>
      <c r="Q2392" t="str">
        <f t="shared" si="224"/>
        <v>technology</v>
      </c>
      <c r="R2392" t="str">
        <f t="shared" si="225"/>
        <v>web</v>
      </c>
      <c r="S2392" s="9">
        <f t="shared" si="226"/>
        <v>41968.262314814812</v>
      </c>
      <c r="T2392" s="9">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22"/>
        <v>0.125</v>
      </c>
      <c r="P2393">
        <f t="shared" si="223"/>
        <v>25</v>
      </c>
      <c r="Q2393" t="str">
        <f t="shared" si="224"/>
        <v>technology</v>
      </c>
      <c r="R2393" t="str">
        <f t="shared" si="225"/>
        <v>web</v>
      </c>
      <c r="S2393" s="9">
        <f t="shared" si="226"/>
        <v>42064.794490740736</v>
      </c>
      <c r="T2393" s="9">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22"/>
        <v>0</v>
      </c>
      <c r="P2394">
        <f t="shared" si="223"/>
        <v>0</v>
      </c>
      <c r="Q2394" t="str">
        <f t="shared" si="224"/>
        <v>technology</v>
      </c>
      <c r="R2394" t="str">
        <f t="shared" si="225"/>
        <v>web</v>
      </c>
      <c r="S2394" s="9">
        <f t="shared" si="226"/>
        <v>42276.120636574073</v>
      </c>
      <c r="T2394" s="9">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22"/>
        <v>0.05</v>
      </c>
      <c r="P2395">
        <f t="shared" si="223"/>
        <v>50</v>
      </c>
      <c r="Q2395" t="str">
        <f t="shared" si="224"/>
        <v>technology</v>
      </c>
      <c r="R2395" t="str">
        <f t="shared" si="225"/>
        <v>web</v>
      </c>
      <c r="S2395" s="9">
        <f t="shared" si="226"/>
        <v>42194.648344907408</v>
      </c>
      <c r="T2395" s="9">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22"/>
        <v>0.06</v>
      </c>
      <c r="P2396">
        <f t="shared" si="223"/>
        <v>1.5</v>
      </c>
      <c r="Q2396" t="str">
        <f t="shared" si="224"/>
        <v>technology</v>
      </c>
      <c r="R2396" t="str">
        <f t="shared" si="225"/>
        <v>web</v>
      </c>
      <c r="S2396" s="9">
        <f t="shared" si="226"/>
        <v>42031.362187499995</v>
      </c>
      <c r="T2396" s="9">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22"/>
        <v>0</v>
      </c>
      <c r="P2397">
        <f t="shared" si="223"/>
        <v>0</v>
      </c>
      <c r="Q2397" t="str">
        <f t="shared" si="224"/>
        <v>technology</v>
      </c>
      <c r="R2397" t="str">
        <f t="shared" si="225"/>
        <v>web</v>
      </c>
      <c r="S2397" s="9">
        <f t="shared" si="226"/>
        <v>42717.121377314819</v>
      </c>
      <c r="T2397" s="9">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22"/>
        <v>0.2</v>
      </c>
      <c r="P2398">
        <f t="shared" si="223"/>
        <v>10</v>
      </c>
      <c r="Q2398" t="str">
        <f t="shared" si="224"/>
        <v>technology</v>
      </c>
      <c r="R2398" t="str">
        <f t="shared" si="225"/>
        <v>web</v>
      </c>
      <c r="S2398" s="9">
        <f t="shared" si="226"/>
        <v>42262.849050925928</v>
      </c>
      <c r="T2398" s="9">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22"/>
        <v>0</v>
      </c>
      <c r="P2399">
        <f t="shared" si="223"/>
        <v>0</v>
      </c>
      <c r="Q2399" t="str">
        <f t="shared" si="224"/>
        <v>technology</v>
      </c>
      <c r="R2399" t="str">
        <f t="shared" si="225"/>
        <v>web</v>
      </c>
      <c r="S2399" s="9">
        <f t="shared" si="226"/>
        <v>41976.88490740741</v>
      </c>
      <c r="T2399" s="9">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22"/>
        <v>0</v>
      </c>
      <c r="P2400">
        <f t="shared" si="223"/>
        <v>0</v>
      </c>
      <c r="Q2400" t="str">
        <f t="shared" si="224"/>
        <v>technology</v>
      </c>
      <c r="R2400" t="str">
        <f t="shared" si="225"/>
        <v>web</v>
      </c>
      <c r="S2400" s="9">
        <f t="shared" si="226"/>
        <v>42157.916481481487</v>
      </c>
      <c r="T2400" s="9">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22"/>
        <v>0</v>
      </c>
      <c r="P2401">
        <f t="shared" si="223"/>
        <v>0</v>
      </c>
      <c r="Q2401" t="str">
        <f t="shared" si="224"/>
        <v>technology</v>
      </c>
      <c r="R2401" t="str">
        <f t="shared" si="225"/>
        <v>web</v>
      </c>
      <c r="S2401" s="9">
        <f t="shared" si="226"/>
        <v>41956.853078703702</v>
      </c>
      <c r="T2401" s="9">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22"/>
        <v>0</v>
      </c>
      <c r="P2402">
        <f t="shared" si="223"/>
        <v>0</v>
      </c>
      <c r="Q2402" t="str">
        <f t="shared" si="224"/>
        <v>technology</v>
      </c>
      <c r="R2402" t="str">
        <f t="shared" si="225"/>
        <v>web</v>
      </c>
      <c r="S2402" s="9">
        <f t="shared" si="226"/>
        <v>42444.268101851849</v>
      </c>
      <c r="T2402" s="9">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22"/>
        <v>0.71785714285714286</v>
      </c>
      <c r="P2403">
        <f t="shared" si="223"/>
        <v>22.333333333333332</v>
      </c>
      <c r="Q2403" t="str">
        <f t="shared" si="224"/>
        <v>food</v>
      </c>
      <c r="R2403" t="str">
        <f t="shared" si="225"/>
        <v>food trucks</v>
      </c>
      <c r="S2403" s="9">
        <f t="shared" si="226"/>
        <v>42374.822870370372</v>
      </c>
      <c r="T2403" s="9">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22"/>
        <v>0.43333333333333329</v>
      </c>
      <c r="P2404">
        <f t="shared" si="223"/>
        <v>52</v>
      </c>
      <c r="Q2404" t="str">
        <f t="shared" si="224"/>
        <v>food</v>
      </c>
      <c r="R2404" t="str">
        <f t="shared" si="225"/>
        <v>food trucks</v>
      </c>
      <c r="S2404" s="9">
        <f t="shared" si="226"/>
        <v>42107.679756944446</v>
      </c>
      <c r="T2404" s="9">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22"/>
        <v>16.833333333333332</v>
      </c>
      <c r="P2405">
        <f t="shared" si="223"/>
        <v>16.833333333333332</v>
      </c>
      <c r="Q2405" t="str">
        <f t="shared" si="224"/>
        <v>food</v>
      </c>
      <c r="R2405" t="str">
        <f t="shared" si="225"/>
        <v>food trucks</v>
      </c>
      <c r="S2405" s="9">
        <f t="shared" si="226"/>
        <v>42399.882615740738</v>
      </c>
      <c r="T2405" s="9">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22"/>
        <v>0</v>
      </c>
      <c r="P2406">
        <f t="shared" si="223"/>
        <v>0</v>
      </c>
      <c r="Q2406" t="str">
        <f t="shared" si="224"/>
        <v>food</v>
      </c>
      <c r="R2406" t="str">
        <f t="shared" si="225"/>
        <v>food trucks</v>
      </c>
      <c r="S2406" s="9">
        <f t="shared" si="226"/>
        <v>42342.03943287037</v>
      </c>
      <c r="T2406" s="9">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22"/>
        <v>22.52</v>
      </c>
      <c r="P2407">
        <f t="shared" si="223"/>
        <v>56.3</v>
      </c>
      <c r="Q2407" t="str">
        <f t="shared" si="224"/>
        <v>food</v>
      </c>
      <c r="R2407" t="str">
        <f t="shared" si="225"/>
        <v>food trucks</v>
      </c>
      <c r="S2407" s="9">
        <f t="shared" si="226"/>
        <v>42595.585358796292</v>
      </c>
      <c r="T2407" s="9">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22"/>
        <v>41.384615384615387</v>
      </c>
      <c r="P2408">
        <f t="shared" si="223"/>
        <v>84.0625</v>
      </c>
      <c r="Q2408" t="str">
        <f t="shared" si="224"/>
        <v>food</v>
      </c>
      <c r="R2408" t="str">
        <f t="shared" si="225"/>
        <v>food trucks</v>
      </c>
      <c r="S2408" s="9">
        <f t="shared" si="226"/>
        <v>41983.110995370371</v>
      </c>
      <c r="T2408" s="9">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22"/>
        <v>25.259090909090908</v>
      </c>
      <c r="P2409">
        <f t="shared" si="223"/>
        <v>168.39393939393941</v>
      </c>
      <c r="Q2409" t="str">
        <f t="shared" si="224"/>
        <v>food</v>
      </c>
      <c r="R2409" t="str">
        <f t="shared" si="225"/>
        <v>food trucks</v>
      </c>
      <c r="S2409" s="9">
        <f t="shared" si="226"/>
        <v>42082.575555555552</v>
      </c>
      <c r="T2409" s="9">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22"/>
        <v>0.2</v>
      </c>
      <c r="P2410">
        <f t="shared" si="223"/>
        <v>15</v>
      </c>
      <c r="Q2410" t="str">
        <f t="shared" si="224"/>
        <v>food</v>
      </c>
      <c r="R2410" t="str">
        <f t="shared" si="225"/>
        <v>food trucks</v>
      </c>
      <c r="S2410" s="9">
        <f t="shared" si="226"/>
        <v>41919.140706018516</v>
      </c>
      <c r="T2410" s="9">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22"/>
        <v>1.8399999999999999</v>
      </c>
      <c r="P2411">
        <f t="shared" si="223"/>
        <v>76.666666666666671</v>
      </c>
      <c r="Q2411" t="str">
        <f t="shared" si="224"/>
        <v>food</v>
      </c>
      <c r="R2411" t="str">
        <f t="shared" si="225"/>
        <v>food trucks</v>
      </c>
      <c r="S2411" s="9">
        <f t="shared" si="226"/>
        <v>42204.875868055555</v>
      </c>
      <c r="T2411" s="9">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22"/>
        <v>0</v>
      </c>
      <c r="P2412">
        <f t="shared" si="223"/>
        <v>0</v>
      </c>
      <c r="Q2412" t="str">
        <f t="shared" si="224"/>
        <v>food</v>
      </c>
      <c r="R2412" t="str">
        <f t="shared" si="225"/>
        <v>food trucks</v>
      </c>
      <c r="S2412" s="9">
        <f t="shared" si="226"/>
        <v>42224.408275462964</v>
      </c>
      <c r="T2412" s="9">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22"/>
        <v>0.60399999999999998</v>
      </c>
      <c r="P2413">
        <f t="shared" si="223"/>
        <v>50.333333333333336</v>
      </c>
      <c r="Q2413" t="str">
        <f t="shared" si="224"/>
        <v>food</v>
      </c>
      <c r="R2413" t="str">
        <f t="shared" si="225"/>
        <v>food trucks</v>
      </c>
      <c r="S2413" s="9">
        <f t="shared" si="226"/>
        <v>42211.732430555552</v>
      </c>
      <c r="T2413" s="9">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22"/>
        <v>0</v>
      </c>
      <c r="P2414">
        <f t="shared" si="223"/>
        <v>0</v>
      </c>
      <c r="Q2414" t="str">
        <f t="shared" si="224"/>
        <v>food</v>
      </c>
      <c r="R2414" t="str">
        <f t="shared" si="225"/>
        <v>food trucks</v>
      </c>
      <c r="S2414" s="9">
        <f t="shared" si="226"/>
        <v>42655.736956018518</v>
      </c>
      <c r="T2414" s="9">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22"/>
        <v>0.83333333333333337</v>
      </c>
      <c r="P2415">
        <f t="shared" si="223"/>
        <v>8.3333333333333339</v>
      </c>
      <c r="Q2415" t="str">
        <f t="shared" si="224"/>
        <v>food</v>
      </c>
      <c r="R2415" t="str">
        <f t="shared" si="225"/>
        <v>food trucks</v>
      </c>
      <c r="S2415" s="9">
        <f t="shared" si="226"/>
        <v>41760.10974537037</v>
      </c>
      <c r="T2415" s="9">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22"/>
        <v>3.0666666666666664</v>
      </c>
      <c r="P2416">
        <f t="shared" si="223"/>
        <v>35.384615384615387</v>
      </c>
      <c r="Q2416" t="str">
        <f t="shared" si="224"/>
        <v>food</v>
      </c>
      <c r="R2416" t="str">
        <f t="shared" si="225"/>
        <v>food trucks</v>
      </c>
      <c r="S2416" s="9">
        <f t="shared" si="226"/>
        <v>42198.695138888885</v>
      </c>
      <c r="T2416" s="9">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22"/>
        <v>0.55833333333333335</v>
      </c>
      <c r="P2417">
        <f t="shared" si="223"/>
        <v>55.833333333333336</v>
      </c>
      <c r="Q2417" t="str">
        <f t="shared" si="224"/>
        <v>food</v>
      </c>
      <c r="R2417" t="str">
        <f t="shared" si="225"/>
        <v>food trucks</v>
      </c>
      <c r="S2417" s="9">
        <f t="shared" si="226"/>
        <v>42536.862800925926</v>
      </c>
      <c r="T2417" s="9">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22"/>
        <v>2.5000000000000001E-2</v>
      </c>
      <c r="P2418">
        <f t="shared" si="223"/>
        <v>5</v>
      </c>
      <c r="Q2418" t="str">
        <f t="shared" si="224"/>
        <v>food</v>
      </c>
      <c r="R2418" t="str">
        <f t="shared" si="225"/>
        <v>food trucks</v>
      </c>
      <c r="S2418" s="9">
        <f t="shared" si="226"/>
        <v>42019.737766203703</v>
      </c>
      <c r="T2418" s="9">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22"/>
        <v>0</v>
      </c>
      <c r="P2419">
        <f t="shared" si="223"/>
        <v>0</v>
      </c>
      <c r="Q2419" t="str">
        <f t="shared" si="224"/>
        <v>food</v>
      </c>
      <c r="R2419" t="str">
        <f t="shared" si="225"/>
        <v>food trucks</v>
      </c>
      <c r="S2419" s="9">
        <f t="shared" si="226"/>
        <v>41831.884108796294</v>
      </c>
      <c r="T2419" s="9">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22"/>
        <v>0.02</v>
      </c>
      <c r="P2420">
        <f t="shared" si="223"/>
        <v>1</v>
      </c>
      <c r="Q2420" t="str">
        <f t="shared" si="224"/>
        <v>food</v>
      </c>
      <c r="R2420" t="str">
        <f t="shared" si="225"/>
        <v>food trucks</v>
      </c>
      <c r="S2420" s="9">
        <f t="shared" si="226"/>
        <v>42027.856990740736</v>
      </c>
      <c r="T2420" s="9">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22"/>
        <v>0</v>
      </c>
      <c r="P2421">
        <f t="shared" si="223"/>
        <v>0</v>
      </c>
      <c r="Q2421" t="str">
        <f t="shared" si="224"/>
        <v>food</v>
      </c>
      <c r="R2421" t="str">
        <f t="shared" si="225"/>
        <v>food trucks</v>
      </c>
      <c r="S2421" s="9">
        <f t="shared" si="226"/>
        <v>41993.738298611104</v>
      </c>
      <c r="T2421" s="9">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22"/>
        <v>14.825133372851216</v>
      </c>
      <c r="P2422">
        <f t="shared" si="223"/>
        <v>69.472222222222229</v>
      </c>
      <c r="Q2422" t="str">
        <f t="shared" si="224"/>
        <v>food</v>
      </c>
      <c r="R2422" t="str">
        <f t="shared" si="225"/>
        <v>food trucks</v>
      </c>
      <c r="S2422" s="9">
        <f t="shared" si="226"/>
        <v>41893.028877314813</v>
      </c>
      <c r="T2422" s="9">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22"/>
        <v>1.6666666666666666E-2</v>
      </c>
      <c r="P2423">
        <f t="shared" si="223"/>
        <v>1</v>
      </c>
      <c r="Q2423" t="str">
        <f t="shared" si="224"/>
        <v>food</v>
      </c>
      <c r="R2423" t="str">
        <f t="shared" si="225"/>
        <v>food trucks</v>
      </c>
      <c r="S2423" s="9">
        <f t="shared" si="226"/>
        <v>42026.687453703707</v>
      </c>
      <c r="T2423" s="9">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22"/>
        <v>0.2</v>
      </c>
      <c r="P2424">
        <f t="shared" si="223"/>
        <v>1</v>
      </c>
      <c r="Q2424" t="str">
        <f t="shared" si="224"/>
        <v>food</v>
      </c>
      <c r="R2424" t="str">
        <f t="shared" si="225"/>
        <v>food trucks</v>
      </c>
      <c r="S2424" s="9">
        <f t="shared" si="226"/>
        <v>42044.724953703699</v>
      </c>
      <c r="T2424" s="9">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22"/>
        <v>1.3333333333333334E-2</v>
      </c>
      <c r="P2425">
        <f t="shared" si="223"/>
        <v>8</v>
      </c>
      <c r="Q2425" t="str">
        <f t="shared" si="224"/>
        <v>food</v>
      </c>
      <c r="R2425" t="str">
        <f t="shared" si="225"/>
        <v>food trucks</v>
      </c>
      <c r="S2425" s="9">
        <f t="shared" si="226"/>
        <v>41974.704745370371</v>
      </c>
      <c r="T2425" s="9">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22"/>
        <v>1.24</v>
      </c>
      <c r="P2426">
        <f t="shared" si="223"/>
        <v>34.444444444444443</v>
      </c>
      <c r="Q2426" t="str">
        <f t="shared" si="224"/>
        <v>food</v>
      </c>
      <c r="R2426" t="str">
        <f t="shared" si="225"/>
        <v>food trucks</v>
      </c>
      <c r="S2426" s="9">
        <f t="shared" si="226"/>
        <v>41909.892453703702</v>
      </c>
      <c r="T2426" s="9">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22"/>
        <v>2.8571428571428574E-2</v>
      </c>
      <c r="P2427">
        <f t="shared" si="223"/>
        <v>1</v>
      </c>
      <c r="Q2427" t="str">
        <f t="shared" si="224"/>
        <v>food</v>
      </c>
      <c r="R2427" t="str">
        <f t="shared" si="225"/>
        <v>food trucks</v>
      </c>
      <c r="S2427" s="9">
        <f t="shared" si="226"/>
        <v>42502.913761574076</v>
      </c>
      <c r="T2427" s="9">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22"/>
        <v>0</v>
      </c>
      <c r="P2428">
        <f t="shared" si="223"/>
        <v>0</v>
      </c>
      <c r="Q2428" t="str">
        <f t="shared" si="224"/>
        <v>food</v>
      </c>
      <c r="R2428" t="str">
        <f t="shared" si="225"/>
        <v>food trucks</v>
      </c>
      <c r="S2428" s="9">
        <f t="shared" si="226"/>
        <v>42164.170046296291</v>
      </c>
      <c r="T2428" s="9">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22"/>
        <v>2E-3</v>
      </c>
      <c r="P2429">
        <f t="shared" si="223"/>
        <v>1</v>
      </c>
      <c r="Q2429" t="str">
        <f t="shared" si="224"/>
        <v>food</v>
      </c>
      <c r="R2429" t="str">
        <f t="shared" si="225"/>
        <v>food trucks</v>
      </c>
      <c r="S2429" s="9">
        <f t="shared" si="226"/>
        <v>42412.318668981476</v>
      </c>
      <c r="T2429" s="9">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22"/>
        <v>2.8571428571428571E-3</v>
      </c>
      <c r="P2430">
        <f t="shared" si="223"/>
        <v>1</v>
      </c>
      <c r="Q2430" t="str">
        <f t="shared" si="224"/>
        <v>food</v>
      </c>
      <c r="R2430" t="str">
        <f t="shared" si="225"/>
        <v>food trucks</v>
      </c>
      <c r="S2430" s="9">
        <f t="shared" si="226"/>
        <v>42045.784155092595</v>
      </c>
      <c r="T2430" s="9">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22"/>
        <v>1.4321428571428572</v>
      </c>
      <c r="P2431">
        <f t="shared" si="223"/>
        <v>501.25</v>
      </c>
      <c r="Q2431" t="str">
        <f t="shared" si="224"/>
        <v>food</v>
      </c>
      <c r="R2431" t="str">
        <f t="shared" si="225"/>
        <v>food trucks</v>
      </c>
      <c r="S2431" s="9">
        <f t="shared" si="226"/>
        <v>42734.879236111112</v>
      </c>
      <c r="T2431" s="9">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22"/>
        <v>0.70000000000000007</v>
      </c>
      <c r="P2432">
        <f t="shared" si="223"/>
        <v>10.5</v>
      </c>
      <c r="Q2432" t="str">
        <f t="shared" si="224"/>
        <v>food</v>
      </c>
      <c r="R2432" t="str">
        <f t="shared" si="225"/>
        <v>food trucks</v>
      </c>
      <c r="S2432" s="9">
        <f t="shared" si="226"/>
        <v>42382.130833333329</v>
      </c>
      <c r="T2432" s="9">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22"/>
        <v>2E-3</v>
      </c>
      <c r="P2433">
        <f t="shared" si="223"/>
        <v>1</v>
      </c>
      <c r="Q2433" t="str">
        <f t="shared" si="224"/>
        <v>food</v>
      </c>
      <c r="R2433" t="str">
        <f t="shared" si="225"/>
        <v>food trucks</v>
      </c>
      <c r="S2433" s="9">
        <f t="shared" si="226"/>
        <v>42489.099687499998</v>
      </c>
      <c r="T2433" s="9">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222"/>
        <v>1.4285714285714287E-2</v>
      </c>
      <c r="P2434">
        <f t="shared" si="223"/>
        <v>1</v>
      </c>
      <c r="Q2434" t="str">
        <f t="shared" si="224"/>
        <v>food</v>
      </c>
      <c r="R2434" t="str">
        <f t="shared" si="225"/>
        <v>food trucks</v>
      </c>
      <c r="S2434" s="9">
        <f t="shared" si="226"/>
        <v>42041.218715277777</v>
      </c>
      <c r="T2434" s="9">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228">(E2435/D2435)*100</f>
        <v>0</v>
      </c>
      <c r="P2435">
        <f t="shared" ref="P2435:P2498" si="229">IFERROR(E2435/L2435, 0)</f>
        <v>0</v>
      </c>
      <c r="Q2435" t="str">
        <f t="shared" ref="Q2435:Q2498" si="230">LEFT(N2435, SEARCH("/",N2435,1)-1)</f>
        <v>food</v>
      </c>
      <c r="R2435" t="str">
        <f t="shared" ref="R2435:R2498" si="231">RIGHT(N2435,LEN(N2435)-SEARCH("/",N2435,1))</f>
        <v>food trucks</v>
      </c>
      <c r="S2435" s="9">
        <f t="shared" ref="S2435:S2498" si="232">(((J2435/60)/60)/24)+DATE(1970,1,1)</f>
        <v>42397.89980324074</v>
      </c>
      <c r="T2435" s="9">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28"/>
        <v>0.13</v>
      </c>
      <c r="P2436">
        <f t="shared" si="229"/>
        <v>13</v>
      </c>
      <c r="Q2436" t="str">
        <f t="shared" si="230"/>
        <v>food</v>
      </c>
      <c r="R2436" t="str">
        <f t="shared" si="231"/>
        <v>food trucks</v>
      </c>
      <c r="S2436" s="9">
        <f t="shared" si="232"/>
        <v>42180.18604166666</v>
      </c>
      <c r="T2436" s="9">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28"/>
        <v>0.48960000000000004</v>
      </c>
      <c r="P2437">
        <f t="shared" si="229"/>
        <v>306</v>
      </c>
      <c r="Q2437" t="str">
        <f t="shared" si="230"/>
        <v>food</v>
      </c>
      <c r="R2437" t="str">
        <f t="shared" si="231"/>
        <v>food trucks</v>
      </c>
      <c r="S2437" s="9">
        <f t="shared" si="232"/>
        <v>42252.277615740735</v>
      </c>
      <c r="T2437" s="9">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28"/>
        <v>3.8461538461538464E-2</v>
      </c>
      <c r="P2438">
        <f t="shared" si="229"/>
        <v>22.5</v>
      </c>
      <c r="Q2438" t="str">
        <f t="shared" si="230"/>
        <v>food</v>
      </c>
      <c r="R2438" t="str">
        <f t="shared" si="231"/>
        <v>food trucks</v>
      </c>
      <c r="S2438" s="9">
        <f t="shared" si="232"/>
        <v>42338.615393518514</v>
      </c>
      <c r="T2438" s="9">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28"/>
        <v>0</v>
      </c>
      <c r="P2439">
        <f t="shared" si="229"/>
        <v>0</v>
      </c>
      <c r="Q2439" t="str">
        <f t="shared" si="230"/>
        <v>food</v>
      </c>
      <c r="R2439" t="str">
        <f t="shared" si="231"/>
        <v>food trucks</v>
      </c>
      <c r="S2439" s="9">
        <f t="shared" si="232"/>
        <v>42031.965138888889</v>
      </c>
      <c r="T2439" s="9">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28"/>
        <v>0.33333333333333337</v>
      </c>
      <c r="P2440">
        <f t="shared" si="229"/>
        <v>50</v>
      </c>
      <c r="Q2440" t="str">
        <f t="shared" si="230"/>
        <v>food</v>
      </c>
      <c r="R2440" t="str">
        <f t="shared" si="231"/>
        <v>food trucks</v>
      </c>
      <c r="S2440" s="9">
        <f t="shared" si="232"/>
        <v>42285.91506944444</v>
      </c>
      <c r="T2440" s="9">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28"/>
        <v>0</v>
      </c>
      <c r="P2441">
        <f t="shared" si="229"/>
        <v>0</v>
      </c>
      <c r="Q2441" t="str">
        <f t="shared" si="230"/>
        <v>food</v>
      </c>
      <c r="R2441" t="str">
        <f t="shared" si="231"/>
        <v>food trucks</v>
      </c>
      <c r="S2441" s="9">
        <f t="shared" si="232"/>
        <v>42265.818622685183</v>
      </c>
      <c r="T2441" s="9">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28"/>
        <v>0.2</v>
      </c>
      <c r="P2442">
        <f t="shared" si="229"/>
        <v>5</v>
      </c>
      <c r="Q2442" t="str">
        <f t="shared" si="230"/>
        <v>food</v>
      </c>
      <c r="R2442" t="str">
        <f t="shared" si="231"/>
        <v>food trucks</v>
      </c>
      <c r="S2442" s="9">
        <f t="shared" si="232"/>
        <v>42383.899456018517</v>
      </c>
      <c r="T2442" s="9">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28"/>
        <v>107.88</v>
      </c>
      <c r="P2443">
        <f t="shared" si="229"/>
        <v>74.22935779816514</v>
      </c>
      <c r="Q2443" t="str">
        <f t="shared" si="230"/>
        <v>food</v>
      </c>
      <c r="R2443" t="str">
        <f t="shared" si="231"/>
        <v>small batch</v>
      </c>
      <c r="S2443" s="9">
        <f t="shared" si="232"/>
        <v>42187.125625000001</v>
      </c>
      <c r="T2443" s="9">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28"/>
        <v>125.94166666666666</v>
      </c>
      <c r="P2444">
        <f t="shared" si="229"/>
        <v>81.252688172043008</v>
      </c>
      <c r="Q2444" t="str">
        <f t="shared" si="230"/>
        <v>food</v>
      </c>
      <c r="R2444" t="str">
        <f t="shared" si="231"/>
        <v>small batch</v>
      </c>
      <c r="S2444" s="9">
        <f t="shared" si="232"/>
        <v>42052.666990740734</v>
      </c>
      <c r="T2444" s="9">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28"/>
        <v>202.51495</v>
      </c>
      <c r="P2445">
        <f t="shared" si="229"/>
        <v>130.23469453376205</v>
      </c>
      <c r="Q2445" t="str">
        <f t="shared" si="230"/>
        <v>food</v>
      </c>
      <c r="R2445" t="str">
        <f t="shared" si="231"/>
        <v>small batch</v>
      </c>
      <c r="S2445" s="9">
        <f t="shared" si="232"/>
        <v>41836.625254629631</v>
      </c>
      <c r="T2445" s="9">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28"/>
        <v>108.60000000000001</v>
      </c>
      <c r="P2446">
        <f t="shared" si="229"/>
        <v>53.409836065573771</v>
      </c>
      <c r="Q2446" t="str">
        <f t="shared" si="230"/>
        <v>food</v>
      </c>
      <c r="R2446" t="str">
        <f t="shared" si="231"/>
        <v>small batch</v>
      </c>
      <c r="S2446" s="9">
        <f t="shared" si="232"/>
        <v>42485.754525462966</v>
      </c>
      <c r="T2446" s="9">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28"/>
        <v>172.8</v>
      </c>
      <c r="P2447">
        <f t="shared" si="229"/>
        <v>75.130434782608702</v>
      </c>
      <c r="Q2447" t="str">
        <f t="shared" si="230"/>
        <v>food</v>
      </c>
      <c r="R2447" t="str">
        <f t="shared" si="231"/>
        <v>small batch</v>
      </c>
      <c r="S2447" s="9">
        <f t="shared" si="232"/>
        <v>42243.190057870372</v>
      </c>
      <c r="T2447" s="9">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28"/>
        <v>167.98</v>
      </c>
      <c r="P2448">
        <f t="shared" si="229"/>
        <v>75.666666666666671</v>
      </c>
      <c r="Q2448" t="str">
        <f t="shared" si="230"/>
        <v>food</v>
      </c>
      <c r="R2448" t="str">
        <f t="shared" si="231"/>
        <v>small batch</v>
      </c>
      <c r="S2448" s="9">
        <f t="shared" si="232"/>
        <v>42670.602673611109</v>
      </c>
      <c r="T2448" s="9">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28"/>
        <v>427.20000000000005</v>
      </c>
      <c r="P2449">
        <f t="shared" si="229"/>
        <v>31.691394658753708</v>
      </c>
      <c r="Q2449" t="str">
        <f t="shared" si="230"/>
        <v>food</v>
      </c>
      <c r="R2449" t="str">
        <f t="shared" si="231"/>
        <v>small batch</v>
      </c>
      <c r="S2449" s="9">
        <f t="shared" si="232"/>
        <v>42654.469826388886</v>
      </c>
      <c r="T2449" s="9">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28"/>
        <v>107.5</v>
      </c>
      <c r="P2450">
        <f t="shared" si="229"/>
        <v>47.777777777777779</v>
      </c>
      <c r="Q2450" t="str">
        <f t="shared" si="230"/>
        <v>food</v>
      </c>
      <c r="R2450" t="str">
        <f t="shared" si="231"/>
        <v>small batch</v>
      </c>
      <c r="S2450" s="9">
        <f t="shared" si="232"/>
        <v>42607.316122685181</v>
      </c>
      <c r="T2450" s="9">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28"/>
        <v>108</v>
      </c>
      <c r="P2451">
        <f t="shared" si="229"/>
        <v>90</v>
      </c>
      <c r="Q2451" t="str">
        <f t="shared" si="230"/>
        <v>food</v>
      </c>
      <c r="R2451" t="str">
        <f t="shared" si="231"/>
        <v>small batch</v>
      </c>
      <c r="S2451" s="9">
        <f t="shared" si="232"/>
        <v>41943.142534722225</v>
      </c>
      <c r="T2451" s="9">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28"/>
        <v>101.53353333333335</v>
      </c>
      <c r="P2452">
        <f t="shared" si="229"/>
        <v>149.31401960784314</v>
      </c>
      <c r="Q2452" t="str">
        <f t="shared" si="230"/>
        <v>food</v>
      </c>
      <c r="R2452" t="str">
        <f t="shared" si="231"/>
        <v>small batch</v>
      </c>
      <c r="S2452" s="9">
        <f t="shared" si="232"/>
        <v>41902.07240740741</v>
      </c>
      <c r="T2452" s="9">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28"/>
        <v>115.45</v>
      </c>
      <c r="P2453">
        <f t="shared" si="229"/>
        <v>62.06989247311828</v>
      </c>
      <c r="Q2453" t="str">
        <f t="shared" si="230"/>
        <v>food</v>
      </c>
      <c r="R2453" t="str">
        <f t="shared" si="231"/>
        <v>small batch</v>
      </c>
      <c r="S2453" s="9">
        <f t="shared" si="232"/>
        <v>42779.908449074079</v>
      </c>
      <c r="T2453" s="9">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28"/>
        <v>133.5</v>
      </c>
      <c r="P2454">
        <f t="shared" si="229"/>
        <v>53.4</v>
      </c>
      <c r="Q2454" t="str">
        <f t="shared" si="230"/>
        <v>food</v>
      </c>
      <c r="R2454" t="str">
        <f t="shared" si="231"/>
        <v>small batch</v>
      </c>
      <c r="S2454" s="9">
        <f t="shared" si="232"/>
        <v>42338.84375</v>
      </c>
      <c r="T2454" s="9">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28"/>
        <v>154.69999999999999</v>
      </c>
      <c r="P2455">
        <f t="shared" si="229"/>
        <v>69.268656716417908</v>
      </c>
      <c r="Q2455" t="str">
        <f t="shared" si="230"/>
        <v>food</v>
      </c>
      <c r="R2455" t="str">
        <f t="shared" si="231"/>
        <v>small batch</v>
      </c>
      <c r="S2455" s="9">
        <f t="shared" si="232"/>
        <v>42738.692233796297</v>
      </c>
      <c r="T2455" s="9">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28"/>
        <v>100.84571428571429</v>
      </c>
      <c r="P2456">
        <f t="shared" si="229"/>
        <v>271.50769230769231</v>
      </c>
      <c r="Q2456" t="str">
        <f t="shared" si="230"/>
        <v>food</v>
      </c>
      <c r="R2456" t="str">
        <f t="shared" si="231"/>
        <v>small batch</v>
      </c>
      <c r="S2456" s="9">
        <f t="shared" si="232"/>
        <v>42770.201481481476</v>
      </c>
      <c r="T2456" s="9">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28"/>
        <v>182</v>
      </c>
      <c r="P2457">
        <f t="shared" si="229"/>
        <v>34.125</v>
      </c>
      <c r="Q2457" t="str">
        <f t="shared" si="230"/>
        <v>food</v>
      </c>
      <c r="R2457" t="str">
        <f t="shared" si="231"/>
        <v>small batch</v>
      </c>
      <c r="S2457" s="9">
        <f t="shared" si="232"/>
        <v>42452.781828703708</v>
      </c>
      <c r="T2457" s="9">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28"/>
        <v>180.86666666666667</v>
      </c>
      <c r="P2458">
        <f t="shared" si="229"/>
        <v>40.492537313432834</v>
      </c>
      <c r="Q2458" t="str">
        <f t="shared" si="230"/>
        <v>food</v>
      </c>
      <c r="R2458" t="str">
        <f t="shared" si="231"/>
        <v>small batch</v>
      </c>
      <c r="S2458" s="9">
        <f t="shared" si="232"/>
        <v>42761.961099537039</v>
      </c>
      <c r="T2458" s="9">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28"/>
        <v>102.30434782608695</v>
      </c>
      <c r="P2459">
        <f t="shared" si="229"/>
        <v>189.75806451612902</v>
      </c>
      <c r="Q2459" t="str">
        <f t="shared" si="230"/>
        <v>food</v>
      </c>
      <c r="R2459" t="str">
        <f t="shared" si="231"/>
        <v>small batch</v>
      </c>
      <c r="S2459" s="9">
        <f t="shared" si="232"/>
        <v>42423.602500000001</v>
      </c>
      <c r="T2459" s="9">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28"/>
        <v>110.17999999999999</v>
      </c>
      <c r="P2460">
        <f t="shared" si="229"/>
        <v>68.862499999999997</v>
      </c>
      <c r="Q2460" t="str">
        <f t="shared" si="230"/>
        <v>food</v>
      </c>
      <c r="R2460" t="str">
        <f t="shared" si="231"/>
        <v>small batch</v>
      </c>
      <c r="S2460" s="9">
        <f t="shared" si="232"/>
        <v>42495.871736111112</v>
      </c>
      <c r="T2460" s="9">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28"/>
        <v>102.25</v>
      </c>
      <c r="P2461">
        <f t="shared" si="229"/>
        <v>108.77659574468085</v>
      </c>
      <c r="Q2461" t="str">
        <f t="shared" si="230"/>
        <v>food</v>
      </c>
      <c r="R2461" t="str">
        <f t="shared" si="231"/>
        <v>small batch</v>
      </c>
      <c r="S2461" s="9">
        <f t="shared" si="232"/>
        <v>42407.637557870374</v>
      </c>
      <c r="T2461" s="9">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28"/>
        <v>100.78823529411764</v>
      </c>
      <c r="P2462">
        <f t="shared" si="229"/>
        <v>125.98529411764706</v>
      </c>
      <c r="Q2462" t="str">
        <f t="shared" si="230"/>
        <v>food</v>
      </c>
      <c r="R2462" t="str">
        <f t="shared" si="231"/>
        <v>small batch</v>
      </c>
      <c r="S2462" s="9">
        <f t="shared" si="232"/>
        <v>42704.187118055561</v>
      </c>
      <c r="T2462" s="9">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28"/>
        <v>103.8</v>
      </c>
      <c r="P2463">
        <f t="shared" si="229"/>
        <v>90.523255813953483</v>
      </c>
      <c r="Q2463" t="str">
        <f t="shared" si="230"/>
        <v>music</v>
      </c>
      <c r="R2463" t="str">
        <f t="shared" si="231"/>
        <v>indie rock</v>
      </c>
      <c r="S2463" s="9">
        <f t="shared" si="232"/>
        <v>40784.012696759259</v>
      </c>
      <c r="T2463" s="9">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28"/>
        <v>110.70833333333334</v>
      </c>
      <c r="P2464">
        <f t="shared" si="229"/>
        <v>28.880434782608695</v>
      </c>
      <c r="Q2464" t="str">
        <f t="shared" si="230"/>
        <v>music</v>
      </c>
      <c r="R2464" t="str">
        <f t="shared" si="231"/>
        <v>indie rock</v>
      </c>
      <c r="S2464" s="9">
        <f t="shared" si="232"/>
        <v>41089.186296296299</v>
      </c>
      <c r="T2464" s="9">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28"/>
        <v>116.25000000000001</v>
      </c>
      <c r="P2465">
        <f t="shared" si="229"/>
        <v>31</v>
      </c>
      <c r="Q2465" t="str">
        <f t="shared" si="230"/>
        <v>music</v>
      </c>
      <c r="R2465" t="str">
        <f t="shared" si="231"/>
        <v>indie rock</v>
      </c>
      <c r="S2465" s="9">
        <f t="shared" si="232"/>
        <v>41341.111400462964</v>
      </c>
      <c r="T2465" s="9">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28"/>
        <v>111.1</v>
      </c>
      <c r="P2466">
        <f t="shared" si="229"/>
        <v>51.674418604651166</v>
      </c>
      <c r="Q2466" t="str">
        <f t="shared" si="230"/>
        <v>music</v>
      </c>
      <c r="R2466" t="str">
        <f t="shared" si="231"/>
        <v>indie rock</v>
      </c>
      <c r="S2466" s="9">
        <f t="shared" si="232"/>
        <v>42248.90042824074</v>
      </c>
      <c r="T2466" s="9">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28"/>
        <v>180.14285714285714</v>
      </c>
      <c r="P2467">
        <f t="shared" si="229"/>
        <v>26.270833333333332</v>
      </c>
      <c r="Q2467" t="str">
        <f t="shared" si="230"/>
        <v>music</v>
      </c>
      <c r="R2467" t="str">
        <f t="shared" si="231"/>
        <v>indie rock</v>
      </c>
      <c r="S2467" s="9">
        <f t="shared" si="232"/>
        <v>41145.719305555554</v>
      </c>
      <c r="T2467" s="9">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28"/>
        <v>100</v>
      </c>
      <c r="P2468">
        <f t="shared" si="229"/>
        <v>48.07692307692308</v>
      </c>
      <c r="Q2468" t="str">
        <f t="shared" si="230"/>
        <v>music</v>
      </c>
      <c r="R2468" t="str">
        <f t="shared" si="231"/>
        <v>indie rock</v>
      </c>
      <c r="S2468" s="9">
        <f t="shared" si="232"/>
        <v>41373.102465277778</v>
      </c>
      <c r="T2468" s="9">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28"/>
        <v>118.5</v>
      </c>
      <c r="P2469">
        <f t="shared" si="229"/>
        <v>27.558139534883722</v>
      </c>
      <c r="Q2469" t="str">
        <f t="shared" si="230"/>
        <v>music</v>
      </c>
      <c r="R2469" t="str">
        <f t="shared" si="231"/>
        <v>indie rock</v>
      </c>
      <c r="S2469" s="9">
        <f t="shared" si="232"/>
        <v>41025.874201388891</v>
      </c>
      <c r="T2469" s="9">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28"/>
        <v>107.21700000000001</v>
      </c>
      <c r="P2470">
        <f t="shared" si="229"/>
        <v>36.97137931034483</v>
      </c>
      <c r="Q2470" t="str">
        <f t="shared" si="230"/>
        <v>music</v>
      </c>
      <c r="R2470" t="str">
        <f t="shared" si="231"/>
        <v>indie rock</v>
      </c>
      <c r="S2470" s="9">
        <f t="shared" si="232"/>
        <v>41174.154178240737</v>
      </c>
      <c r="T2470" s="9">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28"/>
        <v>113.66666666666667</v>
      </c>
      <c r="P2471">
        <f t="shared" si="229"/>
        <v>29.021276595744681</v>
      </c>
      <c r="Q2471" t="str">
        <f t="shared" si="230"/>
        <v>music</v>
      </c>
      <c r="R2471" t="str">
        <f t="shared" si="231"/>
        <v>indie rock</v>
      </c>
      <c r="S2471" s="9">
        <f t="shared" si="232"/>
        <v>40557.429733796293</v>
      </c>
      <c r="T2471" s="9">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28"/>
        <v>103.16400000000002</v>
      </c>
      <c r="P2472">
        <f t="shared" si="229"/>
        <v>28.65666666666667</v>
      </c>
      <c r="Q2472" t="str">
        <f t="shared" si="230"/>
        <v>music</v>
      </c>
      <c r="R2472" t="str">
        <f t="shared" si="231"/>
        <v>indie rock</v>
      </c>
      <c r="S2472" s="9">
        <f t="shared" si="232"/>
        <v>41023.07471064815</v>
      </c>
      <c r="T2472" s="9">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28"/>
        <v>128</v>
      </c>
      <c r="P2473">
        <f t="shared" si="229"/>
        <v>37.647058823529413</v>
      </c>
      <c r="Q2473" t="str">
        <f t="shared" si="230"/>
        <v>music</v>
      </c>
      <c r="R2473" t="str">
        <f t="shared" si="231"/>
        <v>indie rock</v>
      </c>
      <c r="S2473" s="9">
        <f t="shared" si="232"/>
        <v>40893.992962962962</v>
      </c>
      <c r="T2473" s="9">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28"/>
        <v>135.76026666666667</v>
      </c>
      <c r="P2474">
        <f t="shared" si="229"/>
        <v>97.904038461538462</v>
      </c>
      <c r="Q2474" t="str">
        <f t="shared" si="230"/>
        <v>music</v>
      </c>
      <c r="R2474" t="str">
        <f t="shared" si="231"/>
        <v>indie rock</v>
      </c>
      <c r="S2474" s="9">
        <f t="shared" si="232"/>
        <v>40354.11550925926</v>
      </c>
      <c r="T2474" s="9">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28"/>
        <v>100</v>
      </c>
      <c r="P2475">
        <f t="shared" si="229"/>
        <v>42.553191489361701</v>
      </c>
      <c r="Q2475" t="str">
        <f t="shared" si="230"/>
        <v>music</v>
      </c>
      <c r="R2475" t="str">
        <f t="shared" si="231"/>
        <v>indie rock</v>
      </c>
      <c r="S2475" s="9">
        <f t="shared" si="232"/>
        <v>41193.748483796298</v>
      </c>
      <c r="T2475" s="9">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28"/>
        <v>100.00360000000002</v>
      </c>
      <c r="P2476">
        <f t="shared" si="229"/>
        <v>131.58368421052631</v>
      </c>
      <c r="Q2476" t="str">
        <f t="shared" si="230"/>
        <v>music</v>
      </c>
      <c r="R2476" t="str">
        <f t="shared" si="231"/>
        <v>indie rock</v>
      </c>
      <c r="S2476" s="9">
        <f t="shared" si="232"/>
        <v>40417.011296296296</v>
      </c>
      <c r="T2476" s="9">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28"/>
        <v>104.71999999999998</v>
      </c>
      <c r="P2477">
        <f t="shared" si="229"/>
        <v>32.320987654320987</v>
      </c>
      <c r="Q2477" t="str">
        <f t="shared" si="230"/>
        <v>music</v>
      </c>
      <c r="R2477" t="str">
        <f t="shared" si="231"/>
        <v>indie rock</v>
      </c>
      <c r="S2477" s="9">
        <f t="shared" si="232"/>
        <v>40310.287673611114</v>
      </c>
      <c r="T2477" s="9">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28"/>
        <v>105.02249999999999</v>
      </c>
      <c r="P2478">
        <f t="shared" si="229"/>
        <v>61.103999999999999</v>
      </c>
      <c r="Q2478" t="str">
        <f t="shared" si="230"/>
        <v>music</v>
      </c>
      <c r="R2478" t="str">
        <f t="shared" si="231"/>
        <v>indie rock</v>
      </c>
      <c r="S2478" s="9">
        <f t="shared" si="232"/>
        <v>41913.328356481477</v>
      </c>
      <c r="T2478" s="9">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28"/>
        <v>171.33333333333334</v>
      </c>
      <c r="P2479">
        <f t="shared" si="229"/>
        <v>31.341463414634145</v>
      </c>
      <c r="Q2479" t="str">
        <f t="shared" si="230"/>
        <v>music</v>
      </c>
      <c r="R2479" t="str">
        <f t="shared" si="231"/>
        <v>indie rock</v>
      </c>
      <c r="S2479" s="9">
        <f t="shared" si="232"/>
        <v>41088.691493055558</v>
      </c>
      <c r="T2479" s="9">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28"/>
        <v>127.49999999999999</v>
      </c>
      <c r="P2480">
        <f t="shared" si="229"/>
        <v>129.1139240506329</v>
      </c>
      <c r="Q2480" t="str">
        <f t="shared" si="230"/>
        <v>music</v>
      </c>
      <c r="R2480" t="str">
        <f t="shared" si="231"/>
        <v>indie rock</v>
      </c>
      <c r="S2480" s="9">
        <f t="shared" si="232"/>
        <v>41257.950381944444</v>
      </c>
      <c r="T2480" s="9">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28"/>
        <v>133.44333333333333</v>
      </c>
      <c r="P2481">
        <f t="shared" si="229"/>
        <v>25.020624999999999</v>
      </c>
      <c r="Q2481" t="str">
        <f t="shared" si="230"/>
        <v>music</v>
      </c>
      <c r="R2481" t="str">
        <f t="shared" si="231"/>
        <v>indie rock</v>
      </c>
      <c r="S2481" s="9">
        <f t="shared" si="232"/>
        <v>41107.726782407408</v>
      </c>
      <c r="T2481" s="9">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28"/>
        <v>100</v>
      </c>
      <c r="P2482">
        <f t="shared" si="229"/>
        <v>250</v>
      </c>
      <c r="Q2482" t="str">
        <f t="shared" si="230"/>
        <v>music</v>
      </c>
      <c r="R2482" t="str">
        <f t="shared" si="231"/>
        <v>indie rock</v>
      </c>
      <c r="S2482" s="9">
        <f t="shared" si="232"/>
        <v>42227.936157407406</v>
      </c>
      <c r="T2482" s="9">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28"/>
        <v>112.91099999999999</v>
      </c>
      <c r="P2483">
        <f t="shared" si="229"/>
        <v>47.541473684210523</v>
      </c>
      <c r="Q2483" t="str">
        <f t="shared" si="230"/>
        <v>music</v>
      </c>
      <c r="R2483" t="str">
        <f t="shared" si="231"/>
        <v>indie rock</v>
      </c>
      <c r="S2483" s="9">
        <f t="shared" si="232"/>
        <v>40999.645925925928</v>
      </c>
      <c r="T2483" s="9">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28"/>
        <v>100.1</v>
      </c>
      <c r="P2484">
        <f t="shared" si="229"/>
        <v>40.04</v>
      </c>
      <c r="Q2484" t="str">
        <f t="shared" si="230"/>
        <v>music</v>
      </c>
      <c r="R2484" t="str">
        <f t="shared" si="231"/>
        <v>indie rock</v>
      </c>
      <c r="S2484" s="9">
        <f t="shared" si="232"/>
        <v>40711.782210648147</v>
      </c>
      <c r="T2484" s="9">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28"/>
        <v>113.72727272727272</v>
      </c>
      <c r="P2485">
        <f t="shared" si="229"/>
        <v>65.84210526315789</v>
      </c>
      <c r="Q2485" t="str">
        <f t="shared" si="230"/>
        <v>music</v>
      </c>
      <c r="R2485" t="str">
        <f t="shared" si="231"/>
        <v>indie rock</v>
      </c>
      <c r="S2485" s="9">
        <f t="shared" si="232"/>
        <v>40970.750034722223</v>
      </c>
      <c r="T2485" s="9">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28"/>
        <v>119.31742857142855</v>
      </c>
      <c r="P2486">
        <f t="shared" si="229"/>
        <v>46.401222222222216</v>
      </c>
      <c r="Q2486" t="str">
        <f t="shared" si="230"/>
        <v>music</v>
      </c>
      <c r="R2486" t="str">
        <f t="shared" si="231"/>
        <v>indie rock</v>
      </c>
      <c r="S2486" s="9">
        <f t="shared" si="232"/>
        <v>40771.916701388887</v>
      </c>
      <c r="T2486" s="9">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28"/>
        <v>103.25</v>
      </c>
      <c r="P2487">
        <f t="shared" si="229"/>
        <v>50.365853658536587</v>
      </c>
      <c r="Q2487" t="str">
        <f t="shared" si="230"/>
        <v>music</v>
      </c>
      <c r="R2487" t="str">
        <f t="shared" si="231"/>
        <v>indie rock</v>
      </c>
      <c r="S2487" s="9">
        <f t="shared" si="232"/>
        <v>40793.998599537037</v>
      </c>
      <c r="T2487" s="9">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28"/>
        <v>265.66666666666669</v>
      </c>
      <c r="P2488">
        <f t="shared" si="229"/>
        <v>26.566666666666666</v>
      </c>
      <c r="Q2488" t="str">
        <f t="shared" si="230"/>
        <v>music</v>
      </c>
      <c r="R2488" t="str">
        <f t="shared" si="231"/>
        <v>indie rock</v>
      </c>
      <c r="S2488" s="9">
        <f t="shared" si="232"/>
        <v>40991.708055555559</v>
      </c>
      <c r="T2488" s="9">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28"/>
        <v>100.05066666666667</v>
      </c>
      <c r="P2489">
        <f t="shared" si="229"/>
        <v>39.493684210526318</v>
      </c>
      <c r="Q2489" t="str">
        <f t="shared" si="230"/>
        <v>music</v>
      </c>
      <c r="R2489" t="str">
        <f t="shared" si="231"/>
        <v>indie rock</v>
      </c>
      <c r="S2489" s="9">
        <f t="shared" si="232"/>
        <v>41026.083298611113</v>
      </c>
      <c r="T2489" s="9">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28"/>
        <v>106.69999999999999</v>
      </c>
      <c r="P2490">
        <f t="shared" si="229"/>
        <v>49.246153846153845</v>
      </c>
      <c r="Q2490" t="str">
        <f t="shared" si="230"/>
        <v>music</v>
      </c>
      <c r="R2490" t="str">
        <f t="shared" si="231"/>
        <v>indie rock</v>
      </c>
      <c r="S2490" s="9">
        <f t="shared" si="232"/>
        <v>40833.633194444446</v>
      </c>
      <c r="T2490" s="9">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28"/>
        <v>133.67142857142858</v>
      </c>
      <c r="P2491">
        <f t="shared" si="229"/>
        <v>62.38</v>
      </c>
      <c r="Q2491" t="str">
        <f t="shared" si="230"/>
        <v>music</v>
      </c>
      <c r="R2491" t="str">
        <f t="shared" si="231"/>
        <v>indie rock</v>
      </c>
      <c r="S2491" s="9">
        <f t="shared" si="232"/>
        <v>41373.690266203703</v>
      </c>
      <c r="T2491" s="9">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28"/>
        <v>121.39999999999999</v>
      </c>
      <c r="P2492">
        <f t="shared" si="229"/>
        <v>37.9375</v>
      </c>
      <c r="Q2492" t="str">
        <f t="shared" si="230"/>
        <v>music</v>
      </c>
      <c r="R2492" t="str">
        <f t="shared" si="231"/>
        <v>indie rock</v>
      </c>
      <c r="S2492" s="9">
        <f t="shared" si="232"/>
        <v>41023.227731481478</v>
      </c>
      <c r="T2492" s="9">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28"/>
        <v>103.2</v>
      </c>
      <c r="P2493">
        <f t="shared" si="229"/>
        <v>51.6</v>
      </c>
      <c r="Q2493" t="str">
        <f t="shared" si="230"/>
        <v>music</v>
      </c>
      <c r="R2493" t="str">
        <f t="shared" si="231"/>
        <v>indie rock</v>
      </c>
      <c r="S2493" s="9">
        <f t="shared" si="232"/>
        <v>40542.839282407411</v>
      </c>
      <c r="T2493" s="9">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28"/>
        <v>125</v>
      </c>
      <c r="P2494">
        <f t="shared" si="229"/>
        <v>27.777777777777779</v>
      </c>
      <c r="Q2494" t="str">
        <f t="shared" si="230"/>
        <v>music</v>
      </c>
      <c r="R2494" t="str">
        <f t="shared" si="231"/>
        <v>indie rock</v>
      </c>
      <c r="S2494" s="9">
        <f t="shared" si="232"/>
        <v>41024.985972222225</v>
      </c>
      <c r="T2494" s="9">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28"/>
        <v>128.69999999999999</v>
      </c>
      <c r="P2495">
        <f t="shared" si="229"/>
        <v>99.382239382239376</v>
      </c>
      <c r="Q2495" t="str">
        <f t="shared" si="230"/>
        <v>music</v>
      </c>
      <c r="R2495" t="str">
        <f t="shared" si="231"/>
        <v>indie rock</v>
      </c>
      <c r="S2495" s="9">
        <f t="shared" si="232"/>
        <v>41348.168287037035</v>
      </c>
      <c r="T2495" s="9">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28"/>
        <v>101.00533333333333</v>
      </c>
      <c r="P2496">
        <f t="shared" si="229"/>
        <v>38.848205128205123</v>
      </c>
      <c r="Q2496" t="str">
        <f t="shared" si="230"/>
        <v>music</v>
      </c>
      <c r="R2496" t="str">
        <f t="shared" si="231"/>
        <v>indie rock</v>
      </c>
      <c r="S2496" s="9">
        <f t="shared" si="232"/>
        <v>41022.645185185182</v>
      </c>
      <c r="T2496" s="9">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28"/>
        <v>127.53666666666665</v>
      </c>
      <c r="P2497">
        <f t="shared" si="229"/>
        <v>45.548809523809524</v>
      </c>
      <c r="Q2497" t="str">
        <f t="shared" si="230"/>
        <v>music</v>
      </c>
      <c r="R2497" t="str">
        <f t="shared" si="231"/>
        <v>indie rock</v>
      </c>
      <c r="S2497" s="9">
        <f t="shared" si="232"/>
        <v>41036.946469907409</v>
      </c>
      <c r="T2497" s="9">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228"/>
        <v>100</v>
      </c>
      <c r="P2498">
        <f t="shared" si="229"/>
        <v>600</v>
      </c>
      <c r="Q2498" t="str">
        <f t="shared" si="230"/>
        <v>music</v>
      </c>
      <c r="R2498" t="str">
        <f t="shared" si="231"/>
        <v>indie rock</v>
      </c>
      <c r="S2498" s="9">
        <f t="shared" si="232"/>
        <v>41327.996435185189</v>
      </c>
      <c r="T2498" s="9">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234">(E2499/D2499)*100</f>
        <v>112.7715</v>
      </c>
      <c r="P2499">
        <f t="shared" ref="P2499:P2562" si="235">IFERROR(E2499/L2499, 0)</f>
        <v>80.551071428571419</v>
      </c>
      <c r="Q2499" t="str">
        <f t="shared" ref="Q2499:Q2562" si="236">LEFT(N2499, SEARCH("/",N2499,1)-1)</f>
        <v>music</v>
      </c>
      <c r="R2499" t="str">
        <f t="shared" ref="R2499:R2562" si="237">RIGHT(N2499,LEN(N2499)-SEARCH("/",N2499,1))</f>
        <v>indie rock</v>
      </c>
      <c r="S2499" s="9">
        <f t="shared" ref="S2499:S2562" si="238">(((J2499/60)/60)/24)+DATE(1970,1,1)</f>
        <v>40730.878912037035</v>
      </c>
      <c r="T2499" s="9">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34"/>
        <v>105.60000000000001</v>
      </c>
      <c r="P2500">
        <f t="shared" si="235"/>
        <v>52.8</v>
      </c>
      <c r="Q2500" t="str">
        <f t="shared" si="236"/>
        <v>music</v>
      </c>
      <c r="R2500" t="str">
        <f t="shared" si="237"/>
        <v>indie rock</v>
      </c>
      <c r="S2500" s="9">
        <f t="shared" si="238"/>
        <v>42017.967442129629</v>
      </c>
      <c r="T2500" s="9">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34"/>
        <v>202.625</v>
      </c>
      <c r="P2501">
        <f t="shared" si="235"/>
        <v>47.676470588235297</v>
      </c>
      <c r="Q2501" t="str">
        <f t="shared" si="236"/>
        <v>music</v>
      </c>
      <c r="R2501" t="str">
        <f t="shared" si="237"/>
        <v>indie rock</v>
      </c>
      <c r="S2501" s="9">
        <f t="shared" si="238"/>
        <v>41226.648576388885</v>
      </c>
      <c r="T2501" s="9">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34"/>
        <v>113.33333333333333</v>
      </c>
      <c r="P2502">
        <f t="shared" si="235"/>
        <v>23.448275862068964</v>
      </c>
      <c r="Q2502" t="str">
        <f t="shared" si="236"/>
        <v>music</v>
      </c>
      <c r="R2502" t="str">
        <f t="shared" si="237"/>
        <v>indie rock</v>
      </c>
      <c r="S2502" s="9">
        <f t="shared" si="238"/>
        <v>41053.772858796299</v>
      </c>
      <c r="T2502" s="9">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34"/>
        <v>2.5545454545454547</v>
      </c>
      <c r="P2503">
        <f t="shared" si="235"/>
        <v>40.142857142857146</v>
      </c>
      <c r="Q2503" t="str">
        <f t="shared" si="236"/>
        <v>food</v>
      </c>
      <c r="R2503" t="str">
        <f t="shared" si="237"/>
        <v>restaurants</v>
      </c>
      <c r="S2503" s="9">
        <f t="shared" si="238"/>
        <v>42244.776666666665</v>
      </c>
      <c r="T2503" s="9">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34"/>
        <v>7.8181818181818186E-2</v>
      </c>
      <c r="P2504">
        <f t="shared" si="235"/>
        <v>17.2</v>
      </c>
      <c r="Q2504" t="str">
        <f t="shared" si="236"/>
        <v>food</v>
      </c>
      <c r="R2504" t="str">
        <f t="shared" si="237"/>
        <v>restaurants</v>
      </c>
      <c r="S2504" s="9">
        <f t="shared" si="238"/>
        <v>41858.825439814813</v>
      </c>
      <c r="T2504" s="9">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34"/>
        <v>0</v>
      </c>
      <c r="P2505">
        <f t="shared" si="235"/>
        <v>0</v>
      </c>
      <c r="Q2505" t="str">
        <f t="shared" si="236"/>
        <v>food</v>
      </c>
      <c r="R2505" t="str">
        <f t="shared" si="237"/>
        <v>restaurants</v>
      </c>
      <c r="S2505" s="9">
        <f t="shared" si="238"/>
        <v>42498.899398148147</v>
      </c>
      <c r="T2505" s="9">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34"/>
        <v>0</v>
      </c>
      <c r="P2506">
        <f t="shared" si="235"/>
        <v>0</v>
      </c>
      <c r="Q2506" t="str">
        <f t="shared" si="236"/>
        <v>food</v>
      </c>
      <c r="R2506" t="str">
        <f t="shared" si="237"/>
        <v>restaurants</v>
      </c>
      <c r="S2506" s="9">
        <f t="shared" si="238"/>
        <v>41928.015439814815</v>
      </c>
      <c r="T2506" s="9">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34"/>
        <v>0</v>
      </c>
      <c r="P2507">
        <f t="shared" si="235"/>
        <v>0</v>
      </c>
      <c r="Q2507" t="str">
        <f t="shared" si="236"/>
        <v>food</v>
      </c>
      <c r="R2507" t="str">
        <f t="shared" si="237"/>
        <v>restaurants</v>
      </c>
      <c r="S2507" s="9">
        <f t="shared" si="238"/>
        <v>42047.05574074074</v>
      </c>
      <c r="T2507" s="9">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34"/>
        <v>0.6</v>
      </c>
      <c r="P2508">
        <f t="shared" si="235"/>
        <v>15</v>
      </c>
      <c r="Q2508" t="str">
        <f t="shared" si="236"/>
        <v>food</v>
      </c>
      <c r="R2508" t="str">
        <f t="shared" si="237"/>
        <v>restaurants</v>
      </c>
      <c r="S2508" s="9">
        <f t="shared" si="238"/>
        <v>42258.297094907408</v>
      </c>
      <c r="T2508" s="9">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34"/>
        <v>0</v>
      </c>
      <c r="P2509">
        <f t="shared" si="235"/>
        <v>0</v>
      </c>
      <c r="Q2509" t="str">
        <f t="shared" si="236"/>
        <v>food</v>
      </c>
      <c r="R2509" t="str">
        <f t="shared" si="237"/>
        <v>restaurants</v>
      </c>
      <c r="S2509" s="9">
        <f t="shared" si="238"/>
        <v>42105.072962962964</v>
      </c>
      <c r="T2509" s="9">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34"/>
        <v>0</v>
      </c>
      <c r="P2510">
        <f t="shared" si="235"/>
        <v>0</v>
      </c>
      <c r="Q2510" t="str">
        <f t="shared" si="236"/>
        <v>food</v>
      </c>
      <c r="R2510" t="str">
        <f t="shared" si="237"/>
        <v>restaurants</v>
      </c>
      <c r="S2510" s="9">
        <f t="shared" si="238"/>
        <v>41835.951782407406</v>
      </c>
      <c r="T2510" s="9">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34"/>
        <v>1.0526315789473684</v>
      </c>
      <c r="P2511">
        <f t="shared" si="235"/>
        <v>35.714285714285715</v>
      </c>
      <c r="Q2511" t="str">
        <f t="shared" si="236"/>
        <v>food</v>
      </c>
      <c r="R2511" t="str">
        <f t="shared" si="237"/>
        <v>restaurants</v>
      </c>
      <c r="S2511" s="9">
        <f t="shared" si="238"/>
        <v>42058.809594907405</v>
      </c>
      <c r="T2511" s="9">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34"/>
        <v>0.15</v>
      </c>
      <c r="P2512">
        <f t="shared" si="235"/>
        <v>37.5</v>
      </c>
      <c r="Q2512" t="str">
        <f t="shared" si="236"/>
        <v>food</v>
      </c>
      <c r="R2512" t="str">
        <f t="shared" si="237"/>
        <v>restaurants</v>
      </c>
      <c r="S2512" s="9">
        <f t="shared" si="238"/>
        <v>42078.997361111105</v>
      </c>
      <c r="T2512" s="9">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34"/>
        <v>0</v>
      </c>
      <c r="P2513">
        <f t="shared" si="235"/>
        <v>0</v>
      </c>
      <c r="Q2513" t="str">
        <f t="shared" si="236"/>
        <v>food</v>
      </c>
      <c r="R2513" t="str">
        <f t="shared" si="237"/>
        <v>restaurants</v>
      </c>
      <c r="S2513" s="9">
        <f t="shared" si="238"/>
        <v>42371.446909722217</v>
      </c>
      <c r="T2513" s="9">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34"/>
        <v>0</v>
      </c>
      <c r="P2514">
        <f t="shared" si="235"/>
        <v>0</v>
      </c>
      <c r="Q2514" t="str">
        <f t="shared" si="236"/>
        <v>food</v>
      </c>
      <c r="R2514" t="str">
        <f t="shared" si="237"/>
        <v>restaurants</v>
      </c>
      <c r="S2514" s="9">
        <f t="shared" si="238"/>
        <v>41971.876863425925</v>
      </c>
      <c r="T2514" s="9">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34"/>
        <v>0</v>
      </c>
      <c r="P2515">
        <f t="shared" si="235"/>
        <v>0</v>
      </c>
      <c r="Q2515" t="str">
        <f t="shared" si="236"/>
        <v>food</v>
      </c>
      <c r="R2515" t="str">
        <f t="shared" si="237"/>
        <v>restaurants</v>
      </c>
      <c r="S2515" s="9">
        <f t="shared" si="238"/>
        <v>42732.00681712963</v>
      </c>
      <c r="T2515" s="9">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34"/>
        <v>1.7500000000000002</v>
      </c>
      <c r="P2516">
        <f t="shared" si="235"/>
        <v>52.5</v>
      </c>
      <c r="Q2516" t="str">
        <f t="shared" si="236"/>
        <v>food</v>
      </c>
      <c r="R2516" t="str">
        <f t="shared" si="237"/>
        <v>restaurants</v>
      </c>
      <c r="S2516" s="9">
        <f t="shared" si="238"/>
        <v>41854.389780092592</v>
      </c>
      <c r="T2516" s="9">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34"/>
        <v>18.600000000000001</v>
      </c>
      <c r="P2517">
        <f t="shared" si="235"/>
        <v>77.5</v>
      </c>
      <c r="Q2517" t="str">
        <f t="shared" si="236"/>
        <v>food</v>
      </c>
      <c r="R2517" t="str">
        <f t="shared" si="237"/>
        <v>restaurants</v>
      </c>
      <c r="S2517" s="9">
        <f t="shared" si="238"/>
        <v>42027.839733796296</v>
      </c>
      <c r="T2517" s="9">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34"/>
        <v>0</v>
      </c>
      <c r="P2518">
        <f t="shared" si="235"/>
        <v>0</v>
      </c>
      <c r="Q2518" t="str">
        <f t="shared" si="236"/>
        <v>food</v>
      </c>
      <c r="R2518" t="str">
        <f t="shared" si="237"/>
        <v>restaurants</v>
      </c>
      <c r="S2518" s="9">
        <f t="shared" si="238"/>
        <v>41942.653379629628</v>
      </c>
      <c r="T2518" s="9">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34"/>
        <v>9.8166666666666664</v>
      </c>
      <c r="P2519">
        <f t="shared" si="235"/>
        <v>53.545454545454547</v>
      </c>
      <c r="Q2519" t="str">
        <f t="shared" si="236"/>
        <v>food</v>
      </c>
      <c r="R2519" t="str">
        <f t="shared" si="237"/>
        <v>restaurants</v>
      </c>
      <c r="S2519" s="9">
        <f t="shared" si="238"/>
        <v>42052.802430555559</v>
      </c>
      <c r="T2519" s="9">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34"/>
        <v>0</v>
      </c>
      <c r="P2520">
        <f t="shared" si="235"/>
        <v>0</v>
      </c>
      <c r="Q2520" t="str">
        <f t="shared" si="236"/>
        <v>food</v>
      </c>
      <c r="R2520" t="str">
        <f t="shared" si="237"/>
        <v>restaurants</v>
      </c>
      <c r="S2520" s="9">
        <f t="shared" si="238"/>
        <v>41926.680879629632</v>
      </c>
      <c r="T2520" s="9">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34"/>
        <v>4.3333333333333335E-2</v>
      </c>
      <c r="P2521">
        <f t="shared" si="235"/>
        <v>16.25</v>
      </c>
      <c r="Q2521" t="str">
        <f t="shared" si="236"/>
        <v>food</v>
      </c>
      <c r="R2521" t="str">
        <f t="shared" si="237"/>
        <v>restaurants</v>
      </c>
      <c r="S2521" s="9">
        <f t="shared" si="238"/>
        <v>41809.155138888891</v>
      </c>
      <c r="T2521" s="9">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34"/>
        <v>0</v>
      </c>
      <c r="P2522">
        <f t="shared" si="235"/>
        <v>0</v>
      </c>
      <c r="Q2522" t="str">
        <f t="shared" si="236"/>
        <v>food</v>
      </c>
      <c r="R2522" t="str">
        <f t="shared" si="237"/>
        <v>restaurants</v>
      </c>
      <c r="S2522" s="9">
        <f t="shared" si="238"/>
        <v>42612.600520833337</v>
      </c>
      <c r="T2522" s="9">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34"/>
        <v>109.48792</v>
      </c>
      <c r="P2523">
        <f t="shared" si="235"/>
        <v>103.68174242424243</v>
      </c>
      <c r="Q2523" t="str">
        <f t="shared" si="236"/>
        <v>music</v>
      </c>
      <c r="R2523" t="str">
        <f t="shared" si="237"/>
        <v>classical music</v>
      </c>
      <c r="S2523" s="9">
        <f t="shared" si="238"/>
        <v>42269.967835648145</v>
      </c>
      <c r="T2523" s="9">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34"/>
        <v>100</v>
      </c>
      <c r="P2524">
        <f t="shared" si="235"/>
        <v>185.18518518518519</v>
      </c>
      <c r="Q2524" t="str">
        <f t="shared" si="236"/>
        <v>music</v>
      </c>
      <c r="R2524" t="str">
        <f t="shared" si="237"/>
        <v>classical music</v>
      </c>
      <c r="S2524" s="9">
        <f t="shared" si="238"/>
        <v>42460.573611111111</v>
      </c>
      <c r="T2524" s="9">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34"/>
        <v>156.44444444444446</v>
      </c>
      <c r="P2525">
        <f t="shared" si="235"/>
        <v>54.153846153846153</v>
      </c>
      <c r="Q2525" t="str">
        <f t="shared" si="236"/>
        <v>music</v>
      </c>
      <c r="R2525" t="str">
        <f t="shared" si="237"/>
        <v>classical music</v>
      </c>
      <c r="S2525" s="9">
        <f t="shared" si="238"/>
        <v>41930.975601851853</v>
      </c>
      <c r="T2525" s="9">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34"/>
        <v>101.6</v>
      </c>
      <c r="P2526">
        <f t="shared" si="235"/>
        <v>177.2093023255814</v>
      </c>
      <c r="Q2526" t="str">
        <f t="shared" si="236"/>
        <v>music</v>
      </c>
      <c r="R2526" t="str">
        <f t="shared" si="237"/>
        <v>classical music</v>
      </c>
      <c r="S2526" s="9">
        <f t="shared" si="238"/>
        <v>41961.807372685187</v>
      </c>
      <c r="T2526" s="9">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34"/>
        <v>100.325</v>
      </c>
      <c r="P2527">
        <f t="shared" si="235"/>
        <v>100.325</v>
      </c>
      <c r="Q2527" t="str">
        <f t="shared" si="236"/>
        <v>music</v>
      </c>
      <c r="R2527" t="str">
        <f t="shared" si="237"/>
        <v>classical music</v>
      </c>
      <c r="S2527" s="9">
        <f t="shared" si="238"/>
        <v>41058.844571759262</v>
      </c>
      <c r="T2527" s="9">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34"/>
        <v>112.94999999999999</v>
      </c>
      <c r="P2528">
        <f t="shared" si="235"/>
        <v>136.90909090909091</v>
      </c>
      <c r="Q2528" t="str">
        <f t="shared" si="236"/>
        <v>music</v>
      </c>
      <c r="R2528" t="str">
        <f t="shared" si="237"/>
        <v>classical music</v>
      </c>
      <c r="S2528" s="9">
        <f t="shared" si="238"/>
        <v>41953.091134259259</v>
      </c>
      <c r="T2528" s="9">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34"/>
        <v>102.125</v>
      </c>
      <c r="P2529">
        <f t="shared" si="235"/>
        <v>57.535211267605632</v>
      </c>
      <c r="Q2529" t="str">
        <f t="shared" si="236"/>
        <v>music</v>
      </c>
      <c r="R2529" t="str">
        <f t="shared" si="237"/>
        <v>classical music</v>
      </c>
      <c r="S2529" s="9">
        <f t="shared" si="238"/>
        <v>41546.75105324074</v>
      </c>
      <c r="T2529" s="9">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34"/>
        <v>107.24974999999999</v>
      </c>
      <c r="P2530">
        <f t="shared" si="235"/>
        <v>52.962839506172834</v>
      </c>
      <c r="Q2530" t="str">
        <f t="shared" si="236"/>
        <v>music</v>
      </c>
      <c r="R2530" t="str">
        <f t="shared" si="237"/>
        <v>classical music</v>
      </c>
      <c r="S2530" s="9">
        <f t="shared" si="238"/>
        <v>42217.834525462968</v>
      </c>
      <c r="T2530" s="9">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34"/>
        <v>104.28333333333333</v>
      </c>
      <c r="P2531">
        <f t="shared" si="235"/>
        <v>82.328947368421055</v>
      </c>
      <c r="Q2531" t="str">
        <f t="shared" si="236"/>
        <v>music</v>
      </c>
      <c r="R2531" t="str">
        <f t="shared" si="237"/>
        <v>classical music</v>
      </c>
      <c r="S2531" s="9">
        <f t="shared" si="238"/>
        <v>40948.080729166664</v>
      </c>
      <c r="T2531" s="9">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34"/>
        <v>100</v>
      </c>
      <c r="P2532">
        <f t="shared" si="235"/>
        <v>135.41666666666666</v>
      </c>
      <c r="Q2532" t="str">
        <f t="shared" si="236"/>
        <v>music</v>
      </c>
      <c r="R2532" t="str">
        <f t="shared" si="237"/>
        <v>classical music</v>
      </c>
      <c r="S2532" s="9">
        <f t="shared" si="238"/>
        <v>42081.864641203705</v>
      </c>
      <c r="T2532" s="9">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34"/>
        <v>100.4</v>
      </c>
      <c r="P2533">
        <f t="shared" si="235"/>
        <v>74.06557377049181</v>
      </c>
      <c r="Q2533" t="str">
        <f t="shared" si="236"/>
        <v>music</v>
      </c>
      <c r="R2533" t="str">
        <f t="shared" si="237"/>
        <v>classical music</v>
      </c>
      <c r="S2533" s="9">
        <f t="shared" si="238"/>
        <v>42208.680023148147</v>
      </c>
      <c r="T2533" s="9">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34"/>
        <v>126.125</v>
      </c>
      <c r="P2534">
        <f t="shared" si="235"/>
        <v>84.083333333333329</v>
      </c>
      <c r="Q2534" t="str">
        <f t="shared" si="236"/>
        <v>music</v>
      </c>
      <c r="R2534" t="str">
        <f t="shared" si="237"/>
        <v>classical music</v>
      </c>
      <c r="S2534" s="9">
        <f t="shared" si="238"/>
        <v>41107.849143518521</v>
      </c>
      <c r="T2534" s="9">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34"/>
        <v>110.66666666666667</v>
      </c>
      <c r="P2535">
        <f t="shared" si="235"/>
        <v>61.029411764705884</v>
      </c>
      <c r="Q2535" t="str">
        <f t="shared" si="236"/>
        <v>music</v>
      </c>
      <c r="R2535" t="str">
        <f t="shared" si="237"/>
        <v>classical music</v>
      </c>
      <c r="S2535" s="9">
        <f t="shared" si="238"/>
        <v>41304.751284722224</v>
      </c>
      <c r="T2535" s="9">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34"/>
        <v>105</v>
      </c>
      <c r="P2536">
        <f t="shared" si="235"/>
        <v>150</v>
      </c>
      <c r="Q2536" t="str">
        <f t="shared" si="236"/>
        <v>music</v>
      </c>
      <c r="R2536" t="str">
        <f t="shared" si="237"/>
        <v>classical music</v>
      </c>
      <c r="S2536" s="9">
        <f t="shared" si="238"/>
        <v>40127.700370370374</v>
      </c>
      <c r="T2536" s="9">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34"/>
        <v>103.77499999999999</v>
      </c>
      <c r="P2537">
        <f t="shared" si="235"/>
        <v>266.08974358974359</v>
      </c>
      <c r="Q2537" t="str">
        <f t="shared" si="236"/>
        <v>music</v>
      </c>
      <c r="R2537" t="str">
        <f t="shared" si="237"/>
        <v>classical music</v>
      </c>
      <c r="S2537" s="9">
        <f t="shared" si="238"/>
        <v>41943.791030092594</v>
      </c>
      <c r="T2537" s="9">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34"/>
        <v>115.99999999999999</v>
      </c>
      <c r="P2538">
        <f t="shared" si="235"/>
        <v>7.25</v>
      </c>
      <c r="Q2538" t="str">
        <f t="shared" si="236"/>
        <v>music</v>
      </c>
      <c r="R2538" t="str">
        <f t="shared" si="237"/>
        <v>classical music</v>
      </c>
      <c r="S2538" s="9">
        <f t="shared" si="238"/>
        <v>41464.106087962966</v>
      </c>
      <c r="T2538" s="9">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34"/>
        <v>110.00000000000001</v>
      </c>
      <c r="P2539">
        <f t="shared" si="235"/>
        <v>100</v>
      </c>
      <c r="Q2539" t="str">
        <f t="shared" si="236"/>
        <v>music</v>
      </c>
      <c r="R2539" t="str">
        <f t="shared" si="237"/>
        <v>classical music</v>
      </c>
      <c r="S2539" s="9">
        <f t="shared" si="238"/>
        <v>40696.648784722223</v>
      </c>
      <c r="T2539" s="9">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34"/>
        <v>113.01761111111111</v>
      </c>
      <c r="P2540">
        <f t="shared" si="235"/>
        <v>109.96308108108107</v>
      </c>
      <c r="Q2540" t="str">
        <f t="shared" si="236"/>
        <v>music</v>
      </c>
      <c r="R2540" t="str">
        <f t="shared" si="237"/>
        <v>classical music</v>
      </c>
      <c r="S2540" s="9">
        <f t="shared" si="238"/>
        <v>41298.509965277779</v>
      </c>
      <c r="T2540" s="9">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34"/>
        <v>100.25</v>
      </c>
      <c r="P2541">
        <f t="shared" si="235"/>
        <v>169.91525423728814</v>
      </c>
      <c r="Q2541" t="str">
        <f t="shared" si="236"/>
        <v>music</v>
      </c>
      <c r="R2541" t="str">
        <f t="shared" si="237"/>
        <v>classical music</v>
      </c>
      <c r="S2541" s="9">
        <f t="shared" si="238"/>
        <v>41977.902222222227</v>
      </c>
      <c r="T2541" s="9">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34"/>
        <v>103.4</v>
      </c>
      <c r="P2542">
        <f t="shared" si="235"/>
        <v>95.740740740740748</v>
      </c>
      <c r="Q2542" t="str">
        <f t="shared" si="236"/>
        <v>music</v>
      </c>
      <c r="R2542" t="str">
        <f t="shared" si="237"/>
        <v>classical music</v>
      </c>
      <c r="S2542" s="9">
        <f t="shared" si="238"/>
        <v>40785.675011574072</v>
      </c>
      <c r="T2542" s="9">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34"/>
        <v>107.02857142857142</v>
      </c>
      <c r="P2543">
        <f t="shared" si="235"/>
        <v>59.460317460317462</v>
      </c>
      <c r="Q2543" t="str">
        <f t="shared" si="236"/>
        <v>music</v>
      </c>
      <c r="R2543" t="str">
        <f t="shared" si="237"/>
        <v>classical music</v>
      </c>
      <c r="S2543" s="9">
        <f t="shared" si="238"/>
        <v>41483.449282407404</v>
      </c>
      <c r="T2543" s="9">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34"/>
        <v>103.57142857142858</v>
      </c>
      <c r="P2544">
        <f t="shared" si="235"/>
        <v>55.769230769230766</v>
      </c>
      <c r="Q2544" t="str">
        <f t="shared" si="236"/>
        <v>music</v>
      </c>
      <c r="R2544" t="str">
        <f t="shared" si="237"/>
        <v>classical music</v>
      </c>
      <c r="S2544" s="9">
        <f t="shared" si="238"/>
        <v>41509.426585648151</v>
      </c>
      <c r="T2544" s="9">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34"/>
        <v>156.4</v>
      </c>
      <c r="P2545">
        <f t="shared" si="235"/>
        <v>30.076923076923077</v>
      </c>
      <c r="Q2545" t="str">
        <f t="shared" si="236"/>
        <v>music</v>
      </c>
      <c r="R2545" t="str">
        <f t="shared" si="237"/>
        <v>classical music</v>
      </c>
      <c r="S2545" s="9">
        <f t="shared" si="238"/>
        <v>40514.107615740737</v>
      </c>
      <c r="T2545" s="9">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34"/>
        <v>100.82</v>
      </c>
      <c r="P2546">
        <f t="shared" si="235"/>
        <v>88.438596491228068</v>
      </c>
      <c r="Q2546" t="str">
        <f t="shared" si="236"/>
        <v>music</v>
      </c>
      <c r="R2546" t="str">
        <f t="shared" si="237"/>
        <v>classical music</v>
      </c>
      <c r="S2546" s="9">
        <f t="shared" si="238"/>
        <v>41068.520474537036</v>
      </c>
      <c r="T2546" s="9">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34"/>
        <v>195.3</v>
      </c>
      <c r="P2547">
        <f t="shared" si="235"/>
        <v>64.032786885245898</v>
      </c>
      <c r="Q2547" t="str">
        <f t="shared" si="236"/>
        <v>music</v>
      </c>
      <c r="R2547" t="str">
        <f t="shared" si="237"/>
        <v>classical music</v>
      </c>
      <c r="S2547" s="9">
        <f t="shared" si="238"/>
        <v>42027.13817129629</v>
      </c>
      <c r="T2547" s="9">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34"/>
        <v>111.71428571428572</v>
      </c>
      <c r="P2548">
        <f t="shared" si="235"/>
        <v>60.153846153846153</v>
      </c>
      <c r="Q2548" t="str">
        <f t="shared" si="236"/>
        <v>music</v>
      </c>
      <c r="R2548" t="str">
        <f t="shared" si="237"/>
        <v>classical music</v>
      </c>
      <c r="S2548" s="9">
        <f t="shared" si="238"/>
        <v>41524.858553240738</v>
      </c>
      <c r="T2548" s="9">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34"/>
        <v>119.85454545454546</v>
      </c>
      <c r="P2549">
        <f t="shared" si="235"/>
        <v>49.194029850746269</v>
      </c>
      <c r="Q2549" t="str">
        <f t="shared" si="236"/>
        <v>music</v>
      </c>
      <c r="R2549" t="str">
        <f t="shared" si="237"/>
        <v>classical music</v>
      </c>
      <c r="S2549" s="9">
        <f t="shared" si="238"/>
        <v>40973.773182870369</v>
      </c>
      <c r="T2549" s="9">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34"/>
        <v>101.85</v>
      </c>
      <c r="P2550">
        <f t="shared" si="235"/>
        <v>165.16216216216216</v>
      </c>
      <c r="Q2550" t="str">
        <f t="shared" si="236"/>
        <v>music</v>
      </c>
      <c r="R2550" t="str">
        <f t="shared" si="237"/>
        <v>classical music</v>
      </c>
      <c r="S2550" s="9">
        <f t="shared" si="238"/>
        <v>42618.625428240746</v>
      </c>
      <c r="T2550" s="9">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34"/>
        <v>102.80254777070064</v>
      </c>
      <c r="P2551">
        <f t="shared" si="235"/>
        <v>43.621621621621621</v>
      </c>
      <c r="Q2551" t="str">
        <f t="shared" si="236"/>
        <v>music</v>
      </c>
      <c r="R2551" t="str">
        <f t="shared" si="237"/>
        <v>classical music</v>
      </c>
      <c r="S2551" s="9">
        <f t="shared" si="238"/>
        <v>41390.757754629631</v>
      </c>
      <c r="T2551" s="9">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34"/>
        <v>100.84615384615385</v>
      </c>
      <c r="P2552">
        <f t="shared" si="235"/>
        <v>43.7</v>
      </c>
      <c r="Q2552" t="str">
        <f t="shared" si="236"/>
        <v>music</v>
      </c>
      <c r="R2552" t="str">
        <f t="shared" si="237"/>
        <v>classical music</v>
      </c>
      <c r="S2552" s="9">
        <f t="shared" si="238"/>
        <v>42228.634328703702</v>
      </c>
      <c r="T2552" s="9">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34"/>
        <v>102.73469387755102</v>
      </c>
      <c r="P2553">
        <f t="shared" si="235"/>
        <v>67.419642857142861</v>
      </c>
      <c r="Q2553" t="str">
        <f t="shared" si="236"/>
        <v>music</v>
      </c>
      <c r="R2553" t="str">
        <f t="shared" si="237"/>
        <v>classical music</v>
      </c>
      <c r="S2553" s="9">
        <f t="shared" si="238"/>
        <v>40961.252141203702</v>
      </c>
      <c r="T2553" s="9">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34"/>
        <v>106.5</v>
      </c>
      <c r="P2554">
        <f t="shared" si="235"/>
        <v>177.5</v>
      </c>
      <c r="Q2554" t="str">
        <f t="shared" si="236"/>
        <v>music</v>
      </c>
      <c r="R2554" t="str">
        <f t="shared" si="237"/>
        <v>classical music</v>
      </c>
      <c r="S2554" s="9">
        <f t="shared" si="238"/>
        <v>42769.809965277775</v>
      </c>
      <c r="T2554" s="9">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34"/>
        <v>155.53333333333333</v>
      </c>
      <c r="P2555">
        <f t="shared" si="235"/>
        <v>38.883333333333333</v>
      </c>
      <c r="Q2555" t="str">
        <f t="shared" si="236"/>
        <v>music</v>
      </c>
      <c r="R2555" t="str">
        <f t="shared" si="237"/>
        <v>classical music</v>
      </c>
      <c r="S2555" s="9">
        <f t="shared" si="238"/>
        <v>41113.199155092596</v>
      </c>
      <c r="T2555" s="9">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34"/>
        <v>122.8</v>
      </c>
      <c r="P2556">
        <f t="shared" si="235"/>
        <v>54.985074626865675</v>
      </c>
      <c r="Q2556" t="str">
        <f t="shared" si="236"/>
        <v>music</v>
      </c>
      <c r="R2556" t="str">
        <f t="shared" si="237"/>
        <v>classical music</v>
      </c>
      <c r="S2556" s="9">
        <f t="shared" si="238"/>
        <v>42125.078275462962</v>
      </c>
      <c r="T2556" s="9">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34"/>
        <v>107.35</v>
      </c>
      <c r="P2557">
        <f t="shared" si="235"/>
        <v>61.342857142857142</v>
      </c>
      <c r="Q2557" t="str">
        <f t="shared" si="236"/>
        <v>music</v>
      </c>
      <c r="R2557" t="str">
        <f t="shared" si="237"/>
        <v>classical music</v>
      </c>
      <c r="S2557" s="9">
        <f t="shared" si="238"/>
        <v>41026.655011574076</v>
      </c>
      <c r="T2557" s="9">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34"/>
        <v>105.50335570469798</v>
      </c>
      <c r="P2558">
        <f t="shared" si="235"/>
        <v>23.117647058823529</v>
      </c>
      <c r="Q2558" t="str">
        <f t="shared" si="236"/>
        <v>music</v>
      </c>
      <c r="R2558" t="str">
        <f t="shared" si="237"/>
        <v>classical music</v>
      </c>
      <c r="S2558" s="9">
        <f t="shared" si="238"/>
        <v>41222.991400462961</v>
      </c>
      <c r="T2558" s="9">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34"/>
        <v>118.44444444444444</v>
      </c>
      <c r="P2559">
        <f t="shared" si="235"/>
        <v>29.611111111111111</v>
      </c>
      <c r="Q2559" t="str">
        <f t="shared" si="236"/>
        <v>music</v>
      </c>
      <c r="R2559" t="str">
        <f t="shared" si="237"/>
        <v>classical music</v>
      </c>
      <c r="S2559" s="9">
        <f t="shared" si="238"/>
        <v>41744.745208333334</v>
      </c>
      <c r="T2559" s="9">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34"/>
        <v>108.88</v>
      </c>
      <c r="P2560">
        <f t="shared" si="235"/>
        <v>75.611111111111114</v>
      </c>
      <c r="Q2560" t="str">
        <f t="shared" si="236"/>
        <v>music</v>
      </c>
      <c r="R2560" t="str">
        <f t="shared" si="237"/>
        <v>classical music</v>
      </c>
      <c r="S2560" s="9">
        <f t="shared" si="238"/>
        <v>42093.860023148154</v>
      </c>
      <c r="T2560" s="9">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34"/>
        <v>111.25</v>
      </c>
      <c r="P2561">
        <f t="shared" si="235"/>
        <v>35.6</v>
      </c>
      <c r="Q2561" t="str">
        <f t="shared" si="236"/>
        <v>music</v>
      </c>
      <c r="R2561" t="str">
        <f t="shared" si="237"/>
        <v>classical music</v>
      </c>
      <c r="S2561" s="9">
        <f t="shared" si="238"/>
        <v>40829.873657407406</v>
      </c>
      <c r="T2561" s="9">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234"/>
        <v>100.1</v>
      </c>
      <c r="P2562">
        <f t="shared" si="235"/>
        <v>143</v>
      </c>
      <c r="Q2562" t="str">
        <f t="shared" si="236"/>
        <v>music</v>
      </c>
      <c r="R2562" t="str">
        <f t="shared" si="237"/>
        <v>classical music</v>
      </c>
      <c r="S2562" s="9">
        <f t="shared" si="238"/>
        <v>42039.951087962967</v>
      </c>
      <c r="T2562" s="9">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40">(E2563/D2563)*100</f>
        <v>0</v>
      </c>
      <c r="P2563">
        <f t="shared" ref="P2563:P2626" si="241">IFERROR(E2563/L2563, 0)</f>
        <v>0</v>
      </c>
      <c r="Q2563" t="str">
        <f t="shared" ref="Q2563:Q2626" si="242">LEFT(N2563, SEARCH("/",N2563,1)-1)</f>
        <v>food</v>
      </c>
      <c r="R2563" t="str">
        <f t="shared" ref="R2563:R2626" si="243">RIGHT(N2563,LEN(N2563)-SEARCH("/",N2563,1))</f>
        <v>food trucks</v>
      </c>
      <c r="S2563" s="9">
        <f t="shared" ref="S2563:S2626" si="244">(((J2563/60)/60)/24)+DATE(1970,1,1)</f>
        <v>42260.528807870374</v>
      </c>
      <c r="T2563" s="9">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40"/>
        <v>0.75</v>
      </c>
      <c r="P2564">
        <f t="shared" si="241"/>
        <v>25</v>
      </c>
      <c r="Q2564" t="str">
        <f t="shared" si="242"/>
        <v>food</v>
      </c>
      <c r="R2564" t="str">
        <f t="shared" si="243"/>
        <v>food trucks</v>
      </c>
      <c r="S2564" s="9">
        <f t="shared" si="244"/>
        <v>42594.524756944447</v>
      </c>
      <c r="T2564" s="9">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40"/>
        <v>0</v>
      </c>
      <c r="P2565">
        <f t="shared" si="241"/>
        <v>0</v>
      </c>
      <c r="Q2565" t="str">
        <f t="shared" si="242"/>
        <v>food</v>
      </c>
      <c r="R2565" t="str">
        <f t="shared" si="243"/>
        <v>food trucks</v>
      </c>
      <c r="S2565" s="9">
        <f t="shared" si="244"/>
        <v>42155.139479166668</v>
      </c>
      <c r="T2565" s="9">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40"/>
        <v>0</v>
      </c>
      <c r="P2566">
        <f t="shared" si="241"/>
        <v>0</v>
      </c>
      <c r="Q2566" t="str">
        <f t="shared" si="242"/>
        <v>food</v>
      </c>
      <c r="R2566" t="str">
        <f t="shared" si="243"/>
        <v>food trucks</v>
      </c>
      <c r="S2566" s="9">
        <f t="shared" si="244"/>
        <v>41822.040497685186</v>
      </c>
      <c r="T2566" s="9">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40"/>
        <v>1</v>
      </c>
      <c r="P2567">
        <f t="shared" si="241"/>
        <v>100</v>
      </c>
      <c r="Q2567" t="str">
        <f t="shared" si="242"/>
        <v>food</v>
      </c>
      <c r="R2567" t="str">
        <f t="shared" si="243"/>
        <v>food trucks</v>
      </c>
      <c r="S2567" s="9">
        <f t="shared" si="244"/>
        <v>42440.650335648148</v>
      </c>
      <c r="T2567" s="9">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40"/>
        <v>0</v>
      </c>
      <c r="P2568">
        <f t="shared" si="241"/>
        <v>0</v>
      </c>
      <c r="Q2568" t="str">
        <f t="shared" si="242"/>
        <v>food</v>
      </c>
      <c r="R2568" t="str">
        <f t="shared" si="243"/>
        <v>food trucks</v>
      </c>
      <c r="S2568" s="9">
        <f t="shared" si="244"/>
        <v>41842.980879629627</v>
      </c>
      <c r="T2568" s="9">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40"/>
        <v>0.26666666666666666</v>
      </c>
      <c r="P2569">
        <f t="shared" si="241"/>
        <v>60</v>
      </c>
      <c r="Q2569" t="str">
        <f t="shared" si="242"/>
        <v>food</v>
      </c>
      <c r="R2569" t="str">
        <f t="shared" si="243"/>
        <v>food trucks</v>
      </c>
      <c r="S2569" s="9">
        <f t="shared" si="244"/>
        <v>42087.878912037035</v>
      </c>
      <c r="T2569" s="9">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40"/>
        <v>0.5</v>
      </c>
      <c r="P2570">
        <f t="shared" si="241"/>
        <v>50</v>
      </c>
      <c r="Q2570" t="str">
        <f t="shared" si="242"/>
        <v>food</v>
      </c>
      <c r="R2570" t="str">
        <f t="shared" si="243"/>
        <v>food trucks</v>
      </c>
      <c r="S2570" s="9">
        <f t="shared" si="244"/>
        <v>42584.666597222225</v>
      </c>
      <c r="T2570" s="9">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40"/>
        <v>2.2307692307692308</v>
      </c>
      <c r="P2571">
        <f t="shared" si="241"/>
        <v>72.5</v>
      </c>
      <c r="Q2571" t="str">
        <f t="shared" si="242"/>
        <v>food</v>
      </c>
      <c r="R2571" t="str">
        <f t="shared" si="243"/>
        <v>food trucks</v>
      </c>
      <c r="S2571" s="9">
        <f t="shared" si="244"/>
        <v>42234.105462962965</v>
      </c>
      <c r="T2571" s="9">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40"/>
        <v>0.84285714285714297</v>
      </c>
      <c r="P2572">
        <f t="shared" si="241"/>
        <v>29.5</v>
      </c>
      <c r="Q2572" t="str">
        <f t="shared" si="242"/>
        <v>food</v>
      </c>
      <c r="R2572" t="str">
        <f t="shared" si="243"/>
        <v>food trucks</v>
      </c>
      <c r="S2572" s="9">
        <f t="shared" si="244"/>
        <v>42744.903182870374</v>
      </c>
      <c r="T2572" s="9">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40"/>
        <v>0.25</v>
      </c>
      <c r="P2573">
        <f t="shared" si="241"/>
        <v>62.5</v>
      </c>
      <c r="Q2573" t="str">
        <f t="shared" si="242"/>
        <v>food</v>
      </c>
      <c r="R2573" t="str">
        <f t="shared" si="243"/>
        <v>food trucks</v>
      </c>
      <c r="S2573" s="9">
        <f t="shared" si="244"/>
        <v>42449.341678240744</v>
      </c>
      <c r="T2573" s="9">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40"/>
        <v>0</v>
      </c>
      <c r="P2574">
        <f t="shared" si="241"/>
        <v>0</v>
      </c>
      <c r="Q2574" t="str">
        <f t="shared" si="242"/>
        <v>food</v>
      </c>
      <c r="R2574" t="str">
        <f t="shared" si="243"/>
        <v>food trucks</v>
      </c>
      <c r="S2574" s="9">
        <f t="shared" si="244"/>
        <v>42077.119409722218</v>
      </c>
      <c r="T2574" s="9">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40"/>
        <v>0</v>
      </c>
      <c r="P2575">
        <f t="shared" si="241"/>
        <v>0</v>
      </c>
      <c r="Q2575" t="str">
        <f t="shared" si="242"/>
        <v>food</v>
      </c>
      <c r="R2575" t="str">
        <f t="shared" si="243"/>
        <v>food trucks</v>
      </c>
      <c r="S2575" s="9">
        <f t="shared" si="244"/>
        <v>41829.592002314814</v>
      </c>
      <c r="T2575" s="9">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40"/>
        <v>0</v>
      </c>
      <c r="P2576">
        <f t="shared" si="241"/>
        <v>0</v>
      </c>
      <c r="Q2576" t="str">
        <f t="shared" si="242"/>
        <v>food</v>
      </c>
      <c r="R2576" t="str">
        <f t="shared" si="243"/>
        <v>food trucks</v>
      </c>
      <c r="S2576" s="9">
        <f t="shared" si="244"/>
        <v>42487.825752314813</v>
      </c>
      <c r="T2576" s="9">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40"/>
        <v>0</v>
      </c>
      <c r="P2577">
        <f t="shared" si="241"/>
        <v>0</v>
      </c>
      <c r="Q2577" t="str">
        <f t="shared" si="242"/>
        <v>food</v>
      </c>
      <c r="R2577" t="str">
        <f t="shared" si="243"/>
        <v>food trucks</v>
      </c>
      <c r="S2577" s="9">
        <f t="shared" si="244"/>
        <v>41986.108726851846</v>
      </c>
      <c r="T2577" s="9">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40"/>
        <v>0</v>
      </c>
      <c r="P2578">
        <f t="shared" si="241"/>
        <v>0</v>
      </c>
      <c r="Q2578" t="str">
        <f t="shared" si="242"/>
        <v>food</v>
      </c>
      <c r="R2578" t="str">
        <f t="shared" si="243"/>
        <v>food trucks</v>
      </c>
      <c r="S2578" s="9">
        <f t="shared" si="244"/>
        <v>42060.00980324074</v>
      </c>
      <c r="T2578" s="9">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40"/>
        <v>0</v>
      </c>
      <c r="P2579">
        <f t="shared" si="241"/>
        <v>0</v>
      </c>
      <c r="Q2579" t="str">
        <f t="shared" si="242"/>
        <v>food</v>
      </c>
      <c r="R2579" t="str">
        <f t="shared" si="243"/>
        <v>food trucks</v>
      </c>
      <c r="S2579" s="9">
        <f t="shared" si="244"/>
        <v>41830.820567129631</v>
      </c>
      <c r="T2579" s="9">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40"/>
        <v>0</v>
      </c>
      <c r="P2580">
        <f t="shared" si="241"/>
        <v>0</v>
      </c>
      <c r="Q2580" t="str">
        <f t="shared" si="242"/>
        <v>food</v>
      </c>
      <c r="R2580" t="str">
        <f t="shared" si="243"/>
        <v>food trucks</v>
      </c>
      <c r="S2580" s="9">
        <f t="shared" si="244"/>
        <v>42238.022905092599</v>
      </c>
      <c r="T2580" s="9">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40"/>
        <v>0.13849999999999998</v>
      </c>
      <c r="P2581">
        <f t="shared" si="241"/>
        <v>23.083333333333332</v>
      </c>
      <c r="Q2581" t="str">
        <f t="shared" si="242"/>
        <v>food</v>
      </c>
      <c r="R2581" t="str">
        <f t="shared" si="243"/>
        <v>food trucks</v>
      </c>
      <c r="S2581" s="9">
        <f t="shared" si="244"/>
        <v>41837.829895833333</v>
      </c>
      <c r="T2581" s="9">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40"/>
        <v>0.6</v>
      </c>
      <c r="P2582">
        <f t="shared" si="241"/>
        <v>25.5</v>
      </c>
      <c r="Q2582" t="str">
        <f t="shared" si="242"/>
        <v>food</v>
      </c>
      <c r="R2582" t="str">
        <f t="shared" si="243"/>
        <v>food trucks</v>
      </c>
      <c r="S2582" s="9">
        <f t="shared" si="244"/>
        <v>42110.326423611114</v>
      </c>
      <c r="T2582" s="9">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40"/>
        <v>10.6</v>
      </c>
      <c r="P2583">
        <f t="shared" si="241"/>
        <v>48.18181818181818</v>
      </c>
      <c r="Q2583" t="str">
        <f t="shared" si="242"/>
        <v>food</v>
      </c>
      <c r="R2583" t="str">
        <f t="shared" si="243"/>
        <v>food trucks</v>
      </c>
      <c r="S2583" s="9">
        <f t="shared" si="244"/>
        <v>42294.628449074073</v>
      </c>
      <c r="T2583" s="9">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40"/>
        <v>1.1111111111111111E-3</v>
      </c>
      <c r="P2584">
        <f t="shared" si="241"/>
        <v>1</v>
      </c>
      <c r="Q2584" t="str">
        <f t="shared" si="242"/>
        <v>food</v>
      </c>
      <c r="R2584" t="str">
        <f t="shared" si="243"/>
        <v>food trucks</v>
      </c>
      <c r="S2584" s="9">
        <f t="shared" si="244"/>
        <v>42642.988819444443</v>
      </c>
      <c r="T2584" s="9">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40"/>
        <v>0.5</v>
      </c>
      <c r="P2585">
        <f t="shared" si="241"/>
        <v>1</v>
      </c>
      <c r="Q2585" t="str">
        <f t="shared" si="242"/>
        <v>food</v>
      </c>
      <c r="R2585" t="str">
        <f t="shared" si="243"/>
        <v>food trucks</v>
      </c>
      <c r="S2585" s="9">
        <f t="shared" si="244"/>
        <v>42019.76944444445</v>
      </c>
      <c r="T2585" s="9">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40"/>
        <v>0</v>
      </c>
      <c r="P2586">
        <f t="shared" si="241"/>
        <v>0</v>
      </c>
      <c r="Q2586" t="str">
        <f t="shared" si="242"/>
        <v>food</v>
      </c>
      <c r="R2586" t="str">
        <f t="shared" si="243"/>
        <v>food trucks</v>
      </c>
      <c r="S2586" s="9">
        <f t="shared" si="244"/>
        <v>42140.173252314817</v>
      </c>
      <c r="T2586" s="9">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40"/>
        <v>0.16666666666666669</v>
      </c>
      <c r="P2587">
        <f t="shared" si="241"/>
        <v>50</v>
      </c>
      <c r="Q2587" t="str">
        <f t="shared" si="242"/>
        <v>food</v>
      </c>
      <c r="R2587" t="str">
        <f t="shared" si="243"/>
        <v>food trucks</v>
      </c>
      <c r="S2587" s="9">
        <f t="shared" si="244"/>
        <v>41795.963333333333</v>
      </c>
      <c r="T2587" s="9">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40"/>
        <v>0.16666666666666669</v>
      </c>
      <c r="P2588">
        <f t="shared" si="241"/>
        <v>5</v>
      </c>
      <c r="Q2588" t="str">
        <f t="shared" si="242"/>
        <v>food</v>
      </c>
      <c r="R2588" t="str">
        <f t="shared" si="243"/>
        <v>food trucks</v>
      </c>
      <c r="S2588" s="9">
        <f t="shared" si="244"/>
        <v>42333.330277777779</v>
      </c>
      <c r="T2588" s="9">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40"/>
        <v>2.4340000000000002</v>
      </c>
      <c r="P2589">
        <f t="shared" si="241"/>
        <v>202.83333333333334</v>
      </c>
      <c r="Q2589" t="str">
        <f t="shared" si="242"/>
        <v>food</v>
      </c>
      <c r="R2589" t="str">
        <f t="shared" si="243"/>
        <v>food trucks</v>
      </c>
      <c r="S2589" s="9">
        <f t="shared" si="244"/>
        <v>42338.675381944442</v>
      </c>
      <c r="T2589" s="9">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40"/>
        <v>3.8833333333333329</v>
      </c>
      <c r="P2590">
        <f t="shared" si="241"/>
        <v>29.125</v>
      </c>
      <c r="Q2590" t="str">
        <f t="shared" si="242"/>
        <v>food</v>
      </c>
      <c r="R2590" t="str">
        <f t="shared" si="243"/>
        <v>food trucks</v>
      </c>
      <c r="S2590" s="9">
        <f t="shared" si="244"/>
        <v>42042.676226851851</v>
      </c>
      <c r="T2590" s="9">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40"/>
        <v>0.01</v>
      </c>
      <c r="P2591">
        <f t="shared" si="241"/>
        <v>5</v>
      </c>
      <c r="Q2591" t="str">
        <f t="shared" si="242"/>
        <v>food</v>
      </c>
      <c r="R2591" t="str">
        <f t="shared" si="243"/>
        <v>food trucks</v>
      </c>
      <c r="S2591" s="9">
        <f t="shared" si="244"/>
        <v>42422.536192129628</v>
      </c>
      <c r="T2591" s="9">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40"/>
        <v>0</v>
      </c>
      <c r="P2592">
        <f t="shared" si="241"/>
        <v>0</v>
      </c>
      <c r="Q2592" t="str">
        <f t="shared" si="242"/>
        <v>food</v>
      </c>
      <c r="R2592" t="str">
        <f t="shared" si="243"/>
        <v>food trucks</v>
      </c>
      <c r="S2592" s="9">
        <f t="shared" si="244"/>
        <v>42388.589085648149</v>
      </c>
      <c r="T2592" s="9">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40"/>
        <v>1.7333333333333332</v>
      </c>
      <c r="P2593">
        <f t="shared" si="241"/>
        <v>13</v>
      </c>
      <c r="Q2593" t="str">
        <f t="shared" si="242"/>
        <v>food</v>
      </c>
      <c r="R2593" t="str">
        <f t="shared" si="243"/>
        <v>food trucks</v>
      </c>
      <c r="S2593" s="9">
        <f t="shared" si="244"/>
        <v>42382.906527777777</v>
      </c>
      <c r="T2593" s="9">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40"/>
        <v>0.16666666666666669</v>
      </c>
      <c r="P2594">
        <f t="shared" si="241"/>
        <v>50</v>
      </c>
      <c r="Q2594" t="str">
        <f t="shared" si="242"/>
        <v>food</v>
      </c>
      <c r="R2594" t="str">
        <f t="shared" si="243"/>
        <v>food trucks</v>
      </c>
      <c r="S2594" s="9">
        <f t="shared" si="244"/>
        <v>41887.801168981481</v>
      </c>
      <c r="T2594" s="9">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40"/>
        <v>0</v>
      </c>
      <c r="P2595">
        <f t="shared" si="241"/>
        <v>0</v>
      </c>
      <c r="Q2595" t="str">
        <f t="shared" si="242"/>
        <v>food</v>
      </c>
      <c r="R2595" t="str">
        <f t="shared" si="243"/>
        <v>food trucks</v>
      </c>
      <c r="S2595" s="9">
        <f t="shared" si="244"/>
        <v>42089.84520833334</v>
      </c>
      <c r="T2595" s="9">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40"/>
        <v>1.25E-3</v>
      </c>
      <c r="P2596">
        <f t="shared" si="241"/>
        <v>1</v>
      </c>
      <c r="Q2596" t="str">
        <f t="shared" si="242"/>
        <v>food</v>
      </c>
      <c r="R2596" t="str">
        <f t="shared" si="243"/>
        <v>food trucks</v>
      </c>
      <c r="S2596" s="9">
        <f t="shared" si="244"/>
        <v>41828.967916666668</v>
      </c>
      <c r="T2596" s="9">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40"/>
        <v>12.166666666666668</v>
      </c>
      <c r="P2597">
        <f t="shared" si="241"/>
        <v>96.05263157894737</v>
      </c>
      <c r="Q2597" t="str">
        <f t="shared" si="242"/>
        <v>food</v>
      </c>
      <c r="R2597" t="str">
        <f t="shared" si="243"/>
        <v>food trucks</v>
      </c>
      <c r="S2597" s="9">
        <f t="shared" si="244"/>
        <v>42760.244212962964</v>
      </c>
      <c r="T2597" s="9">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40"/>
        <v>23.588571428571427</v>
      </c>
      <c r="P2598">
        <f t="shared" si="241"/>
        <v>305.77777777777777</v>
      </c>
      <c r="Q2598" t="str">
        <f t="shared" si="242"/>
        <v>food</v>
      </c>
      <c r="R2598" t="str">
        <f t="shared" si="243"/>
        <v>food trucks</v>
      </c>
      <c r="S2598" s="9">
        <f t="shared" si="244"/>
        <v>41828.664456018516</v>
      </c>
      <c r="T2598" s="9">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40"/>
        <v>5.6666666666666661</v>
      </c>
      <c r="P2599">
        <f t="shared" si="241"/>
        <v>12.142857142857142</v>
      </c>
      <c r="Q2599" t="str">
        <f t="shared" si="242"/>
        <v>food</v>
      </c>
      <c r="R2599" t="str">
        <f t="shared" si="243"/>
        <v>food trucks</v>
      </c>
      <c r="S2599" s="9">
        <f t="shared" si="244"/>
        <v>42510.341631944444</v>
      </c>
      <c r="T2599" s="9">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40"/>
        <v>39</v>
      </c>
      <c r="P2600">
        <f t="shared" si="241"/>
        <v>83.571428571428569</v>
      </c>
      <c r="Q2600" t="str">
        <f t="shared" si="242"/>
        <v>food</v>
      </c>
      <c r="R2600" t="str">
        <f t="shared" si="243"/>
        <v>food trucks</v>
      </c>
      <c r="S2600" s="9">
        <f t="shared" si="244"/>
        <v>42240.840289351851</v>
      </c>
      <c r="T2600" s="9">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40"/>
        <v>0.99546510341776351</v>
      </c>
      <c r="P2601">
        <f t="shared" si="241"/>
        <v>18</v>
      </c>
      <c r="Q2601" t="str">
        <f t="shared" si="242"/>
        <v>food</v>
      </c>
      <c r="R2601" t="str">
        <f t="shared" si="243"/>
        <v>food trucks</v>
      </c>
      <c r="S2601" s="9">
        <f t="shared" si="244"/>
        <v>41809.754016203704</v>
      </c>
      <c r="T2601" s="9">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40"/>
        <v>6.9320000000000004</v>
      </c>
      <c r="P2602">
        <f t="shared" si="241"/>
        <v>115.53333333333333</v>
      </c>
      <c r="Q2602" t="str">
        <f t="shared" si="242"/>
        <v>food</v>
      </c>
      <c r="R2602" t="str">
        <f t="shared" si="243"/>
        <v>food trucks</v>
      </c>
      <c r="S2602" s="9">
        <f t="shared" si="244"/>
        <v>42394.900462962964</v>
      </c>
      <c r="T2602" s="9">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40"/>
        <v>661.4</v>
      </c>
      <c r="P2603">
        <f t="shared" si="241"/>
        <v>21.900662251655628</v>
      </c>
      <c r="Q2603" t="str">
        <f t="shared" si="242"/>
        <v>technology</v>
      </c>
      <c r="R2603" t="str">
        <f t="shared" si="243"/>
        <v>space exploration</v>
      </c>
      <c r="S2603" s="9">
        <f t="shared" si="244"/>
        <v>41150.902187499996</v>
      </c>
      <c r="T2603" s="9">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40"/>
        <v>326.0916666666667</v>
      </c>
      <c r="P2604">
        <f t="shared" si="241"/>
        <v>80.022494887525568</v>
      </c>
      <c r="Q2604" t="str">
        <f t="shared" si="242"/>
        <v>technology</v>
      </c>
      <c r="R2604" t="str">
        <f t="shared" si="243"/>
        <v>space exploration</v>
      </c>
      <c r="S2604" s="9">
        <f t="shared" si="244"/>
        <v>41915.747314814813</v>
      </c>
      <c r="T2604" s="9">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40"/>
        <v>101.48571428571429</v>
      </c>
      <c r="P2605">
        <f t="shared" si="241"/>
        <v>35.520000000000003</v>
      </c>
      <c r="Q2605" t="str">
        <f t="shared" si="242"/>
        <v>technology</v>
      </c>
      <c r="R2605" t="str">
        <f t="shared" si="243"/>
        <v>space exploration</v>
      </c>
      <c r="S2605" s="9">
        <f t="shared" si="244"/>
        <v>41617.912662037037</v>
      </c>
      <c r="T2605" s="9">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40"/>
        <v>104.21799999999999</v>
      </c>
      <c r="P2606">
        <f t="shared" si="241"/>
        <v>64.933333333333323</v>
      </c>
      <c r="Q2606" t="str">
        <f t="shared" si="242"/>
        <v>technology</v>
      </c>
      <c r="R2606" t="str">
        <f t="shared" si="243"/>
        <v>space exploration</v>
      </c>
      <c r="S2606" s="9">
        <f t="shared" si="244"/>
        <v>40998.051192129627</v>
      </c>
      <c r="T2606" s="9">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40"/>
        <v>107.42157000000002</v>
      </c>
      <c r="P2607">
        <f t="shared" si="241"/>
        <v>60.965703745743475</v>
      </c>
      <c r="Q2607" t="str">
        <f t="shared" si="242"/>
        <v>technology</v>
      </c>
      <c r="R2607" t="str">
        <f t="shared" si="243"/>
        <v>space exploration</v>
      </c>
      <c r="S2607" s="9">
        <f t="shared" si="244"/>
        <v>42508.541550925926</v>
      </c>
      <c r="T2607" s="9">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40"/>
        <v>110.05454545454545</v>
      </c>
      <c r="P2608">
        <f t="shared" si="241"/>
        <v>31.444155844155844</v>
      </c>
      <c r="Q2608" t="str">
        <f t="shared" si="242"/>
        <v>technology</v>
      </c>
      <c r="R2608" t="str">
        <f t="shared" si="243"/>
        <v>space exploration</v>
      </c>
      <c r="S2608" s="9">
        <f t="shared" si="244"/>
        <v>41726.712754629632</v>
      </c>
      <c r="T2608" s="9">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40"/>
        <v>407.7</v>
      </c>
      <c r="P2609">
        <f t="shared" si="241"/>
        <v>81.949748743718587</v>
      </c>
      <c r="Q2609" t="str">
        <f t="shared" si="242"/>
        <v>technology</v>
      </c>
      <c r="R2609" t="str">
        <f t="shared" si="243"/>
        <v>space exploration</v>
      </c>
      <c r="S2609" s="9">
        <f t="shared" si="244"/>
        <v>42184.874675925923</v>
      </c>
      <c r="T2609" s="9">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40"/>
        <v>223.92500000000001</v>
      </c>
      <c r="P2610">
        <f t="shared" si="241"/>
        <v>58.92763157894737</v>
      </c>
      <c r="Q2610" t="str">
        <f t="shared" si="242"/>
        <v>technology</v>
      </c>
      <c r="R2610" t="str">
        <f t="shared" si="243"/>
        <v>space exploration</v>
      </c>
      <c r="S2610" s="9">
        <f t="shared" si="244"/>
        <v>42767.801712962959</v>
      </c>
      <c r="T2610" s="9">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40"/>
        <v>303.80111428571428</v>
      </c>
      <c r="P2611">
        <f t="shared" si="241"/>
        <v>157.29347633136095</v>
      </c>
      <c r="Q2611" t="str">
        <f t="shared" si="242"/>
        <v>technology</v>
      </c>
      <c r="R2611" t="str">
        <f t="shared" si="243"/>
        <v>space exploration</v>
      </c>
      <c r="S2611" s="9">
        <f t="shared" si="244"/>
        <v>41075.237858796296</v>
      </c>
      <c r="T2611" s="9">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40"/>
        <v>141.3251043268175</v>
      </c>
      <c r="P2612">
        <f t="shared" si="241"/>
        <v>55.758509532062391</v>
      </c>
      <c r="Q2612" t="str">
        <f t="shared" si="242"/>
        <v>technology</v>
      </c>
      <c r="R2612" t="str">
        <f t="shared" si="243"/>
        <v>space exploration</v>
      </c>
      <c r="S2612" s="9">
        <f t="shared" si="244"/>
        <v>42564.881076388891</v>
      </c>
      <c r="T2612" s="9">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40"/>
        <v>2790.6363636363635</v>
      </c>
      <c r="P2613">
        <f t="shared" si="241"/>
        <v>83.802893802893806</v>
      </c>
      <c r="Q2613" t="str">
        <f t="shared" si="242"/>
        <v>technology</v>
      </c>
      <c r="R2613" t="str">
        <f t="shared" si="243"/>
        <v>space exploration</v>
      </c>
      <c r="S2613" s="9">
        <f t="shared" si="244"/>
        <v>42704.335810185185</v>
      </c>
      <c r="T2613" s="9">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40"/>
        <v>171.76130000000001</v>
      </c>
      <c r="P2614">
        <f t="shared" si="241"/>
        <v>58.422210884353746</v>
      </c>
      <c r="Q2614" t="str">
        <f t="shared" si="242"/>
        <v>technology</v>
      </c>
      <c r="R2614" t="str">
        <f t="shared" si="243"/>
        <v>space exploration</v>
      </c>
      <c r="S2614" s="9">
        <f t="shared" si="244"/>
        <v>41982.143171296295</v>
      </c>
      <c r="T2614" s="9">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40"/>
        <v>101.01333333333334</v>
      </c>
      <c r="P2615">
        <f t="shared" si="241"/>
        <v>270.57142857142856</v>
      </c>
      <c r="Q2615" t="str">
        <f t="shared" si="242"/>
        <v>technology</v>
      </c>
      <c r="R2615" t="str">
        <f t="shared" si="243"/>
        <v>space exploration</v>
      </c>
      <c r="S2615" s="9">
        <f t="shared" si="244"/>
        <v>41143.81821759259</v>
      </c>
      <c r="T2615" s="9">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40"/>
        <v>102</v>
      </c>
      <c r="P2616">
        <f t="shared" si="241"/>
        <v>107.1</v>
      </c>
      <c r="Q2616" t="str">
        <f t="shared" si="242"/>
        <v>technology</v>
      </c>
      <c r="R2616" t="str">
        <f t="shared" si="243"/>
        <v>space exploration</v>
      </c>
      <c r="S2616" s="9">
        <f t="shared" si="244"/>
        <v>41730.708472222221</v>
      </c>
      <c r="T2616" s="9">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40"/>
        <v>169.76511744127936</v>
      </c>
      <c r="P2617">
        <f t="shared" si="241"/>
        <v>47.180555555555557</v>
      </c>
      <c r="Q2617" t="str">
        <f t="shared" si="242"/>
        <v>technology</v>
      </c>
      <c r="R2617" t="str">
        <f t="shared" si="243"/>
        <v>space exploration</v>
      </c>
      <c r="S2617" s="9">
        <f t="shared" si="244"/>
        <v>42453.49726851852</v>
      </c>
      <c r="T2617" s="9">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40"/>
        <v>114.53400000000001</v>
      </c>
      <c r="P2618">
        <f t="shared" si="241"/>
        <v>120.30882352941177</v>
      </c>
      <c r="Q2618" t="str">
        <f t="shared" si="242"/>
        <v>technology</v>
      </c>
      <c r="R2618" t="str">
        <f t="shared" si="243"/>
        <v>space exploration</v>
      </c>
      <c r="S2618" s="9">
        <f t="shared" si="244"/>
        <v>42211.99454861111</v>
      </c>
      <c r="T2618" s="9">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40"/>
        <v>877.6</v>
      </c>
      <c r="P2619">
        <f t="shared" si="241"/>
        <v>27.59748427672956</v>
      </c>
      <c r="Q2619" t="str">
        <f t="shared" si="242"/>
        <v>technology</v>
      </c>
      <c r="R2619" t="str">
        <f t="shared" si="243"/>
        <v>space exploration</v>
      </c>
      <c r="S2619" s="9">
        <f t="shared" si="244"/>
        <v>41902.874432870369</v>
      </c>
      <c r="T2619" s="9">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40"/>
        <v>105.38666666666667</v>
      </c>
      <c r="P2620">
        <f t="shared" si="241"/>
        <v>205.2987012987013</v>
      </c>
      <c r="Q2620" t="str">
        <f t="shared" si="242"/>
        <v>technology</v>
      </c>
      <c r="R2620" t="str">
        <f t="shared" si="243"/>
        <v>space exploration</v>
      </c>
      <c r="S2620" s="9">
        <f t="shared" si="244"/>
        <v>42279.792372685188</v>
      </c>
      <c r="T2620" s="9">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40"/>
        <v>188.39999999999998</v>
      </c>
      <c r="P2621">
        <f t="shared" si="241"/>
        <v>35.547169811320757</v>
      </c>
      <c r="Q2621" t="str">
        <f t="shared" si="242"/>
        <v>technology</v>
      </c>
      <c r="R2621" t="str">
        <f t="shared" si="243"/>
        <v>space exploration</v>
      </c>
      <c r="S2621" s="9">
        <f t="shared" si="244"/>
        <v>42273.884305555555</v>
      </c>
      <c r="T2621" s="9">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40"/>
        <v>143.65230769230772</v>
      </c>
      <c r="P2622">
        <f t="shared" si="241"/>
        <v>74.639488409272587</v>
      </c>
      <c r="Q2622" t="str">
        <f t="shared" si="242"/>
        <v>technology</v>
      </c>
      <c r="R2622" t="str">
        <f t="shared" si="243"/>
        <v>space exploration</v>
      </c>
      <c r="S2622" s="9">
        <f t="shared" si="244"/>
        <v>42251.16715277778</v>
      </c>
      <c r="T2622" s="9">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40"/>
        <v>145.88</v>
      </c>
      <c r="P2623">
        <f t="shared" si="241"/>
        <v>47.058064516129029</v>
      </c>
      <c r="Q2623" t="str">
        <f t="shared" si="242"/>
        <v>technology</v>
      </c>
      <c r="R2623" t="str">
        <f t="shared" si="243"/>
        <v>space exploration</v>
      </c>
      <c r="S2623" s="9">
        <f t="shared" si="244"/>
        <v>42115.74754629629</v>
      </c>
      <c r="T2623" s="9">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40"/>
        <v>131.184</v>
      </c>
      <c r="P2624">
        <f t="shared" si="241"/>
        <v>26.591351351351353</v>
      </c>
      <c r="Q2624" t="str">
        <f t="shared" si="242"/>
        <v>technology</v>
      </c>
      <c r="R2624" t="str">
        <f t="shared" si="243"/>
        <v>space exploration</v>
      </c>
      <c r="S2624" s="9">
        <f t="shared" si="244"/>
        <v>42689.74324074074</v>
      </c>
      <c r="T2624" s="9">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40"/>
        <v>113.99999999999999</v>
      </c>
      <c r="P2625">
        <f t="shared" si="241"/>
        <v>36.774193548387096</v>
      </c>
      <c r="Q2625" t="str">
        <f t="shared" si="242"/>
        <v>technology</v>
      </c>
      <c r="R2625" t="str">
        <f t="shared" si="243"/>
        <v>space exploration</v>
      </c>
      <c r="S2625" s="9">
        <f t="shared" si="244"/>
        <v>42692.256550925929</v>
      </c>
      <c r="T2625" s="9">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240"/>
        <v>1379.4206249999997</v>
      </c>
      <c r="P2626">
        <f t="shared" si="241"/>
        <v>31.820544982698959</v>
      </c>
      <c r="Q2626" t="str">
        <f t="shared" si="242"/>
        <v>technology</v>
      </c>
      <c r="R2626" t="str">
        <f t="shared" si="243"/>
        <v>space exploration</v>
      </c>
      <c r="S2626" s="9">
        <f t="shared" si="244"/>
        <v>41144.42155092593</v>
      </c>
      <c r="T2626" s="9">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46">(E2627/D2627)*100</f>
        <v>956</v>
      </c>
      <c r="P2627">
        <f t="shared" ref="P2627:P2690" si="247">IFERROR(E2627/L2627, 0)</f>
        <v>27.576923076923077</v>
      </c>
      <c r="Q2627" t="str">
        <f t="shared" ref="Q2627:Q2690" si="248">LEFT(N2627, SEARCH("/",N2627,1)-1)</f>
        <v>technology</v>
      </c>
      <c r="R2627" t="str">
        <f t="shared" ref="R2627:R2690" si="249">RIGHT(N2627,LEN(N2627)-SEARCH("/",N2627,1))</f>
        <v>space exploration</v>
      </c>
      <c r="S2627" s="9">
        <f t="shared" ref="S2627:S2690" si="250">(((J2627/60)/60)/24)+DATE(1970,1,1)</f>
        <v>42658.810277777782</v>
      </c>
      <c r="T2627" s="9">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46"/>
        <v>112.00000000000001</v>
      </c>
      <c r="P2628">
        <f t="shared" si="247"/>
        <v>56</v>
      </c>
      <c r="Q2628" t="str">
        <f t="shared" si="248"/>
        <v>technology</v>
      </c>
      <c r="R2628" t="str">
        <f t="shared" si="249"/>
        <v>space exploration</v>
      </c>
      <c r="S2628" s="9">
        <f t="shared" si="250"/>
        <v>42128.628113425926</v>
      </c>
      <c r="T2628" s="9">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46"/>
        <v>646.66666666666663</v>
      </c>
      <c r="P2629">
        <f t="shared" si="247"/>
        <v>21.555555555555557</v>
      </c>
      <c r="Q2629" t="str">
        <f t="shared" si="248"/>
        <v>technology</v>
      </c>
      <c r="R2629" t="str">
        <f t="shared" si="249"/>
        <v>space exploration</v>
      </c>
      <c r="S2629" s="9">
        <f t="shared" si="250"/>
        <v>42304.829409722224</v>
      </c>
      <c r="T2629" s="9">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46"/>
        <v>110.36948748510132</v>
      </c>
      <c r="P2630">
        <f t="shared" si="247"/>
        <v>44.095238095238095</v>
      </c>
      <c r="Q2630" t="str">
        <f t="shared" si="248"/>
        <v>technology</v>
      </c>
      <c r="R2630" t="str">
        <f t="shared" si="249"/>
        <v>space exploration</v>
      </c>
      <c r="S2630" s="9">
        <f t="shared" si="250"/>
        <v>41953.966053240743</v>
      </c>
      <c r="T2630" s="9">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46"/>
        <v>127.74000000000001</v>
      </c>
      <c r="P2631">
        <f t="shared" si="247"/>
        <v>63.87</v>
      </c>
      <c r="Q2631" t="str">
        <f t="shared" si="248"/>
        <v>technology</v>
      </c>
      <c r="R2631" t="str">
        <f t="shared" si="249"/>
        <v>space exploration</v>
      </c>
      <c r="S2631" s="9">
        <f t="shared" si="250"/>
        <v>42108.538449074069</v>
      </c>
      <c r="T2631" s="9">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46"/>
        <v>157.9</v>
      </c>
      <c r="P2632">
        <f t="shared" si="247"/>
        <v>38.987654320987652</v>
      </c>
      <c r="Q2632" t="str">
        <f t="shared" si="248"/>
        <v>technology</v>
      </c>
      <c r="R2632" t="str">
        <f t="shared" si="249"/>
        <v>space exploration</v>
      </c>
      <c r="S2632" s="9">
        <f t="shared" si="250"/>
        <v>42524.105462962965</v>
      </c>
      <c r="T2632" s="9">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46"/>
        <v>114.66525000000001</v>
      </c>
      <c r="P2633">
        <f t="shared" si="247"/>
        <v>80.185489510489504</v>
      </c>
      <c r="Q2633" t="str">
        <f t="shared" si="248"/>
        <v>technology</v>
      </c>
      <c r="R2633" t="str">
        <f t="shared" si="249"/>
        <v>space exploration</v>
      </c>
      <c r="S2633" s="9">
        <f t="shared" si="250"/>
        <v>42218.169293981482</v>
      </c>
      <c r="T2633" s="9">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46"/>
        <v>137.00934579439252</v>
      </c>
      <c r="P2634">
        <f t="shared" si="247"/>
        <v>34.904761904761905</v>
      </c>
      <c r="Q2634" t="str">
        <f t="shared" si="248"/>
        <v>technology</v>
      </c>
      <c r="R2634" t="str">
        <f t="shared" si="249"/>
        <v>space exploration</v>
      </c>
      <c r="S2634" s="9">
        <f t="shared" si="250"/>
        <v>42494.061793981484</v>
      </c>
      <c r="T2634" s="9">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46"/>
        <v>354.62</v>
      </c>
      <c r="P2635">
        <f t="shared" si="247"/>
        <v>89.100502512562812</v>
      </c>
      <c r="Q2635" t="str">
        <f t="shared" si="248"/>
        <v>technology</v>
      </c>
      <c r="R2635" t="str">
        <f t="shared" si="249"/>
        <v>space exploration</v>
      </c>
      <c r="S2635" s="9">
        <f t="shared" si="250"/>
        <v>41667.823287037041</v>
      </c>
      <c r="T2635" s="9">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46"/>
        <v>106.02150537634409</v>
      </c>
      <c r="P2636">
        <f t="shared" si="247"/>
        <v>39.44</v>
      </c>
      <c r="Q2636" t="str">
        <f t="shared" si="248"/>
        <v>technology</v>
      </c>
      <c r="R2636" t="str">
        <f t="shared" si="249"/>
        <v>space exploration</v>
      </c>
      <c r="S2636" s="9">
        <f t="shared" si="250"/>
        <v>42612.656493055561</v>
      </c>
      <c r="T2636" s="9">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46"/>
        <v>100</v>
      </c>
      <c r="P2637">
        <f t="shared" si="247"/>
        <v>136.9047619047619</v>
      </c>
      <c r="Q2637" t="str">
        <f t="shared" si="248"/>
        <v>technology</v>
      </c>
      <c r="R2637" t="str">
        <f t="shared" si="249"/>
        <v>space exploration</v>
      </c>
      <c r="S2637" s="9">
        <f t="shared" si="250"/>
        <v>42037.950937500005</v>
      </c>
      <c r="T2637" s="9">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46"/>
        <v>187.3</v>
      </c>
      <c r="P2638">
        <f t="shared" si="247"/>
        <v>37.46</v>
      </c>
      <c r="Q2638" t="str">
        <f t="shared" si="248"/>
        <v>technology</v>
      </c>
      <c r="R2638" t="str">
        <f t="shared" si="249"/>
        <v>space exploration</v>
      </c>
      <c r="S2638" s="9">
        <f t="shared" si="250"/>
        <v>42636.614745370374</v>
      </c>
      <c r="T2638" s="9">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46"/>
        <v>166.2</v>
      </c>
      <c r="P2639">
        <f t="shared" si="247"/>
        <v>31.96153846153846</v>
      </c>
      <c r="Q2639" t="str">
        <f t="shared" si="248"/>
        <v>technology</v>
      </c>
      <c r="R2639" t="str">
        <f t="shared" si="249"/>
        <v>space exploration</v>
      </c>
      <c r="S2639" s="9">
        <f t="shared" si="250"/>
        <v>42639.549479166672</v>
      </c>
      <c r="T2639" s="9">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46"/>
        <v>101.72910662824208</v>
      </c>
      <c r="P2640">
        <f t="shared" si="247"/>
        <v>25.214285714285715</v>
      </c>
      <c r="Q2640" t="str">
        <f t="shared" si="248"/>
        <v>technology</v>
      </c>
      <c r="R2640" t="str">
        <f t="shared" si="249"/>
        <v>space exploration</v>
      </c>
      <c r="S2640" s="9">
        <f t="shared" si="250"/>
        <v>41989.913136574076</v>
      </c>
      <c r="T2640" s="9">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46"/>
        <v>164</v>
      </c>
      <c r="P2641">
        <f t="shared" si="247"/>
        <v>10.040816326530612</v>
      </c>
      <c r="Q2641" t="str">
        <f t="shared" si="248"/>
        <v>technology</v>
      </c>
      <c r="R2641" t="str">
        <f t="shared" si="249"/>
        <v>space exploration</v>
      </c>
      <c r="S2641" s="9">
        <f t="shared" si="250"/>
        <v>42024.86513888889</v>
      </c>
      <c r="T2641" s="9">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46"/>
        <v>105.66666666666666</v>
      </c>
      <c r="P2642">
        <f t="shared" si="247"/>
        <v>45.94202898550725</v>
      </c>
      <c r="Q2642" t="str">
        <f t="shared" si="248"/>
        <v>technology</v>
      </c>
      <c r="R2642" t="str">
        <f t="shared" si="249"/>
        <v>space exploration</v>
      </c>
      <c r="S2642" s="9">
        <f t="shared" si="250"/>
        <v>42103.160578703704</v>
      </c>
      <c r="T2642" s="9">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46"/>
        <v>1</v>
      </c>
      <c r="P2643">
        <f t="shared" si="247"/>
        <v>15</v>
      </c>
      <c r="Q2643" t="str">
        <f t="shared" si="248"/>
        <v>technology</v>
      </c>
      <c r="R2643" t="str">
        <f t="shared" si="249"/>
        <v>space exploration</v>
      </c>
      <c r="S2643" s="9">
        <f t="shared" si="250"/>
        <v>41880.827118055553</v>
      </c>
      <c r="T2643" s="9">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46"/>
        <v>0</v>
      </c>
      <c r="P2644">
        <f t="shared" si="247"/>
        <v>0</v>
      </c>
      <c r="Q2644" t="str">
        <f t="shared" si="248"/>
        <v>technology</v>
      </c>
      <c r="R2644" t="str">
        <f t="shared" si="249"/>
        <v>space exploration</v>
      </c>
      <c r="S2644" s="9">
        <f t="shared" si="250"/>
        <v>42536.246620370366</v>
      </c>
      <c r="T2644" s="9">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46"/>
        <v>33.559730999999999</v>
      </c>
      <c r="P2645">
        <f t="shared" si="247"/>
        <v>223.58248500999335</v>
      </c>
      <c r="Q2645" t="str">
        <f t="shared" si="248"/>
        <v>technology</v>
      </c>
      <c r="R2645" t="str">
        <f t="shared" si="249"/>
        <v>space exploration</v>
      </c>
      <c r="S2645" s="9">
        <f t="shared" si="250"/>
        <v>42689.582349537035</v>
      </c>
      <c r="T2645" s="9">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46"/>
        <v>2.0529999999999999</v>
      </c>
      <c r="P2646">
        <f t="shared" si="247"/>
        <v>39.480769230769234</v>
      </c>
      <c r="Q2646" t="str">
        <f t="shared" si="248"/>
        <v>technology</v>
      </c>
      <c r="R2646" t="str">
        <f t="shared" si="249"/>
        <v>space exploration</v>
      </c>
      <c r="S2646" s="9">
        <f t="shared" si="250"/>
        <v>42774.792071759264</v>
      </c>
      <c r="T2646" s="9">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46"/>
        <v>10.5</v>
      </c>
      <c r="P2647">
        <f t="shared" si="247"/>
        <v>91.304347826086953</v>
      </c>
      <c r="Q2647" t="str">
        <f t="shared" si="248"/>
        <v>technology</v>
      </c>
      <c r="R2647" t="str">
        <f t="shared" si="249"/>
        <v>space exploration</v>
      </c>
      <c r="S2647" s="9">
        <f t="shared" si="250"/>
        <v>41921.842627314814</v>
      </c>
      <c r="T2647" s="9">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46"/>
        <v>8.4172840000000004</v>
      </c>
      <c r="P2648">
        <f t="shared" si="247"/>
        <v>78.666205607476627</v>
      </c>
      <c r="Q2648" t="str">
        <f t="shared" si="248"/>
        <v>technology</v>
      </c>
      <c r="R2648" t="str">
        <f t="shared" si="249"/>
        <v>space exploration</v>
      </c>
      <c r="S2648" s="9">
        <f t="shared" si="250"/>
        <v>42226.313298611116</v>
      </c>
      <c r="T2648" s="9">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46"/>
        <v>1.44</v>
      </c>
      <c r="P2649">
        <f t="shared" si="247"/>
        <v>12</v>
      </c>
      <c r="Q2649" t="str">
        <f t="shared" si="248"/>
        <v>technology</v>
      </c>
      <c r="R2649" t="str">
        <f t="shared" si="249"/>
        <v>space exploration</v>
      </c>
      <c r="S2649" s="9">
        <f t="shared" si="250"/>
        <v>42200.261793981481</v>
      </c>
      <c r="T2649" s="9">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46"/>
        <v>0.88333333333333341</v>
      </c>
      <c r="P2650">
        <f t="shared" si="247"/>
        <v>17.666666666666668</v>
      </c>
      <c r="Q2650" t="str">
        <f t="shared" si="248"/>
        <v>technology</v>
      </c>
      <c r="R2650" t="str">
        <f t="shared" si="249"/>
        <v>space exploration</v>
      </c>
      <c r="S2650" s="9">
        <f t="shared" si="250"/>
        <v>42408.714814814812</v>
      </c>
      <c r="T2650" s="9">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46"/>
        <v>9.920000000000001E-2</v>
      </c>
      <c r="P2651">
        <f t="shared" si="247"/>
        <v>41.333333333333336</v>
      </c>
      <c r="Q2651" t="str">
        <f t="shared" si="248"/>
        <v>technology</v>
      </c>
      <c r="R2651" t="str">
        <f t="shared" si="249"/>
        <v>space exploration</v>
      </c>
      <c r="S2651" s="9">
        <f t="shared" si="250"/>
        <v>42341.99700231482</v>
      </c>
      <c r="T2651" s="9">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46"/>
        <v>0.59666666666666668</v>
      </c>
      <c r="P2652">
        <f t="shared" si="247"/>
        <v>71.599999999999994</v>
      </c>
      <c r="Q2652" t="str">
        <f t="shared" si="248"/>
        <v>technology</v>
      </c>
      <c r="R2652" t="str">
        <f t="shared" si="249"/>
        <v>space exploration</v>
      </c>
      <c r="S2652" s="9">
        <f t="shared" si="250"/>
        <v>42695.624340277776</v>
      </c>
      <c r="T2652" s="9">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46"/>
        <v>1.8689285714285715</v>
      </c>
      <c r="P2653">
        <f t="shared" si="247"/>
        <v>307.8235294117647</v>
      </c>
      <c r="Q2653" t="str">
        <f t="shared" si="248"/>
        <v>technology</v>
      </c>
      <c r="R2653" t="str">
        <f t="shared" si="249"/>
        <v>space exploration</v>
      </c>
      <c r="S2653" s="9">
        <f t="shared" si="250"/>
        <v>42327.805659722217</v>
      </c>
      <c r="T2653" s="9">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46"/>
        <v>0.88500000000000001</v>
      </c>
      <c r="P2654">
        <f t="shared" si="247"/>
        <v>80.454545454545453</v>
      </c>
      <c r="Q2654" t="str">
        <f t="shared" si="248"/>
        <v>technology</v>
      </c>
      <c r="R2654" t="str">
        <f t="shared" si="249"/>
        <v>space exploration</v>
      </c>
      <c r="S2654" s="9">
        <f t="shared" si="250"/>
        <v>41953.158854166672</v>
      </c>
      <c r="T2654" s="9">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46"/>
        <v>11.52156862745098</v>
      </c>
      <c r="P2655">
        <f t="shared" si="247"/>
        <v>83.942857142857136</v>
      </c>
      <c r="Q2655" t="str">
        <f t="shared" si="248"/>
        <v>technology</v>
      </c>
      <c r="R2655" t="str">
        <f t="shared" si="249"/>
        <v>space exploration</v>
      </c>
      <c r="S2655" s="9">
        <f t="shared" si="250"/>
        <v>41771.651932870373</v>
      </c>
      <c r="T2655" s="9">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46"/>
        <v>5.1000000000000004E-2</v>
      </c>
      <c r="P2656">
        <f t="shared" si="247"/>
        <v>8.5</v>
      </c>
      <c r="Q2656" t="str">
        <f t="shared" si="248"/>
        <v>technology</v>
      </c>
      <c r="R2656" t="str">
        <f t="shared" si="249"/>
        <v>space exploration</v>
      </c>
      <c r="S2656" s="9">
        <f t="shared" si="250"/>
        <v>42055.600995370376</v>
      </c>
      <c r="T2656" s="9">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46"/>
        <v>21.033333333333335</v>
      </c>
      <c r="P2657">
        <f t="shared" si="247"/>
        <v>73.372093023255815</v>
      </c>
      <c r="Q2657" t="str">
        <f t="shared" si="248"/>
        <v>technology</v>
      </c>
      <c r="R2657" t="str">
        <f t="shared" si="249"/>
        <v>space exploration</v>
      </c>
      <c r="S2657" s="9">
        <f t="shared" si="250"/>
        <v>42381.866284722222</v>
      </c>
      <c r="T2657" s="9">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46"/>
        <v>11.436666666666667</v>
      </c>
      <c r="P2658">
        <f t="shared" si="247"/>
        <v>112.86184210526316</v>
      </c>
      <c r="Q2658" t="str">
        <f t="shared" si="248"/>
        <v>technology</v>
      </c>
      <c r="R2658" t="str">
        <f t="shared" si="249"/>
        <v>space exploration</v>
      </c>
      <c r="S2658" s="9">
        <f t="shared" si="250"/>
        <v>42767.688518518517</v>
      </c>
      <c r="T2658" s="9">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46"/>
        <v>18.737933333333334</v>
      </c>
      <c r="P2659">
        <f t="shared" si="247"/>
        <v>95.277627118644077</v>
      </c>
      <c r="Q2659" t="str">
        <f t="shared" si="248"/>
        <v>technology</v>
      </c>
      <c r="R2659" t="str">
        <f t="shared" si="249"/>
        <v>space exploration</v>
      </c>
      <c r="S2659" s="9">
        <f t="shared" si="250"/>
        <v>42551.928854166668</v>
      </c>
      <c r="T2659" s="9">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46"/>
        <v>9.285714285714286E-2</v>
      </c>
      <c r="P2660">
        <f t="shared" si="247"/>
        <v>22.75</v>
      </c>
      <c r="Q2660" t="str">
        <f t="shared" si="248"/>
        <v>technology</v>
      </c>
      <c r="R2660" t="str">
        <f t="shared" si="249"/>
        <v>space exploration</v>
      </c>
      <c r="S2660" s="9">
        <f t="shared" si="250"/>
        <v>42551.884189814817</v>
      </c>
      <c r="T2660" s="9">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46"/>
        <v>2.7204081632653061</v>
      </c>
      <c r="P2661">
        <f t="shared" si="247"/>
        <v>133.30000000000001</v>
      </c>
      <c r="Q2661" t="str">
        <f t="shared" si="248"/>
        <v>technology</v>
      </c>
      <c r="R2661" t="str">
        <f t="shared" si="249"/>
        <v>space exploration</v>
      </c>
      <c r="S2661" s="9">
        <f t="shared" si="250"/>
        <v>42082.069560185191</v>
      </c>
      <c r="T2661" s="9">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46"/>
        <v>9.5000000000000001E-2</v>
      </c>
      <c r="P2662">
        <f t="shared" si="247"/>
        <v>3.8</v>
      </c>
      <c r="Q2662" t="str">
        <f t="shared" si="248"/>
        <v>technology</v>
      </c>
      <c r="R2662" t="str">
        <f t="shared" si="249"/>
        <v>space exploration</v>
      </c>
      <c r="S2662" s="9">
        <f t="shared" si="250"/>
        <v>42272.713171296295</v>
      </c>
      <c r="T2662" s="9">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46"/>
        <v>102.89999999999999</v>
      </c>
      <c r="P2663">
        <f t="shared" si="247"/>
        <v>85.75</v>
      </c>
      <c r="Q2663" t="str">
        <f t="shared" si="248"/>
        <v>technology</v>
      </c>
      <c r="R2663" t="str">
        <f t="shared" si="249"/>
        <v>makerspaces</v>
      </c>
      <c r="S2663" s="9">
        <f t="shared" si="250"/>
        <v>41542.958449074074</v>
      </c>
      <c r="T2663" s="9">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46"/>
        <v>106.80000000000001</v>
      </c>
      <c r="P2664">
        <f t="shared" si="247"/>
        <v>267</v>
      </c>
      <c r="Q2664" t="str">
        <f t="shared" si="248"/>
        <v>technology</v>
      </c>
      <c r="R2664" t="str">
        <f t="shared" si="249"/>
        <v>makerspaces</v>
      </c>
      <c r="S2664" s="9">
        <f t="shared" si="250"/>
        <v>42207.746678240743</v>
      </c>
      <c r="T2664" s="9">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46"/>
        <v>104.59625</v>
      </c>
      <c r="P2665">
        <f t="shared" si="247"/>
        <v>373.55803571428572</v>
      </c>
      <c r="Q2665" t="str">
        <f t="shared" si="248"/>
        <v>technology</v>
      </c>
      <c r="R2665" t="str">
        <f t="shared" si="249"/>
        <v>makerspaces</v>
      </c>
      <c r="S2665" s="9">
        <f t="shared" si="250"/>
        <v>42222.622766203705</v>
      </c>
      <c r="T2665" s="9">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46"/>
        <v>103.42857142857143</v>
      </c>
      <c r="P2666">
        <f t="shared" si="247"/>
        <v>174.03846153846155</v>
      </c>
      <c r="Q2666" t="str">
        <f t="shared" si="248"/>
        <v>technology</v>
      </c>
      <c r="R2666" t="str">
        <f t="shared" si="249"/>
        <v>makerspaces</v>
      </c>
      <c r="S2666" s="9">
        <f t="shared" si="250"/>
        <v>42313.02542824074</v>
      </c>
      <c r="T2666" s="9">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46"/>
        <v>123.14285714285715</v>
      </c>
      <c r="P2667">
        <f t="shared" si="247"/>
        <v>93.695652173913047</v>
      </c>
      <c r="Q2667" t="str">
        <f t="shared" si="248"/>
        <v>technology</v>
      </c>
      <c r="R2667" t="str">
        <f t="shared" si="249"/>
        <v>makerspaces</v>
      </c>
      <c r="S2667" s="9">
        <f t="shared" si="250"/>
        <v>42083.895532407405</v>
      </c>
      <c r="T2667" s="9">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46"/>
        <v>159.29509999999999</v>
      </c>
      <c r="P2668">
        <f t="shared" si="247"/>
        <v>77.327718446601949</v>
      </c>
      <c r="Q2668" t="str">
        <f t="shared" si="248"/>
        <v>technology</v>
      </c>
      <c r="R2668" t="str">
        <f t="shared" si="249"/>
        <v>makerspaces</v>
      </c>
      <c r="S2668" s="9">
        <f t="shared" si="250"/>
        <v>42235.764340277776</v>
      </c>
      <c r="T2668" s="9">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46"/>
        <v>110.66666666666667</v>
      </c>
      <c r="P2669">
        <f t="shared" si="247"/>
        <v>92.222222222222229</v>
      </c>
      <c r="Q2669" t="str">
        <f t="shared" si="248"/>
        <v>technology</v>
      </c>
      <c r="R2669" t="str">
        <f t="shared" si="249"/>
        <v>makerspaces</v>
      </c>
      <c r="S2669" s="9">
        <f t="shared" si="250"/>
        <v>42380.926111111112</v>
      </c>
      <c r="T2669" s="9">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46"/>
        <v>170.70000000000002</v>
      </c>
      <c r="P2670">
        <f t="shared" si="247"/>
        <v>60.964285714285715</v>
      </c>
      <c r="Q2670" t="str">
        <f t="shared" si="248"/>
        <v>technology</v>
      </c>
      <c r="R2670" t="str">
        <f t="shared" si="249"/>
        <v>makerspaces</v>
      </c>
      <c r="S2670" s="9">
        <f t="shared" si="250"/>
        <v>42275.588715277772</v>
      </c>
      <c r="T2670" s="9">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46"/>
        <v>125.125</v>
      </c>
      <c r="P2671">
        <f t="shared" si="247"/>
        <v>91</v>
      </c>
      <c r="Q2671" t="str">
        <f t="shared" si="248"/>
        <v>technology</v>
      </c>
      <c r="R2671" t="str">
        <f t="shared" si="249"/>
        <v>makerspaces</v>
      </c>
      <c r="S2671" s="9">
        <f t="shared" si="250"/>
        <v>42319.035833333335</v>
      </c>
      <c r="T2671" s="9">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46"/>
        <v>6.4158609339642041</v>
      </c>
      <c r="P2672">
        <f t="shared" si="247"/>
        <v>41.583333333333336</v>
      </c>
      <c r="Q2672" t="str">
        <f t="shared" si="248"/>
        <v>technology</v>
      </c>
      <c r="R2672" t="str">
        <f t="shared" si="249"/>
        <v>makerspaces</v>
      </c>
      <c r="S2672" s="9">
        <f t="shared" si="250"/>
        <v>41821.020601851851</v>
      </c>
      <c r="T2672" s="9">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46"/>
        <v>11.343999999999999</v>
      </c>
      <c r="P2673">
        <f t="shared" si="247"/>
        <v>33.761904761904759</v>
      </c>
      <c r="Q2673" t="str">
        <f t="shared" si="248"/>
        <v>technology</v>
      </c>
      <c r="R2673" t="str">
        <f t="shared" si="249"/>
        <v>makerspaces</v>
      </c>
      <c r="S2673" s="9">
        <f t="shared" si="250"/>
        <v>41962.749027777783</v>
      </c>
      <c r="T2673" s="9">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46"/>
        <v>33.19</v>
      </c>
      <c r="P2674">
        <f t="shared" si="247"/>
        <v>70.61702127659575</v>
      </c>
      <c r="Q2674" t="str">
        <f t="shared" si="248"/>
        <v>technology</v>
      </c>
      <c r="R2674" t="str">
        <f t="shared" si="249"/>
        <v>makerspaces</v>
      </c>
      <c r="S2674" s="9">
        <f t="shared" si="250"/>
        <v>42344.884143518517</v>
      </c>
      <c r="T2674" s="9">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46"/>
        <v>27.58</v>
      </c>
      <c r="P2675">
        <f t="shared" si="247"/>
        <v>167.15151515151516</v>
      </c>
      <c r="Q2675" t="str">
        <f t="shared" si="248"/>
        <v>technology</v>
      </c>
      <c r="R2675" t="str">
        <f t="shared" si="249"/>
        <v>makerspaces</v>
      </c>
      <c r="S2675" s="9">
        <f t="shared" si="250"/>
        <v>41912.541655092595</v>
      </c>
      <c r="T2675" s="9">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46"/>
        <v>62.839999999999996</v>
      </c>
      <c r="P2676">
        <f t="shared" si="247"/>
        <v>128.61988304093566</v>
      </c>
      <c r="Q2676" t="str">
        <f t="shared" si="248"/>
        <v>technology</v>
      </c>
      <c r="R2676" t="str">
        <f t="shared" si="249"/>
        <v>makerspaces</v>
      </c>
      <c r="S2676" s="9">
        <f t="shared" si="250"/>
        <v>42529.632754629631</v>
      </c>
      <c r="T2676" s="9">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46"/>
        <v>7.5880000000000001</v>
      </c>
      <c r="P2677">
        <f t="shared" si="247"/>
        <v>65.41379310344827</v>
      </c>
      <c r="Q2677" t="str">
        <f t="shared" si="248"/>
        <v>technology</v>
      </c>
      <c r="R2677" t="str">
        <f t="shared" si="249"/>
        <v>makerspaces</v>
      </c>
      <c r="S2677" s="9">
        <f t="shared" si="250"/>
        <v>41923.857511574075</v>
      </c>
      <c r="T2677" s="9">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46"/>
        <v>50.38095238095238</v>
      </c>
      <c r="P2678">
        <f t="shared" si="247"/>
        <v>117.55555555555556</v>
      </c>
      <c r="Q2678" t="str">
        <f t="shared" si="248"/>
        <v>technology</v>
      </c>
      <c r="R2678" t="str">
        <f t="shared" si="249"/>
        <v>makerspaces</v>
      </c>
      <c r="S2678" s="9">
        <f t="shared" si="250"/>
        <v>42482.624699074076</v>
      </c>
      <c r="T2678" s="9">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46"/>
        <v>17.512820512820511</v>
      </c>
      <c r="P2679">
        <f t="shared" si="247"/>
        <v>126.48148148148148</v>
      </c>
      <c r="Q2679" t="str">
        <f t="shared" si="248"/>
        <v>technology</v>
      </c>
      <c r="R2679" t="str">
        <f t="shared" si="249"/>
        <v>makerspaces</v>
      </c>
      <c r="S2679" s="9">
        <f t="shared" si="250"/>
        <v>41793.029432870368</v>
      </c>
      <c r="T2679" s="9">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46"/>
        <v>1.375E-2</v>
      </c>
      <c r="P2680">
        <f t="shared" si="247"/>
        <v>550</v>
      </c>
      <c r="Q2680" t="str">
        <f t="shared" si="248"/>
        <v>technology</v>
      </c>
      <c r="R2680" t="str">
        <f t="shared" si="249"/>
        <v>makerspaces</v>
      </c>
      <c r="S2680" s="9">
        <f t="shared" si="250"/>
        <v>42241.798206018517</v>
      </c>
      <c r="T2680" s="9">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46"/>
        <v>0.33</v>
      </c>
      <c r="P2681">
        <f t="shared" si="247"/>
        <v>44</v>
      </c>
      <c r="Q2681" t="str">
        <f t="shared" si="248"/>
        <v>technology</v>
      </c>
      <c r="R2681" t="str">
        <f t="shared" si="249"/>
        <v>makerspaces</v>
      </c>
      <c r="S2681" s="9">
        <f t="shared" si="250"/>
        <v>42033.001087962963</v>
      </c>
      <c r="T2681" s="9">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46"/>
        <v>0.86250000000000004</v>
      </c>
      <c r="P2682">
        <f t="shared" si="247"/>
        <v>69</v>
      </c>
      <c r="Q2682" t="str">
        <f t="shared" si="248"/>
        <v>technology</v>
      </c>
      <c r="R2682" t="str">
        <f t="shared" si="249"/>
        <v>makerspaces</v>
      </c>
      <c r="S2682" s="9">
        <f t="shared" si="250"/>
        <v>42436.211701388893</v>
      </c>
      <c r="T2682" s="9">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46"/>
        <v>0.6875</v>
      </c>
      <c r="P2683">
        <f t="shared" si="247"/>
        <v>27.5</v>
      </c>
      <c r="Q2683" t="str">
        <f t="shared" si="248"/>
        <v>food</v>
      </c>
      <c r="R2683" t="str">
        <f t="shared" si="249"/>
        <v>food trucks</v>
      </c>
      <c r="S2683" s="9">
        <f t="shared" si="250"/>
        <v>41805.895254629628</v>
      </c>
      <c r="T2683" s="9">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46"/>
        <v>28.299999999999997</v>
      </c>
      <c r="P2684">
        <f t="shared" si="247"/>
        <v>84.9</v>
      </c>
      <c r="Q2684" t="str">
        <f t="shared" si="248"/>
        <v>food</v>
      </c>
      <c r="R2684" t="str">
        <f t="shared" si="249"/>
        <v>food trucks</v>
      </c>
      <c r="S2684" s="9">
        <f t="shared" si="250"/>
        <v>41932.871990740743</v>
      </c>
      <c r="T2684" s="9">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46"/>
        <v>0.24</v>
      </c>
      <c r="P2685">
        <f t="shared" si="247"/>
        <v>12</v>
      </c>
      <c r="Q2685" t="str">
        <f t="shared" si="248"/>
        <v>food</v>
      </c>
      <c r="R2685" t="str">
        <f t="shared" si="249"/>
        <v>food trucks</v>
      </c>
      <c r="S2685" s="9">
        <f t="shared" si="250"/>
        <v>42034.75509259259</v>
      </c>
      <c r="T2685" s="9">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46"/>
        <v>1.1428571428571428</v>
      </c>
      <c r="P2686">
        <f t="shared" si="247"/>
        <v>200</v>
      </c>
      <c r="Q2686" t="str">
        <f t="shared" si="248"/>
        <v>food</v>
      </c>
      <c r="R2686" t="str">
        <f t="shared" si="249"/>
        <v>food trucks</v>
      </c>
      <c r="S2686" s="9">
        <f t="shared" si="250"/>
        <v>41820.914641203701</v>
      </c>
      <c r="T2686" s="9">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46"/>
        <v>0.02</v>
      </c>
      <c r="P2687">
        <f t="shared" si="247"/>
        <v>10</v>
      </c>
      <c r="Q2687" t="str">
        <f t="shared" si="248"/>
        <v>food</v>
      </c>
      <c r="R2687" t="str">
        <f t="shared" si="249"/>
        <v>food trucks</v>
      </c>
      <c r="S2687" s="9">
        <f t="shared" si="250"/>
        <v>42061.69594907407</v>
      </c>
      <c r="T2687" s="9">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46"/>
        <v>0</v>
      </c>
      <c r="P2688">
        <f t="shared" si="247"/>
        <v>0</v>
      </c>
      <c r="Q2688" t="str">
        <f t="shared" si="248"/>
        <v>food</v>
      </c>
      <c r="R2688" t="str">
        <f t="shared" si="249"/>
        <v>food trucks</v>
      </c>
      <c r="S2688" s="9">
        <f t="shared" si="250"/>
        <v>41892.974803240737</v>
      </c>
      <c r="T2688" s="9">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46"/>
        <v>0</v>
      </c>
      <c r="P2689">
        <f t="shared" si="247"/>
        <v>0</v>
      </c>
      <c r="Q2689" t="str">
        <f t="shared" si="248"/>
        <v>food</v>
      </c>
      <c r="R2689" t="str">
        <f t="shared" si="249"/>
        <v>food trucks</v>
      </c>
      <c r="S2689" s="9">
        <f t="shared" si="250"/>
        <v>42154.64025462963</v>
      </c>
      <c r="T2689" s="9">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46"/>
        <v>0.14799999999999999</v>
      </c>
      <c r="P2690">
        <f t="shared" si="247"/>
        <v>5.2857142857142856</v>
      </c>
      <c r="Q2690" t="str">
        <f t="shared" si="248"/>
        <v>food</v>
      </c>
      <c r="R2690" t="str">
        <f t="shared" si="249"/>
        <v>food trucks</v>
      </c>
      <c r="S2690" s="9">
        <f t="shared" si="250"/>
        <v>42028.118865740747</v>
      </c>
      <c r="T2690" s="9">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52">(E2691/D2691)*100</f>
        <v>2.8571428571428571E-3</v>
      </c>
      <c r="P2691">
        <f t="shared" ref="P2691:P2754" si="253">IFERROR(E2691/L2691, 0)</f>
        <v>1</v>
      </c>
      <c r="Q2691" t="str">
        <f t="shared" ref="Q2691:Q2754" si="254">LEFT(N2691, SEARCH("/",N2691,1)-1)</f>
        <v>food</v>
      </c>
      <c r="R2691" t="str">
        <f t="shared" ref="R2691:R2754" si="255">RIGHT(N2691,LEN(N2691)-SEARCH("/",N2691,1))</f>
        <v>food trucks</v>
      </c>
      <c r="S2691" s="9">
        <f t="shared" ref="S2691:S2754" si="256">(((J2691/60)/60)/24)+DATE(1970,1,1)</f>
        <v>42551.961689814809</v>
      </c>
      <c r="T2691" s="9">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52"/>
        <v>10.7325</v>
      </c>
      <c r="P2692">
        <f t="shared" si="253"/>
        <v>72.762711864406782</v>
      </c>
      <c r="Q2692" t="str">
        <f t="shared" si="254"/>
        <v>food</v>
      </c>
      <c r="R2692" t="str">
        <f t="shared" si="255"/>
        <v>food trucks</v>
      </c>
      <c r="S2692" s="9">
        <f t="shared" si="256"/>
        <v>42113.105046296296</v>
      </c>
      <c r="T2692" s="9">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52"/>
        <v>5.3846153846153842E-2</v>
      </c>
      <c r="P2693">
        <f t="shared" si="253"/>
        <v>17.5</v>
      </c>
      <c r="Q2693" t="str">
        <f t="shared" si="254"/>
        <v>food</v>
      </c>
      <c r="R2693" t="str">
        <f t="shared" si="255"/>
        <v>food trucks</v>
      </c>
      <c r="S2693" s="9">
        <f t="shared" si="256"/>
        <v>42089.724039351851</v>
      </c>
      <c r="T2693" s="9">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52"/>
        <v>0.7142857142857143</v>
      </c>
      <c r="P2694">
        <f t="shared" si="253"/>
        <v>25</v>
      </c>
      <c r="Q2694" t="str">
        <f t="shared" si="254"/>
        <v>food</v>
      </c>
      <c r="R2694" t="str">
        <f t="shared" si="255"/>
        <v>food trucks</v>
      </c>
      <c r="S2694" s="9">
        <f t="shared" si="256"/>
        <v>42058.334027777775</v>
      </c>
      <c r="T2694" s="9">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52"/>
        <v>0.8</v>
      </c>
      <c r="P2695">
        <f t="shared" si="253"/>
        <v>13.333333333333334</v>
      </c>
      <c r="Q2695" t="str">
        <f t="shared" si="254"/>
        <v>food</v>
      </c>
      <c r="R2695" t="str">
        <f t="shared" si="255"/>
        <v>food trucks</v>
      </c>
      <c r="S2695" s="9">
        <f t="shared" si="256"/>
        <v>41834.138495370367</v>
      </c>
      <c r="T2695" s="9">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52"/>
        <v>3.3333333333333335E-3</v>
      </c>
      <c r="P2696">
        <f t="shared" si="253"/>
        <v>1</v>
      </c>
      <c r="Q2696" t="str">
        <f t="shared" si="254"/>
        <v>food</v>
      </c>
      <c r="R2696" t="str">
        <f t="shared" si="255"/>
        <v>food trucks</v>
      </c>
      <c r="S2696" s="9">
        <f t="shared" si="256"/>
        <v>41878.140497685185</v>
      </c>
      <c r="T2696" s="9">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52"/>
        <v>0.47333333333333333</v>
      </c>
      <c r="P2697">
        <f t="shared" si="253"/>
        <v>23.666666666666668</v>
      </c>
      <c r="Q2697" t="str">
        <f t="shared" si="254"/>
        <v>food</v>
      </c>
      <c r="R2697" t="str">
        <f t="shared" si="255"/>
        <v>food trucks</v>
      </c>
      <c r="S2697" s="9">
        <f t="shared" si="256"/>
        <v>42048.181921296295</v>
      </c>
      <c r="T2697" s="9">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52"/>
        <v>5.65</v>
      </c>
      <c r="P2698">
        <f t="shared" si="253"/>
        <v>89.21052631578948</v>
      </c>
      <c r="Q2698" t="str">
        <f t="shared" si="254"/>
        <v>food</v>
      </c>
      <c r="R2698" t="str">
        <f t="shared" si="255"/>
        <v>food trucks</v>
      </c>
      <c r="S2698" s="9">
        <f t="shared" si="256"/>
        <v>41964.844444444447</v>
      </c>
      <c r="T2698" s="9">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52"/>
        <v>26.35217391304348</v>
      </c>
      <c r="P2699">
        <f t="shared" si="253"/>
        <v>116.55769230769231</v>
      </c>
      <c r="Q2699" t="str">
        <f t="shared" si="254"/>
        <v>food</v>
      </c>
      <c r="R2699" t="str">
        <f t="shared" si="255"/>
        <v>food trucks</v>
      </c>
      <c r="S2699" s="9">
        <f t="shared" si="256"/>
        <v>42187.940081018518</v>
      </c>
      <c r="T2699" s="9">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52"/>
        <v>0.325125</v>
      </c>
      <c r="P2700">
        <f t="shared" si="253"/>
        <v>13.005000000000001</v>
      </c>
      <c r="Q2700" t="str">
        <f t="shared" si="254"/>
        <v>food</v>
      </c>
      <c r="R2700" t="str">
        <f t="shared" si="255"/>
        <v>food trucks</v>
      </c>
      <c r="S2700" s="9">
        <f t="shared" si="256"/>
        <v>41787.898240740738</v>
      </c>
      <c r="T2700" s="9">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52"/>
        <v>0</v>
      </c>
      <c r="P2701">
        <f t="shared" si="253"/>
        <v>0</v>
      </c>
      <c r="Q2701" t="str">
        <f t="shared" si="254"/>
        <v>food</v>
      </c>
      <c r="R2701" t="str">
        <f t="shared" si="255"/>
        <v>food trucks</v>
      </c>
      <c r="S2701" s="9">
        <f t="shared" si="256"/>
        <v>41829.896562499998</v>
      </c>
      <c r="T2701" s="9">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52"/>
        <v>0.7000700070007001</v>
      </c>
      <c r="P2702">
        <f t="shared" si="253"/>
        <v>17.5</v>
      </c>
      <c r="Q2702" t="str">
        <f t="shared" si="254"/>
        <v>food</v>
      </c>
      <c r="R2702" t="str">
        <f t="shared" si="255"/>
        <v>food trucks</v>
      </c>
      <c r="S2702" s="9">
        <f t="shared" si="256"/>
        <v>41870.87467592593</v>
      </c>
      <c r="T2702" s="9">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52"/>
        <v>46.176470588235297</v>
      </c>
      <c r="P2703">
        <f t="shared" si="253"/>
        <v>34.130434782608695</v>
      </c>
      <c r="Q2703" t="str">
        <f t="shared" si="254"/>
        <v>theater</v>
      </c>
      <c r="R2703" t="str">
        <f t="shared" si="255"/>
        <v>spaces</v>
      </c>
      <c r="S2703" s="9">
        <f t="shared" si="256"/>
        <v>42801.774699074071</v>
      </c>
      <c r="T2703" s="9">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52"/>
        <v>34.410000000000004</v>
      </c>
      <c r="P2704">
        <f t="shared" si="253"/>
        <v>132.34615384615384</v>
      </c>
      <c r="Q2704" t="str">
        <f t="shared" si="254"/>
        <v>theater</v>
      </c>
      <c r="R2704" t="str">
        <f t="shared" si="255"/>
        <v>spaces</v>
      </c>
      <c r="S2704" s="9">
        <f t="shared" si="256"/>
        <v>42800.801817129628</v>
      </c>
      <c r="T2704" s="9">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52"/>
        <v>103.75000000000001</v>
      </c>
      <c r="P2705">
        <f t="shared" si="253"/>
        <v>922.22222222222217</v>
      </c>
      <c r="Q2705" t="str">
        <f t="shared" si="254"/>
        <v>theater</v>
      </c>
      <c r="R2705" t="str">
        <f t="shared" si="255"/>
        <v>spaces</v>
      </c>
      <c r="S2705" s="9">
        <f t="shared" si="256"/>
        <v>42756.690162037034</v>
      </c>
      <c r="T2705" s="9">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52"/>
        <v>6.0263157894736841</v>
      </c>
      <c r="P2706">
        <f t="shared" si="253"/>
        <v>163.57142857142858</v>
      </c>
      <c r="Q2706" t="str">
        <f t="shared" si="254"/>
        <v>theater</v>
      </c>
      <c r="R2706" t="str">
        <f t="shared" si="255"/>
        <v>spaces</v>
      </c>
      <c r="S2706" s="9">
        <f t="shared" si="256"/>
        <v>42787.862430555557</v>
      </c>
      <c r="T2706" s="9">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52"/>
        <v>10.539393939393939</v>
      </c>
      <c r="P2707">
        <f t="shared" si="253"/>
        <v>217.375</v>
      </c>
      <c r="Q2707" t="str">
        <f t="shared" si="254"/>
        <v>theater</v>
      </c>
      <c r="R2707" t="str">
        <f t="shared" si="255"/>
        <v>spaces</v>
      </c>
      <c r="S2707" s="9">
        <f t="shared" si="256"/>
        <v>42773.916180555556</v>
      </c>
      <c r="T2707" s="9">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52"/>
        <v>112.29714285714284</v>
      </c>
      <c r="P2708">
        <f t="shared" si="253"/>
        <v>149.44486692015209</v>
      </c>
      <c r="Q2708" t="str">
        <f t="shared" si="254"/>
        <v>theater</v>
      </c>
      <c r="R2708" t="str">
        <f t="shared" si="255"/>
        <v>spaces</v>
      </c>
      <c r="S2708" s="9">
        <f t="shared" si="256"/>
        <v>41899.294942129629</v>
      </c>
      <c r="T2708" s="9">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52"/>
        <v>350.84462500000001</v>
      </c>
      <c r="P2709">
        <f t="shared" si="253"/>
        <v>71.237487309644663</v>
      </c>
      <c r="Q2709" t="str">
        <f t="shared" si="254"/>
        <v>theater</v>
      </c>
      <c r="R2709" t="str">
        <f t="shared" si="255"/>
        <v>spaces</v>
      </c>
      <c r="S2709" s="9">
        <f t="shared" si="256"/>
        <v>41391.782905092594</v>
      </c>
      <c r="T2709" s="9">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52"/>
        <v>233.21535</v>
      </c>
      <c r="P2710">
        <f t="shared" si="253"/>
        <v>44.464318398474738</v>
      </c>
      <c r="Q2710" t="str">
        <f t="shared" si="254"/>
        <v>theater</v>
      </c>
      <c r="R2710" t="str">
        <f t="shared" si="255"/>
        <v>spaces</v>
      </c>
      <c r="S2710" s="9">
        <f t="shared" si="256"/>
        <v>42512.698217592595</v>
      </c>
      <c r="T2710" s="9">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52"/>
        <v>101.60599999999999</v>
      </c>
      <c r="P2711">
        <f t="shared" si="253"/>
        <v>164.94480519480518</v>
      </c>
      <c r="Q2711" t="str">
        <f t="shared" si="254"/>
        <v>theater</v>
      </c>
      <c r="R2711" t="str">
        <f t="shared" si="255"/>
        <v>spaces</v>
      </c>
      <c r="S2711" s="9">
        <f t="shared" si="256"/>
        <v>42612.149780092594</v>
      </c>
      <c r="T2711" s="9">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52"/>
        <v>153.90035000000003</v>
      </c>
      <c r="P2712">
        <f t="shared" si="253"/>
        <v>84.871516544117654</v>
      </c>
      <c r="Q2712" t="str">
        <f t="shared" si="254"/>
        <v>theater</v>
      </c>
      <c r="R2712" t="str">
        <f t="shared" si="255"/>
        <v>spaces</v>
      </c>
      <c r="S2712" s="9">
        <f t="shared" si="256"/>
        <v>41828.229490740741</v>
      </c>
      <c r="T2712" s="9">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52"/>
        <v>100.7161125319693</v>
      </c>
      <c r="P2713">
        <f t="shared" si="253"/>
        <v>53.945205479452056</v>
      </c>
      <c r="Q2713" t="str">
        <f t="shared" si="254"/>
        <v>theater</v>
      </c>
      <c r="R2713" t="str">
        <f t="shared" si="255"/>
        <v>spaces</v>
      </c>
      <c r="S2713" s="9">
        <f t="shared" si="256"/>
        <v>41780.745254629634</v>
      </c>
      <c r="T2713" s="9">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52"/>
        <v>131.38181818181818</v>
      </c>
      <c r="P2714">
        <f t="shared" si="253"/>
        <v>50.531468531468533</v>
      </c>
      <c r="Q2714" t="str">
        <f t="shared" si="254"/>
        <v>theater</v>
      </c>
      <c r="R2714" t="str">
        <f t="shared" si="255"/>
        <v>spaces</v>
      </c>
      <c r="S2714" s="9">
        <f t="shared" si="256"/>
        <v>41432.062037037038</v>
      </c>
      <c r="T2714" s="9">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52"/>
        <v>102.24133333333334</v>
      </c>
      <c r="P2715">
        <f t="shared" si="253"/>
        <v>108.00140845070422</v>
      </c>
      <c r="Q2715" t="str">
        <f t="shared" si="254"/>
        <v>theater</v>
      </c>
      <c r="R2715" t="str">
        <f t="shared" si="255"/>
        <v>spaces</v>
      </c>
      <c r="S2715" s="9">
        <f t="shared" si="256"/>
        <v>42322.653749999998</v>
      </c>
      <c r="T2715" s="9">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52"/>
        <v>116.35599999999999</v>
      </c>
      <c r="P2716">
        <f t="shared" si="253"/>
        <v>95.373770491803285</v>
      </c>
      <c r="Q2716" t="str">
        <f t="shared" si="254"/>
        <v>theater</v>
      </c>
      <c r="R2716" t="str">
        <f t="shared" si="255"/>
        <v>spaces</v>
      </c>
      <c r="S2716" s="9">
        <f t="shared" si="256"/>
        <v>42629.655046296291</v>
      </c>
      <c r="T2716" s="9">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52"/>
        <v>264.62241666666665</v>
      </c>
      <c r="P2717">
        <f t="shared" si="253"/>
        <v>57.631016333938291</v>
      </c>
      <c r="Q2717" t="str">
        <f t="shared" si="254"/>
        <v>theater</v>
      </c>
      <c r="R2717" t="str">
        <f t="shared" si="255"/>
        <v>spaces</v>
      </c>
      <c r="S2717" s="9">
        <f t="shared" si="256"/>
        <v>42387.398472222223</v>
      </c>
      <c r="T2717" s="9">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52"/>
        <v>119.98010000000001</v>
      </c>
      <c r="P2718">
        <f t="shared" si="253"/>
        <v>64.160481283422456</v>
      </c>
      <c r="Q2718" t="str">
        <f t="shared" si="254"/>
        <v>theater</v>
      </c>
      <c r="R2718" t="str">
        <f t="shared" si="255"/>
        <v>spaces</v>
      </c>
      <c r="S2718" s="9">
        <f t="shared" si="256"/>
        <v>42255.333252314813</v>
      </c>
      <c r="T2718" s="9">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52"/>
        <v>120.10400000000001</v>
      </c>
      <c r="P2719">
        <f t="shared" si="253"/>
        <v>92.387692307692305</v>
      </c>
      <c r="Q2719" t="str">
        <f t="shared" si="254"/>
        <v>theater</v>
      </c>
      <c r="R2719" t="str">
        <f t="shared" si="255"/>
        <v>spaces</v>
      </c>
      <c r="S2719" s="9">
        <f t="shared" si="256"/>
        <v>41934.914918981485</v>
      </c>
      <c r="T2719" s="9">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52"/>
        <v>103.58333333333334</v>
      </c>
      <c r="P2720">
        <f t="shared" si="253"/>
        <v>125.97972972972973</v>
      </c>
      <c r="Q2720" t="str">
        <f t="shared" si="254"/>
        <v>theater</v>
      </c>
      <c r="R2720" t="str">
        <f t="shared" si="255"/>
        <v>spaces</v>
      </c>
      <c r="S2720" s="9">
        <f t="shared" si="256"/>
        <v>42465.596585648149</v>
      </c>
      <c r="T2720" s="9">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52"/>
        <v>108.83333333333334</v>
      </c>
      <c r="P2721">
        <f t="shared" si="253"/>
        <v>94.637681159420296</v>
      </c>
      <c r="Q2721" t="str">
        <f t="shared" si="254"/>
        <v>theater</v>
      </c>
      <c r="R2721" t="str">
        <f t="shared" si="255"/>
        <v>spaces</v>
      </c>
      <c r="S2721" s="9">
        <f t="shared" si="256"/>
        <v>42418.031180555554</v>
      </c>
      <c r="T2721" s="9">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52"/>
        <v>118.12400000000001</v>
      </c>
      <c r="P2722">
        <f t="shared" si="253"/>
        <v>170.69942196531792</v>
      </c>
      <c r="Q2722" t="str">
        <f t="shared" si="254"/>
        <v>theater</v>
      </c>
      <c r="R2722" t="str">
        <f t="shared" si="255"/>
        <v>spaces</v>
      </c>
      <c r="S2722" s="9">
        <f t="shared" si="256"/>
        <v>42655.465891203698</v>
      </c>
      <c r="T2722" s="9">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52"/>
        <v>1462</v>
      </c>
      <c r="P2723">
        <f t="shared" si="253"/>
        <v>40.762081784386616</v>
      </c>
      <c r="Q2723" t="str">
        <f t="shared" si="254"/>
        <v>technology</v>
      </c>
      <c r="R2723" t="str">
        <f t="shared" si="255"/>
        <v>hardware</v>
      </c>
      <c r="S2723" s="9">
        <f t="shared" si="256"/>
        <v>41493.543958333335</v>
      </c>
      <c r="T2723" s="9">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52"/>
        <v>252.54</v>
      </c>
      <c r="P2724">
        <f t="shared" si="253"/>
        <v>68.254054054054052</v>
      </c>
      <c r="Q2724" t="str">
        <f t="shared" si="254"/>
        <v>technology</v>
      </c>
      <c r="R2724" t="str">
        <f t="shared" si="255"/>
        <v>hardware</v>
      </c>
      <c r="S2724" s="9">
        <f t="shared" si="256"/>
        <v>42704.857094907406</v>
      </c>
      <c r="T2724" s="9">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52"/>
        <v>140.05000000000001</v>
      </c>
      <c r="P2725">
        <f t="shared" si="253"/>
        <v>95.48863636363636</v>
      </c>
      <c r="Q2725" t="str">
        <f t="shared" si="254"/>
        <v>technology</v>
      </c>
      <c r="R2725" t="str">
        <f t="shared" si="255"/>
        <v>hardware</v>
      </c>
      <c r="S2725" s="9">
        <f t="shared" si="256"/>
        <v>41944.83898148148</v>
      </c>
      <c r="T2725" s="9">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52"/>
        <v>296.87520259319291</v>
      </c>
      <c r="P2726">
        <f t="shared" si="253"/>
        <v>7.1902649656526005</v>
      </c>
      <c r="Q2726" t="str">
        <f t="shared" si="254"/>
        <v>technology</v>
      </c>
      <c r="R2726" t="str">
        <f t="shared" si="255"/>
        <v>hardware</v>
      </c>
      <c r="S2726" s="9">
        <f t="shared" si="256"/>
        <v>42199.32707175926</v>
      </c>
      <c r="T2726" s="9">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52"/>
        <v>144.54249999999999</v>
      </c>
      <c r="P2727">
        <f t="shared" si="253"/>
        <v>511.65486725663715</v>
      </c>
      <c r="Q2727" t="str">
        <f t="shared" si="254"/>
        <v>technology</v>
      </c>
      <c r="R2727" t="str">
        <f t="shared" si="255"/>
        <v>hardware</v>
      </c>
      <c r="S2727" s="9">
        <f t="shared" si="256"/>
        <v>42745.744618055556</v>
      </c>
      <c r="T2727" s="9">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52"/>
        <v>105.745</v>
      </c>
      <c r="P2728">
        <f t="shared" si="253"/>
        <v>261.74504950495049</v>
      </c>
      <c r="Q2728" t="str">
        <f t="shared" si="254"/>
        <v>technology</v>
      </c>
      <c r="R2728" t="str">
        <f t="shared" si="255"/>
        <v>hardware</v>
      </c>
      <c r="S2728" s="9">
        <f t="shared" si="256"/>
        <v>42452.579988425925</v>
      </c>
      <c r="T2728" s="9">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52"/>
        <v>493.21000000000004</v>
      </c>
      <c r="P2729">
        <f t="shared" si="253"/>
        <v>69.760961810466767</v>
      </c>
      <c r="Q2729" t="str">
        <f t="shared" si="254"/>
        <v>technology</v>
      </c>
      <c r="R2729" t="str">
        <f t="shared" si="255"/>
        <v>hardware</v>
      </c>
      <c r="S2729" s="9">
        <f t="shared" si="256"/>
        <v>42198.676655092597</v>
      </c>
      <c r="T2729" s="9">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52"/>
        <v>201.82666666666668</v>
      </c>
      <c r="P2730">
        <f t="shared" si="253"/>
        <v>77.229591836734699</v>
      </c>
      <c r="Q2730" t="str">
        <f t="shared" si="254"/>
        <v>technology</v>
      </c>
      <c r="R2730" t="str">
        <f t="shared" si="255"/>
        <v>hardware</v>
      </c>
      <c r="S2730" s="9">
        <f t="shared" si="256"/>
        <v>42333.59993055556</v>
      </c>
      <c r="T2730" s="9">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52"/>
        <v>104.44</v>
      </c>
      <c r="P2731">
        <f t="shared" si="253"/>
        <v>340.56521739130437</v>
      </c>
      <c r="Q2731" t="str">
        <f t="shared" si="254"/>
        <v>technology</v>
      </c>
      <c r="R2731" t="str">
        <f t="shared" si="255"/>
        <v>hardware</v>
      </c>
      <c r="S2731" s="9">
        <f t="shared" si="256"/>
        <v>42095.240706018521</v>
      </c>
      <c r="T2731" s="9">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52"/>
        <v>170.29262962962963</v>
      </c>
      <c r="P2732">
        <f t="shared" si="253"/>
        <v>67.417903225806455</v>
      </c>
      <c r="Q2732" t="str">
        <f t="shared" si="254"/>
        <v>technology</v>
      </c>
      <c r="R2732" t="str">
        <f t="shared" si="255"/>
        <v>hardware</v>
      </c>
      <c r="S2732" s="9">
        <f t="shared" si="256"/>
        <v>41351.541377314818</v>
      </c>
      <c r="T2732" s="9">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52"/>
        <v>104.30333333333333</v>
      </c>
      <c r="P2733">
        <f t="shared" si="253"/>
        <v>845.70270270270271</v>
      </c>
      <c r="Q2733" t="str">
        <f t="shared" si="254"/>
        <v>technology</v>
      </c>
      <c r="R2733" t="str">
        <f t="shared" si="255"/>
        <v>hardware</v>
      </c>
      <c r="S2733" s="9">
        <f t="shared" si="256"/>
        <v>41872.525717592594</v>
      </c>
      <c r="T2733" s="9">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52"/>
        <v>118.25000000000001</v>
      </c>
      <c r="P2734">
        <f t="shared" si="253"/>
        <v>97.191780821917803</v>
      </c>
      <c r="Q2734" t="str">
        <f t="shared" si="254"/>
        <v>technology</v>
      </c>
      <c r="R2734" t="str">
        <f t="shared" si="255"/>
        <v>hardware</v>
      </c>
      <c r="S2734" s="9">
        <f t="shared" si="256"/>
        <v>41389.808194444442</v>
      </c>
      <c r="T2734" s="9">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52"/>
        <v>107.538</v>
      </c>
      <c r="P2735">
        <f t="shared" si="253"/>
        <v>451.84033613445376</v>
      </c>
      <c r="Q2735" t="str">
        <f t="shared" si="254"/>
        <v>technology</v>
      </c>
      <c r="R2735" t="str">
        <f t="shared" si="255"/>
        <v>hardware</v>
      </c>
      <c r="S2735" s="9">
        <f t="shared" si="256"/>
        <v>42044.272847222222</v>
      </c>
      <c r="T2735" s="9">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52"/>
        <v>2260300</v>
      </c>
      <c r="P2736">
        <f t="shared" si="253"/>
        <v>138.66871165644173</v>
      </c>
      <c r="Q2736" t="str">
        <f t="shared" si="254"/>
        <v>technology</v>
      </c>
      <c r="R2736" t="str">
        <f t="shared" si="255"/>
        <v>hardware</v>
      </c>
      <c r="S2736" s="9">
        <f t="shared" si="256"/>
        <v>42626.668888888889</v>
      </c>
      <c r="T2736" s="9">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52"/>
        <v>978.13466666666682</v>
      </c>
      <c r="P2737">
        <f t="shared" si="253"/>
        <v>21.640147492625371</v>
      </c>
      <c r="Q2737" t="str">
        <f t="shared" si="254"/>
        <v>technology</v>
      </c>
      <c r="R2737" t="str">
        <f t="shared" si="255"/>
        <v>hardware</v>
      </c>
      <c r="S2737" s="9">
        <f t="shared" si="256"/>
        <v>41316.120949074073</v>
      </c>
      <c r="T2737" s="9">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52"/>
        <v>122.9</v>
      </c>
      <c r="P2738">
        <f t="shared" si="253"/>
        <v>169.51724137931035</v>
      </c>
      <c r="Q2738" t="str">
        <f t="shared" si="254"/>
        <v>technology</v>
      </c>
      <c r="R2738" t="str">
        <f t="shared" si="255"/>
        <v>hardware</v>
      </c>
      <c r="S2738" s="9">
        <f t="shared" si="256"/>
        <v>41722.666354166664</v>
      </c>
      <c r="T2738" s="9">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52"/>
        <v>246.0608</v>
      </c>
      <c r="P2739">
        <f t="shared" si="253"/>
        <v>161.88210526315791</v>
      </c>
      <c r="Q2739" t="str">
        <f t="shared" si="254"/>
        <v>technology</v>
      </c>
      <c r="R2739" t="str">
        <f t="shared" si="255"/>
        <v>hardware</v>
      </c>
      <c r="S2739" s="9">
        <f t="shared" si="256"/>
        <v>41611.917673611111</v>
      </c>
      <c r="T2739" s="9">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52"/>
        <v>147.94</v>
      </c>
      <c r="P2740">
        <f t="shared" si="253"/>
        <v>493.13333333333333</v>
      </c>
      <c r="Q2740" t="str">
        <f t="shared" si="254"/>
        <v>technology</v>
      </c>
      <c r="R2740" t="str">
        <f t="shared" si="255"/>
        <v>hardware</v>
      </c>
      <c r="S2740" s="9">
        <f t="shared" si="256"/>
        <v>42620.143564814818</v>
      </c>
      <c r="T2740" s="9">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52"/>
        <v>384.09090909090907</v>
      </c>
      <c r="P2741">
        <f t="shared" si="253"/>
        <v>22.120418848167539</v>
      </c>
      <c r="Q2741" t="str">
        <f t="shared" si="254"/>
        <v>technology</v>
      </c>
      <c r="R2741" t="str">
        <f t="shared" si="255"/>
        <v>hardware</v>
      </c>
      <c r="S2741" s="9">
        <f t="shared" si="256"/>
        <v>41719.887928240743</v>
      </c>
      <c r="T2741" s="9">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52"/>
        <v>103.33333333333334</v>
      </c>
      <c r="P2742">
        <f t="shared" si="253"/>
        <v>18.235294117647058</v>
      </c>
      <c r="Q2742" t="str">
        <f t="shared" si="254"/>
        <v>technology</v>
      </c>
      <c r="R2742" t="str">
        <f t="shared" si="255"/>
        <v>hardware</v>
      </c>
      <c r="S2742" s="9">
        <f t="shared" si="256"/>
        <v>42045.031851851847</v>
      </c>
      <c r="T2742" s="9">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52"/>
        <v>0.43750000000000006</v>
      </c>
      <c r="P2743">
        <f t="shared" si="253"/>
        <v>8.75</v>
      </c>
      <c r="Q2743" t="str">
        <f t="shared" si="254"/>
        <v>publishing</v>
      </c>
      <c r="R2743" t="str">
        <f t="shared" si="255"/>
        <v>children's books</v>
      </c>
      <c r="S2743" s="9">
        <f t="shared" si="256"/>
        <v>41911.657430555555</v>
      </c>
      <c r="T2743" s="9">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52"/>
        <v>29.24</v>
      </c>
      <c r="P2744">
        <f t="shared" si="253"/>
        <v>40.611111111111114</v>
      </c>
      <c r="Q2744" t="str">
        <f t="shared" si="254"/>
        <v>publishing</v>
      </c>
      <c r="R2744" t="str">
        <f t="shared" si="255"/>
        <v>children's books</v>
      </c>
      <c r="S2744" s="9">
        <f t="shared" si="256"/>
        <v>41030.719756944447</v>
      </c>
      <c r="T2744" s="9">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52"/>
        <v>0</v>
      </c>
      <c r="P2745">
        <f t="shared" si="253"/>
        <v>0</v>
      </c>
      <c r="Q2745" t="str">
        <f t="shared" si="254"/>
        <v>publishing</v>
      </c>
      <c r="R2745" t="str">
        <f t="shared" si="255"/>
        <v>children's books</v>
      </c>
      <c r="S2745" s="9">
        <f t="shared" si="256"/>
        <v>42632.328784722224</v>
      </c>
      <c r="T2745" s="9">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52"/>
        <v>5.21875</v>
      </c>
      <c r="P2746">
        <f t="shared" si="253"/>
        <v>37.954545454545453</v>
      </c>
      <c r="Q2746" t="str">
        <f t="shared" si="254"/>
        <v>publishing</v>
      </c>
      <c r="R2746" t="str">
        <f t="shared" si="255"/>
        <v>children's books</v>
      </c>
      <c r="S2746" s="9">
        <f t="shared" si="256"/>
        <v>40938.062476851854</v>
      </c>
      <c r="T2746" s="9">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52"/>
        <v>21.887499999999999</v>
      </c>
      <c r="P2747">
        <f t="shared" si="253"/>
        <v>35.734693877551024</v>
      </c>
      <c r="Q2747" t="str">
        <f t="shared" si="254"/>
        <v>publishing</v>
      </c>
      <c r="R2747" t="str">
        <f t="shared" si="255"/>
        <v>children's books</v>
      </c>
      <c r="S2747" s="9">
        <f t="shared" si="256"/>
        <v>41044.988055555557</v>
      </c>
      <c r="T2747" s="9">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52"/>
        <v>26.700000000000003</v>
      </c>
      <c r="P2748">
        <f t="shared" si="253"/>
        <v>42.157894736842103</v>
      </c>
      <c r="Q2748" t="str">
        <f t="shared" si="254"/>
        <v>publishing</v>
      </c>
      <c r="R2748" t="str">
        <f t="shared" si="255"/>
        <v>children's books</v>
      </c>
      <c r="S2748" s="9">
        <f t="shared" si="256"/>
        <v>41850.781377314815</v>
      </c>
      <c r="T2748" s="9">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52"/>
        <v>28.000000000000004</v>
      </c>
      <c r="P2749">
        <f t="shared" si="253"/>
        <v>35</v>
      </c>
      <c r="Q2749" t="str">
        <f t="shared" si="254"/>
        <v>publishing</v>
      </c>
      <c r="R2749" t="str">
        <f t="shared" si="255"/>
        <v>children's books</v>
      </c>
      <c r="S2749" s="9">
        <f t="shared" si="256"/>
        <v>41044.64811342593</v>
      </c>
      <c r="T2749" s="9">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52"/>
        <v>1.06</v>
      </c>
      <c r="P2750">
        <f t="shared" si="253"/>
        <v>13.25</v>
      </c>
      <c r="Q2750" t="str">
        <f t="shared" si="254"/>
        <v>publishing</v>
      </c>
      <c r="R2750" t="str">
        <f t="shared" si="255"/>
        <v>children's books</v>
      </c>
      <c r="S2750" s="9">
        <f t="shared" si="256"/>
        <v>42585.7106712963</v>
      </c>
      <c r="T2750" s="9">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52"/>
        <v>1.0999999999999999</v>
      </c>
      <c r="P2751">
        <f t="shared" si="253"/>
        <v>55</v>
      </c>
      <c r="Q2751" t="str">
        <f t="shared" si="254"/>
        <v>publishing</v>
      </c>
      <c r="R2751" t="str">
        <f t="shared" si="255"/>
        <v>children's books</v>
      </c>
      <c r="S2751" s="9">
        <f t="shared" si="256"/>
        <v>42068.799039351856</v>
      </c>
      <c r="T2751" s="9">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52"/>
        <v>0</v>
      </c>
      <c r="P2752">
        <f t="shared" si="253"/>
        <v>0</v>
      </c>
      <c r="Q2752" t="str">
        <f t="shared" si="254"/>
        <v>publishing</v>
      </c>
      <c r="R2752" t="str">
        <f t="shared" si="255"/>
        <v>children's books</v>
      </c>
      <c r="S2752" s="9">
        <f t="shared" si="256"/>
        <v>41078.899826388886</v>
      </c>
      <c r="T2752" s="9">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52"/>
        <v>0</v>
      </c>
      <c r="P2753">
        <f t="shared" si="253"/>
        <v>0</v>
      </c>
      <c r="Q2753" t="str">
        <f t="shared" si="254"/>
        <v>publishing</v>
      </c>
      <c r="R2753" t="str">
        <f t="shared" si="255"/>
        <v>children's books</v>
      </c>
      <c r="S2753" s="9">
        <f t="shared" si="256"/>
        <v>41747.887060185189</v>
      </c>
      <c r="T2753" s="9">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52"/>
        <v>11.458333333333332</v>
      </c>
      <c r="P2754">
        <f t="shared" si="253"/>
        <v>39.285714285714285</v>
      </c>
      <c r="Q2754" t="str">
        <f t="shared" si="254"/>
        <v>publishing</v>
      </c>
      <c r="R2754" t="str">
        <f t="shared" si="255"/>
        <v>children's books</v>
      </c>
      <c r="S2754" s="9">
        <f t="shared" si="256"/>
        <v>40855.765092592592</v>
      </c>
      <c r="T2754" s="9">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258">(E2755/D2755)*100</f>
        <v>19</v>
      </c>
      <c r="P2755">
        <f t="shared" ref="P2755:P2818" si="259">IFERROR(E2755/L2755, 0)</f>
        <v>47.5</v>
      </c>
      <c r="Q2755" t="str">
        <f t="shared" ref="Q2755:Q2818" si="260">LEFT(N2755, SEARCH("/",N2755,1)-1)</f>
        <v>publishing</v>
      </c>
      <c r="R2755" t="str">
        <f t="shared" ref="R2755:R2818" si="261">RIGHT(N2755,LEN(N2755)-SEARCH("/",N2755,1))</f>
        <v>children's books</v>
      </c>
      <c r="S2755" s="9">
        <f t="shared" ref="S2755:S2818" si="262">(((J2755/60)/60)/24)+DATE(1970,1,1)</f>
        <v>41117.900729166664</v>
      </c>
      <c r="T2755" s="9">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58"/>
        <v>0</v>
      </c>
      <c r="P2756">
        <f t="shared" si="259"/>
        <v>0</v>
      </c>
      <c r="Q2756" t="str">
        <f t="shared" si="260"/>
        <v>publishing</v>
      </c>
      <c r="R2756" t="str">
        <f t="shared" si="261"/>
        <v>children's books</v>
      </c>
      <c r="S2756" s="9">
        <f t="shared" si="262"/>
        <v>41863.636006944449</v>
      </c>
      <c r="T2756" s="9">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58"/>
        <v>52</v>
      </c>
      <c r="P2757">
        <f t="shared" si="259"/>
        <v>17.333333333333332</v>
      </c>
      <c r="Q2757" t="str">
        <f t="shared" si="260"/>
        <v>publishing</v>
      </c>
      <c r="R2757" t="str">
        <f t="shared" si="261"/>
        <v>children's books</v>
      </c>
      <c r="S2757" s="9">
        <f t="shared" si="262"/>
        <v>42072.790821759263</v>
      </c>
      <c r="T2757" s="9">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58"/>
        <v>10.48</v>
      </c>
      <c r="P2758">
        <f t="shared" si="259"/>
        <v>31.757575757575758</v>
      </c>
      <c r="Q2758" t="str">
        <f t="shared" si="260"/>
        <v>publishing</v>
      </c>
      <c r="R2758" t="str">
        <f t="shared" si="261"/>
        <v>children's books</v>
      </c>
      <c r="S2758" s="9">
        <f t="shared" si="262"/>
        <v>41620.90047453704</v>
      </c>
      <c r="T2758" s="9">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58"/>
        <v>0.66666666666666674</v>
      </c>
      <c r="P2759">
        <f t="shared" si="259"/>
        <v>5</v>
      </c>
      <c r="Q2759" t="str">
        <f t="shared" si="260"/>
        <v>publishing</v>
      </c>
      <c r="R2759" t="str">
        <f t="shared" si="261"/>
        <v>children's books</v>
      </c>
      <c r="S2759" s="9">
        <f t="shared" si="262"/>
        <v>42573.65662037037</v>
      </c>
      <c r="T2759" s="9">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58"/>
        <v>11.700000000000001</v>
      </c>
      <c r="P2760">
        <f t="shared" si="259"/>
        <v>39</v>
      </c>
      <c r="Q2760" t="str">
        <f t="shared" si="260"/>
        <v>publishing</v>
      </c>
      <c r="R2760" t="str">
        <f t="shared" si="261"/>
        <v>children's books</v>
      </c>
      <c r="S2760" s="9">
        <f t="shared" si="262"/>
        <v>42639.441932870366</v>
      </c>
      <c r="T2760" s="9">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58"/>
        <v>10.5</v>
      </c>
      <c r="P2761">
        <f t="shared" si="259"/>
        <v>52.5</v>
      </c>
      <c r="Q2761" t="str">
        <f t="shared" si="260"/>
        <v>publishing</v>
      </c>
      <c r="R2761" t="str">
        <f t="shared" si="261"/>
        <v>children's books</v>
      </c>
      <c r="S2761" s="9">
        <f t="shared" si="262"/>
        <v>42524.36650462963</v>
      </c>
      <c r="T2761" s="9">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58"/>
        <v>0</v>
      </c>
      <c r="P2762">
        <f t="shared" si="259"/>
        <v>0</v>
      </c>
      <c r="Q2762" t="str">
        <f t="shared" si="260"/>
        <v>publishing</v>
      </c>
      <c r="R2762" t="str">
        <f t="shared" si="261"/>
        <v>children's books</v>
      </c>
      <c r="S2762" s="9">
        <f t="shared" si="262"/>
        <v>41415.461319444446</v>
      </c>
      <c r="T2762" s="9">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58"/>
        <v>0.72</v>
      </c>
      <c r="P2763">
        <f t="shared" si="259"/>
        <v>9</v>
      </c>
      <c r="Q2763" t="str">
        <f t="shared" si="260"/>
        <v>publishing</v>
      </c>
      <c r="R2763" t="str">
        <f t="shared" si="261"/>
        <v>children's books</v>
      </c>
      <c r="S2763" s="9">
        <f t="shared" si="262"/>
        <v>41247.063576388886</v>
      </c>
      <c r="T2763" s="9">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58"/>
        <v>0.76923076923076927</v>
      </c>
      <c r="P2764">
        <f t="shared" si="259"/>
        <v>25</v>
      </c>
      <c r="Q2764" t="str">
        <f t="shared" si="260"/>
        <v>publishing</v>
      </c>
      <c r="R2764" t="str">
        <f t="shared" si="261"/>
        <v>children's books</v>
      </c>
      <c r="S2764" s="9">
        <f t="shared" si="262"/>
        <v>40927.036979166667</v>
      </c>
      <c r="T2764" s="9">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58"/>
        <v>0.22842639593908631</v>
      </c>
      <c r="P2765">
        <f t="shared" si="259"/>
        <v>30</v>
      </c>
      <c r="Q2765" t="str">
        <f t="shared" si="260"/>
        <v>publishing</v>
      </c>
      <c r="R2765" t="str">
        <f t="shared" si="261"/>
        <v>children's books</v>
      </c>
      <c r="S2765" s="9">
        <f t="shared" si="262"/>
        <v>41373.579675925925</v>
      </c>
      <c r="T2765" s="9">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58"/>
        <v>1.125</v>
      </c>
      <c r="P2766">
        <f t="shared" si="259"/>
        <v>11.25</v>
      </c>
      <c r="Q2766" t="str">
        <f t="shared" si="260"/>
        <v>publishing</v>
      </c>
      <c r="R2766" t="str">
        <f t="shared" si="261"/>
        <v>children's books</v>
      </c>
      <c r="S2766" s="9">
        <f t="shared" si="262"/>
        <v>41030.292025462964</v>
      </c>
      <c r="T2766" s="9">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58"/>
        <v>0</v>
      </c>
      <c r="P2767">
        <f t="shared" si="259"/>
        <v>0</v>
      </c>
      <c r="Q2767" t="str">
        <f t="shared" si="260"/>
        <v>publishing</v>
      </c>
      <c r="R2767" t="str">
        <f t="shared" si="261"/>
        <v>children's books</v>
      </c>
      <c r="S2767" s="9">
        <f t="shared" si="262"/>
        <v>41194.579027777778</v>
      </c>
      <c r="T2767" s="9">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58"/>
        <v>2</v>
      </c>
      <c r="P2768">
        <f t="shared" si="259"/>
        <v>25</v>
      </c>
      <c r="Q2768" t="str">
        <f t="shared" si="260"/>
        <v>publishing</v>
      </c>
      <c r="R2768" t="str">
        <f t="shared" si="261"/>
        <v>children's books</v>
      </c>
      <c r="S2768" s="9">
        <f t="shared" si="262"/>
        <v>40736.668032407404</v>
      </c>
      <c r="T2768" s="9">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58"/>
        <v>0.85000000000000009</v>
      </c>
      <c r="P2769">
        <f t="shared" si="259"/>
        <v>11.333333333333334</v>
      </c>
      <c r="Q2769" t="str">
        <f t="shared" si="260"/>
        <v>publishing</v>
      </c>
      <c r="R2769" t="str">
        <f t="shared" si="261"/>
        <v>children's books</v>
      </c>
      <c r="S2769" s="9">
        <f t="shared" si="262"/>
        <v>42172.958912037036</v>
      </c>
      <c r="T2769" s="9">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58"/>
        <v>14.314285714285715</v>
      </c>
      <c r="P2770">
        <f t="shared" si="259"/>
        <v>29.470588235294116</v>
      </c>
      <c r="Q2770" t="str">
        <f t="shared" si="260"/>
        <v>publishing</v>
      </c>
      <c r="R2770" t="str">
        <f t="shared" si="261"/>
        <v>children's books</v>
      </c>
      <c r="S2770" s="9">
        <f t="shared" si="262"/>
        <v>40967.614849537036</v>
      </c>
      <c r="T2770" s="9">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58"/>
        <v>0.25</v>
      </c>
      <c r="P2771">
        <f t="shared" si="259"/>
        <v>1</v>
      </c>
      <c r="Q2771" t="str">
        <f t="shared" si="260"/>
        <v>publishing</v>
      </c>
      <c r="R2771" t="str">
        <f t="shared" si="261"/>
        <v>children's books</v>
      </c>
      <c r="S2771" s="9">
        <f t="shared" si="262"/>
        <v>41745.826273148145</v>
      </c>
      <c r="T2771" s="9">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58"/>
        <v>10.411249999999999</v>
      </c>
      <c r="P2772">
        <f t="shared" si="259"/>
        <v>63.098484848484851</v>
      </c>
      <c r="Q2772" t="str">
        <f t="shared" si="260"/>
        <v>publishing</v>
      </c>
      <c r="R2772" t="str">
        <f t="shared" si="261"/>
        <v>children's books</v>
      </c>
      <c r="S2772" s="9">
        <f t="shared" si="262"/>
        <v>41686.705208333333</v>
      </c>
      <c r="T2772" s="9">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58"/>
        <v>0</v>
      </c>
      <c r="P2773">
        <f t="shared" si="259"/>
        <v>0</v>
      </c>
      <c r="Q2773" t="str">
        <f t="shared" si="260"/>
        <v>publishing</v>
      </c>
      <c r="R2773" t="str">
        <f t="shared" si="261"/>
        <v>children's books</v>
      </c>
      <c r="S2773" s="9">
        <f t="shared" si="262"/>
        <v>41257.531712962962</v>
      </c>
      <c r="T2773" s="9">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58"/>
        <v>0</v>
      </c>
      <c r="P2774">
        <f t="shared" si="259"/>
        <v>0</v>
      </c>
      <c r="Q2774" t="str">
        <f t="shared" si="260"/>
        <v>publishing</v>
      </c>
      <c r="R2774" t="str">
        <f t="shared" si="261"/>
        <v>children's books</v>
      </c>
      <c r="S2774" s="9">
        <f t="shared" si="262"/>
        <v>41537.869143518517</v>
      </c>
      <c r="T2774" s="9">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58"/>
        <v>0.18867924528301888</v>
      </c>
      <c r="P2775">
        <f t="shared" si="259"/>
        <v>1</v>
      </c>
      <c r="Q2775" t="str">
        <f t="shared" si="260"/>
        <v>publishing</v>
      </c>
      <c r="R2775" t="str">
        <f t="shared" si="261"/>
        <v>children's books</v>
      </c>
      <c r="S2775" s="9">
        <f t="shared" si="262"/>
        <v>42474.86482638889</v>
      </c>
      <c r="T2775" s="9">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58"/>
        <v>14.249999999999998</v>
      </c>
      <c r="P2776">
        <f t="shared" si="259"/>
        <v>43.846153846153847</v>
      </c>
      <c r="Q2776" t="str">
        <f t="shared" si="260"/>
        <v>publishing</v>
      </c>
      <c r="R2776" t="str">
        <f t="shared" si="261"/>
        <v>children's books</v>
      </c>
      <c r="S2776" s="9">
        <f t="shared" si="262"/>
        <v>41311.126481481479</v>
      </c>
      <c r="T2776" s="9">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58"/>
        <v>3</v>
      </c>
      <c r="P2777">
        <f t="shared" si="259"/>
        <v>75</v>
      </c>
      <c r="Q2777" t="str">
        <f t="shared" si="260"/>
        <v>publishing</v>
      </c>
      <c r="R2777" t="str">
        <f t="shared" si="261"/>
        <v>children's books</v>
      </c>
      <c r="S2777" s="9">
        <f t="shared" si="262"/>
        <v>40863.013356481482</v>
      </c>
      <c r="T2777" s="9">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58"/>
        <v>7.8809523809523814</v>
      </c>
      <c r="P2778">
        <f t="shared" si="259"/>
        <v>45.972222222222221</v>
      </c>
      <c r="Q2778" t="str">
        <f t="shared" si="260"/>
        <v>publishing</v>
      </c>
      <c r="R2778" t="str">
        <f t="shared" si="261"/>
        <v>children's books</v>
      </c>
      <c r="S2778" s="9">
        <f t="shared" si="262"/>
        <v>42136.297175925924</v>
      </c>
      <c r="T2778" s="9">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58"/>
        <v>0.33333333333333337</v>
      </c>
      <c r="P2779">
        <f t="shared" si="259"/>
        <v>10</v>
      </c>
      <c r="Q2779" t="str">
        <f t="shared" si="260"/>
        <v>publishing</v>
      </c>
      <c r="R2779" t="str">
        <f t="shared" si="261"/>
        <v>children's books</v>
      </c>
      <c r="S2779" s="9">
        <f t="shared" si="262"/>
        <v>42172.669027777782</v>
      </c>
      <c r="T2779" s="9">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58"/>
        <v>25.545454545454543</v>
      </c>
      <c r="P2780">
        <f t="shared" si="259"/>
        <v>93.666666666666671</v>
      </c>
      <c r="Q2780" t="str">
        <f t="shared" si="260"/>
        <v>publishing</v>
      </c>
      <c r="R2780" t="str">
        <f t="shared" si="261"/>
        <v>children's books</v>
      </c>
      <c r="S2780" s="9">
        <f t="shared" si="262"/>
        <v>41846.978078703702</v>
      </c>
      <c r="T2780" s="9">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58"/>
        <v>2.12</v>
      </c>
      <c r="P2781">
        <f t="shared" si="259"/>
        <v>53</v>
      </c>
      <c r="Q2781" t="str">
        <f t="shared" si="260"/>
        <v>publishing</v>
      </c>
      <c r="R2781" t="str">
        <f t="shared" si="261"/>
        <v>children's books</v>
      </c>
      <c r="S2781" s="9">
        <f t="shared" si="262"/>
        <v>42300.585891203707</v>
      </c>
      <c r="T2781" s="9">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58"/>
        <v>0</v>
      </c>
      <c r="P2782">
        <f t="shared" si="259"/>
        <v>0</v>
      </c>
      <c r="Q2782" t="str">
        <f t="shared" si="260"/>
        <v>publishing</v>
      </c>
      <c r="R2782" t="str">
        <f t="shared" si="261"/>
        <v>children's books</v>
      </c>
      <c r="S2782" s="9">
        <f t="shared" si="262"/>
        <v>42774.447777777779</v>
      </c>
      <c r="T2782" s="9">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58"/>
        <v>105.28</v>
      </c>
      <c r="P2783">
        <f t="shared" si="259"/>
        <v>47</v>
      </c>
      <c r="Q2783" t="str">
        <f t="shared" si="260"/>
        <v>theater</v>
      </c>
      <c r="R2783" t="str">
        <f t="shared" si="261"/>
        <v>plays</v>
      </c>
      <c r="S2783" s="9">
        <f t="shared" si="262"/>
        <v>42018.94159722222</v>
      </c>
      <c r="T2783" s="9">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58"/>
        <v>120</v>
      </c>
      <c r="P2784">
        <f t="shared" si="259"/>
        <v>66.666666666666671</v>
      </c>
      <c r="Q2784" t="str">
        <f t="shared" si="260"/>
        <v>theater</v>
      </c>
      <c r="R2784" t="str">
        <f t="shared" si="261"/>
        <v>plays</v>
      </c>
      <c r="S2784" s="9">
        <f t="shared" si="262"/>
        <v>42026.924976851849</v>
      </c>
      <c r="T2784" s="9">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58"/>
        <v>114.5</v>
      </c>
      <c r="P2785">
        <f t="shared" si="259"/>
        <v>18.770491803278688</v>
      </c>
      <c r="Q2785" t="str">
        <f t="shared" si="260"/>
        <v>theater</v>
      </c>
      <c r="R2785" t="str">
        <f t="shared" si="261"/>
        <v>plays</v>
      </c>
      <c r="S2785" s="9">
        <f t="shared" si="262"/>
        <v>42103.535254629634</v>
      </c>
      <c r="T2785" s="9">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58"/>
        <v>119</v>
      </c>
      <c r="P2786">
        <f t="shared" si="259"/>
        <v>66.111111111111114</v>
      </c>
      <c r="Q2786" t="str">
        <f t="shared" si="260"/>
        <v>theater</v>
      </c>
      <c r="R2786" t="str">
        <f t="shared" si="261"/>
        <v>plays</v>
      </c>
      <c r="S2786" s="9">
        <f t="shared" si="262"/>
        <v>41920.787534722222</v>
      </c>
      <c r="T2786" s="9">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58"/>
        <v>104.67999999999999</v>
      </c>
      <c r="P2787">
        <f t="shared" si="259"/>
        <v>36.859154929577464</v>
      </c>
      <c r="Q2787" t="str">
        <f t="shared" si="260"/>
        <v>theater</v>
      </c>
      <c r="R2787" t="str">
        <f t="shared" si="261"/>
        <v>plays</v>
      </c>
      <c r="S2787" s="9">
        <f t="shared" si="262"/>
        <v>42558.189432870371</v>
      </c>
      <c r="T2787" s="9">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58"/>
        <v>117.83999999999999</v>
      </c>
      <c r="P2788">
        <f t="shared" si="259"/>
        <v>39.810810810810814</v>
      </c>
      <c r="Q2788" t="str">
        <f t="shared" si="260"/>
        <v>theater</v>
      </c>
      <c r="R2788" t="str">
        <f t="shared" si="261"/>
        <v>plays</v>
      </c>
      <c r="S2788" s="9">
        <f t="shared" si="262"/>
        <v>41815.569212962961</v>
      </c>
      <c r="T2788" s="9">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58"/>
        <v>119.7</v>
      </c>
      <c r="P2789">
        <f t="shared" si="259"/>
        <v>31.5</v>
      </c>
      <c r="Q2789" t="str">
        <f t="shared" si="260"/>
        <v>theater</v>
      </c>
      <c r="R2789" t="str">
        <f t="shared" si="261"/>
        <v>plays</v>
      </c>
      <c r="S2789" s="9">
        <f t="shared" si="262"/>
        <v>41808.198518518519</v>
      </c>
      <c r="T2789" s="9">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58"/>
        <v>102.49999999999999</v>
      </c>
      <c r="P2790">
        <f t="shared" si="259"/>
        <v>102.5</v>
      </c>
      <c r="Q2790" t="str">
        <f t="shared" si="260"/>
        <v>theater</v>
      </c>
      <c r="R2790" t="str">
        <f t="shared" si="261"/>
        <v>plays</v>
      </c>
      <c r="S2790" s="9">
        <f t="shared" si="262"/>
        <v>42550.701886574068</v>
      </c>
      <c r="T2790" s="9">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58"/>
        <v>101.16666666666667</v>
      </c>
      <c r="P2791">
        <f t="shared" si="259"/>
        <v>126.45833333333333</v>
      </c>
      <c r="Q2791" t="str">
        <f t="shared" si="260"/>
        <v>theater</v>
      </c>
      <c r="R2791" t="str">
        <f t="shared" si="261"/>
        <v>plays</v>
      </c>
      <c r="S2791" s="9">
        <f t="shared" si="262"/>
        <v>42056.013124999998</v>
      </c>
      <c r="T2791" s="9">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58"/>
        <v>105.33333333333333</v>
      </c>
      <c r="P2792">
        <f t="shared" si="259"/>
        <v>47.878787878787875</v>
      </c>
      <c r="Q2792" t="str">
        <f t="shared" si="260"/>
        <v>theater</v>
      </c>
      <c r="R2792" t="str">
        <f t="shared" si="261"/>
        <v>plays</v>
      </c>
      <c r="S2792" s="9">
        <f t="shared" si="262"/>
        <v>42016.938692129625</v>
      </c>
      <c r="T2792" s="9">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58"/>
        <v>102.49999999999999</v>
      </c>
      <c r="P2793">
        <f t="shared" si="259"/>
        <v>73.214285714285708</v>
      </c>
      <c r="Q2793" t="str">
        <f t="shared" si="260"/>
        <v>theater</v>
      </c>
      <c r="R2793" t="str">
        <f t="shared" si="261"/>
        <v>plays</v>
      </c>
      <c r="S2793" s="9">
        <f t="shared" si="262"/>
        <v>42591.899988425925</v>
      </c>
      <c r="T2793" s="9">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58"/>
        <v>107.60000000000001</v>
      </c>
      <c r="P2794">
        <f t="shared" si="259"/>
        <v>89.666666666666671</v>
      </c>
      <c r="Q2794" t="str">
        <f t="shared" si="260"/>
        <v>theater</v>
      </c>
      <c r="R2794" t="str">
        <f t="shared" si="261"/>
        <v>plays</v>
      </c>
      <c r="S2794" s="9">
        <f t="shared" si="262"/>
        <v>42183.231006944443</v>
      </c>
      <c r="T2794" s="9">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58"/>
        <v>110.5675</v>
      </c>
      <c r="P2795">
        <f t="shared" si="259"/>
        <v>151.4623287671233</v>
      </c>
      <c r="Q2795" t="str">
        <f t="shared" si="260"/>
        <v>theater</v>
      </c>
      <c r="R2795" t="str">
        <f t="shared" si="261"/>
        <v>plays</v>
      </c>
      <c r="S2795" s="9">
        <f t="shared" si="262"/>
        <v>42176.419039351851</v>
      </c>
      <c r="T2795" s="9">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58"/>
        <v>150</v>
      </c>
      <c r="P2796">
        <f t="shared" si="259"/>
        <v>25</v>
      </c>
      <c r="Q2796" t="str">
        <f t="shared" si="260"/>
        <v>theater</v>
      </c>
      <c r="R2796" t="str">
        <f t="shared" si="261"/>
        <v>plays</v>
      </c>
      <c r="S2796" s="9">
        <f t="shared" si="262"/>
        <v>42416.691655092596</v>
      </c>
      <c r="T2796" s="9">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58"/>
        <v>104.28571428571429</v>
      </c>
      <c r="P2797">
        <f t="shared" si="259"/>
        <v>36.5</v>
      </c>
      <c r="Q2797" t="str">
        <f t="shared" si="260"/>
        <v>theater</v>
      </c>
      <c r="R2797" t="str">
        <f t="shared" si="261"/>
        <v>plays</v>
      </c>
      <c r="S2797" s="9">
        <f t="shared" si="262"/>
        <v>41780.525937500002</v>
      </c>
      <c r="T2797" s="9">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58"/>
        <v>115.5</v>
      </c>
      <c r="P2798">
        <f t="shared" si="259"/>
        <v>44</v>
      </c>
      <c r="Q2798" t="str">
        <f t="shared" si="260"/>
        <v>theater</v>
      </c>
      <c r="R2798" t="str">
        <f t="shared" si="261"/>
        <v>plays</v>
      </c>
      <c r="S2798" s="9">
        <f t="shared" si="262"/>
        <v>41795.528101851851</v>
      </c>
      <c r="T2798" s="9">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58"/>
        <v>102.64512500000001</v>
      </c>
      <c r="P2799">
        <f t="shared" si="259"/>
        <v>87.357553191489373</v>
      </c>
      <c r="Q2799" t="str">
        <f t="shared" si="260"/>
        <v>theater</v>
      </c>
      <c r="R2799" t="str">
        <f t="shared" si="261"/>
        <v>plays</v>
      </c>
      <c r="S2799" s="9">
        <f t="shared" si="262"/>
        <v>41798.94027777778</v>
      </c>
      <c r="T2799" s="9">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58"/>
        <v>101.4</v>
      </c>
      <c r="P2800">
        <f t="shared" si="259"/>
        <v>36.474820143884891</v>
      </c>
      <c r="Q2800" t="str">
        <f t="shared" si="260"/>
        <v>theater</v>
      </c>
      <c r="R2800" t="str">
        <f t="shared" si="261"/>
        <v>plays</v>
      </c>
      <c r="S2800" s="9">
        <f t="shared" si="262"/>
        <v>42201.675011574072</v>
      </c>
      <c r="T2800" s="9">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58"/>
        <v>116.6348</v>
      </c>
      <c r="P2801">
        <f t="shared" si="259"/>
        <v>44.859538461538463</v>
      </c>
      <c r="Q2801" t="str">
        <f t="shared" si="260"/>
        <v>theater</v>
      </c>
      <c r="R2801" t="str">
        <f t="shared" si="261"/>
        <v>plays</v>
      </c>
      <c r="S2801" s="9">
        <f t="shared" si="262"/>
        <v>42507.264699074076</v>
      </c>
      <c r="T2801" s="9">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58"/>
        <v>133</v>
      </c>
      <c r="P2802">
        <f t="shared" si="259"/>
        <v>42.903225806451616</v>
      </c>
      <c r="Q2802" t="str">
        <f t="shared" si="260"/>
        <v>theater</v>
      </c>
      <c r="R2802" t="str">
        <f t="shared" si="261"/>
        <v>plays</v>
      </c>
      <c r="S2802" s="9">
        <f t="shared" si="262"/>
        <v>41948.552847222221</v>
      </c>
      <c r="T2802" s="9">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58"/>
        <v>133.20000000000002</v>
      </c>
      <c r="P2803">
        <f t="shared" si="259"/>
        <v>51.230769230769234</v>
      </c>
      <c r="Q2803" t="str">
        <f t="shared" si="260"/>
        <v>theater</v>
      </c>
      <c r="R2803" t="str">
        <f t="shared" si="261"/>
        <v>plays</v>
      </c>
      <c r="S2803" s="9">
        <f t="shared" si="262"/>
        <v>41900.243159722224</v>
      </c>
      <c r="T2803" s="9">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58"/>
        <v>101.83333333333333</v>
      </c>
      <c r="P2804">
        <f t="shared" si="259"/>
        <v>33.944444444444443</v>
      </c>
      <c r="Q2804" t="str">
        <f t="shared" si="260"/>
        <v>theater</v>
      </c>
      <c r="R2804" t="str">
        <f t="shared" si="261"/>
        <v>plays</v>
      </c>
      <c r="S2804" s="9">
        <f t="shared" si="262"/>
        <v>42192.64707175926</v>
      </c>
      <c r="T2804" s="9">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58"/>
        <v>127.95</v>
      </c>
      <c r="P2805">
        <f t="shared" si="259"/>
        <v>90.744680851063833</v>
      </c>
      <c r="Q2805" t="str">
        <f t="shared" si="260"/>
        <v>theater</v>
      </c>
      <c r="R2805" t="str">
        <f t="shared" si="261"/>
        <v>plays</v>
      </c>
      <c r="S2805" s="9">
        <f t="shared" si="262"/>
        <v>42158.065694444449</v>
      </c>
      <c r="T2805" s="9">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58"/>
        <v>114.99999999999999</v>
      </c>
      <c r="P2806">
        <f t="shared" si="259"/>
        <v>50</v>
      </c>
      <c r="Q2806" t="str">
        <f t="shared" si="260"/>
        <v>theater</v>
      </c>
      <c r="R2806" t="str">
        <f t="shared" si="261"/>
        <v>plays</v>
      </c>
      <c r="S2806" s="9">
        <f t="shared" si="262"/>
        <v>41881.453587962962</v>
      </c>
      <c r="T2806" s="9">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58"/>
        <v>110.00000000000001</v>
      </c>
      <c r="P2807">
        <f t="shared" si="259"/>
        <v>24.444444444444443</v>
      </c>
      <c r="Q2807" t="str">
        <f t="shared" si="260"/>
        <v>theater</v>
      </c>
      <c r="R2807" t="str">
        <f t="shared" si="261"/>
        <v>plays</v>
      </c>
      <c r="S2807" s="9">
        <f t="shared" si="262"/>
        <v>42213.505474537036</v>
      </c>
      <c r="T2807" s="9">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58"/>
        <v>112.1</v>
      </c>
      <c r="P2808">
        <f t="shared" si="259"/>
        <v>44.25</v>
      </c>
      <c r="Q2808" t="str">
        <f t="shared" si="260"/>
        <v>theater</v>
      </c>
      <c r="R2808" t="str">
        <f t="shared" si="261"/>
        <v>plays</v>
      </c>
      <c r="S2808" s="9">
        <f t="shared" si="262"/>
        <v>42185.267245370371</v>
      </c>
      <c r="T2808" s="9">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58"/>
        <v>126</v>
      </c>
      <c r="P2809">
        <f t="shared" si="259"/>
        <v>67.741935483870961</v>
      </c>
      <c r="Q2809" t="str">
        <f t="shared" si="260"/>
        <v>theater</v>
      </c>
      <c r="R2809" t="str">
        <f t="shared" si="261"/>
        <v>plays</v>
      </c>
      <c r="S2809" s="9">
        <f t="shared" si="262"/>
        <v>42154.873124999998</v>
      </c>
      <c r="T2809" s="9">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58"/>
        <v>100.24444444444444</v>
      </c>
      <c r="P2810">
        <f t="shared" si="259"/>
        <v>65.376811594202906</v>
      </c>
      <c r="Q2810" t="str">
        <f t="shared" si="260"/>
        <v>theater</v>
      </c>
      <c r="R2810" t="str">
        <f t="shared" si="261"/>
        <v>plays</v>
      </c>
      <c r="S2810" s="9">
        <f t="shared" si="262"/>
        <v>42208.84646990741</v>
      </c>
      <c r="T2810" s="9">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58"/>
        <v>102.4</v>
      </c>
      <c r="P2811">
        <f t="shared" si="259"/>
        <v>121.9047619047619</v>
      </c>
      <c r="Q2811" t="str">
        <f t="shared" si="260"/>
        <v>theater</v>
      </c>
      <c r="R2811" t="str">
        <f t="shared" si="261"/>
        <v>plays</v>
      </c>
      <c r="S2811" s="9">
        <f t="shared" si="262"/>
        <v>42451.496817129635</v>
      </c>
      <c r="T2811" s="9">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58"/>
        <v>108.2</v>
      </c>
      <c r="P2812">
        <f t="shared" si="259"/>
        <v>47.456140350877192</v>
      </c>
      <c r="Q2812" t="str">
        <f t="shared" si="260"/>
        <v>theater</v>
      </c>
      <c r="R2812" t="str">
        <f t="shared" si="261"/>
        <v>plays</v>
      </c>
      <c r="S2812" s="9">
        <f t="shared" si="262"/>
        <v>41759.13962962963</v>
      </c>
      <c r="T2812" s="9">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58"/>
        <v>100.27</v>
      </c>
      <c r="P2813">
        <f t="shared" si="259"/>
        <v>92.842592592592595</v>
      </c>
      <c r="Q2813" t="str">
        <f t="shared" si="260"/>
        <v>theater</v>
      </c>
      <c r="R2813" t="str">
        <f t="shared" si="261"/>
        <v>plays</v>
      </c>
      <c r="S2813" s="9">
        <f t="shared" si="262"/>
        <v>42028.496562500004</v>
      </c>
      <c r="T2813" s="9">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58"/>
        <v>113.3</v>
      </c>
      <c r="P2814">
        <f t="shared" si="259"/>
        <v>68.253012048192772</v>
      </c>
      <c r="Q2814" t="str">
        <f t="shared" si="260"/>
        <v>theater</v>
      </c>
      <c r="R2814" t="str">
        <f t="shared" si="261"/>
        <v>plays</v>
      </c>
      <c r="S2814" s="9">
        <f t="shared" si="262"/>
        <v>42054.74418981481</v>
      </c>
      <c r="T2814" s="9">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58"/>
        <v>127.57571428571428</v>
      </c>
      <c r="P2815">
        <f t="shared" si="259"/>
        <v>37.209583333333335</v>
      </c>
      <c r="Q2815" t="str">
        <f t="shared" si="260"/>
        <v>theater</v>
      </c>
      <c r="R2815" t="str">
        <f t="shared" si="261"/>
        <v>plays</v>
      </c>
      <c r="S2815" s="9">
        <f t="shared" si="262"/>
        <v>42693.742604166662</v>
      </c>
      <c r="T2815" s="9">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58"/>
        <v>107.73333333333332</v>
      </c>
      <c r="P2816">
        <f t="shared" si="259"/>
        <v>25.25</v>
      </c>
      <c r="Q2816" t="str">
        <f t="shared" si="260"/>
        <v>theater</v>
      </c>
      <c r="R2816" t="str">
        <f t="shared" si="261"/>
        <v>plays</v>
      </c>
      <c r="S2816" s="9">
        <f t="shared" si="262"/>
        <v>42103.399479166663</v>
      </c>
      <c r="T2816" s="9">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58"/>
        <v>242</v>
      </c>
      <c r="P2817">
        <f t="shared" si="259"/>
        <v>43.214285714285715</v>
      </c>
      <c r="Q2817" t="str">
        <f t="shared" si="260"/>
        <v>theater</v>
      </c>
      <c r="R2817" t="str">
        <f t="shared" si="261"/>
        <v>plays</v>
      </c>
      <c r="S2817" s="9">
        <f t="shared" si="262"/>
        <v>42559.776724537034</v>
      </c>
      <c r="T2817" s="9">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258"/>
        <v>141.56666666666666</v>
      </c>
      <c r="P2818">
        <f t="shared" si="259"/>
        <v>25.130177514792898</v>
      </c>
      <c r="Q2818" t="str">
        <f t="shared" si="260"/>
        <v>theater</v>
      </c>
      <c r="R2818" t="str">
        <f t="shared" si="261"/>
        <v>plays</v>
      </c>
      <c r="S2818" s="9">
        <f t="shared" si="262"/>
        <v>42188.467499999999</v>
      </c>
      <c r="T2818" s="9">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264">(E2819/D2819)*100</f>
        <v>130</v>
      </c>
      <c r="P2819">
        <f t="shared" ref="P2819:P2882" si="265">IFERROR(E2819/L2819, 0)</f>
        <v>23.636363636363637</v>
      </c>
      <c r="Q2819" t="str">
        <f t="shared" ref="Q2819:Q2882" si="266">LEFT(N2819, SEARCH("/",N2819,1)-1)</f>
        <v>theater</v>
      </c>
      <c r="R2819" t="str">
        <f t="shared" ref="R2819:R2882" si="267">RIGHT(N2819,LEN(N2819)-SEARCH("/",N2819,1))</f>
        <v>plays</v>
      </c>
      <c r="S2819" s="9">
        <f t="shared" ref="S2819:S2882" si="268">(((J2819/60)/60)/24)+DATE(1970,1,1)</f>
        <v>42023.634976851856</v>
      </c>
      <c r="T2819" s="9">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64"/>
        <v>106.03</v>
      </c>
      <c r="P2820">
        <f t="shared" si="265"/>
        <v>103.95098039215686</v>
      </c>
      <c r="Q2820" t="str">
        <f t="shared" si="266"/>
        <v>theater</v>
      </c>
      <c r="R2820" t="str">
        <f t="shared" si="267"/>
        <v>plays</v>
      </c>
      <c r="S2820" s="9">
        <f t="shared" si="268"/>
        <v>42250.598217592589</v>
      </c>
      <c r="T2820" s="9">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64"/>
        <v>104.80000000000001</v>
      </c>
      <c r="P2821">
        <f t="shared" si="265"/>
        <v>50.384615384615387</v>
      </c>
      <c r="Q2821" t="str">
        <f t="shared" si="266"/>
        <v>theater</v>
      </c>
      <c r="R2821" t="str">
        <f t="shared" si="267"/>
        <v>plays</v>
      </c>
      <c r="S2821" s="9">
        <f t="shared" si="268"/>
        <v>42139.525567129633</v>
      </c>
      <c r="T2821" s="9">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64"/>
        <v>136</v>
      </c>
      <c r="P2822">
        <f t="shared" si="265"/>
        <v>13.6</v>
      </c>
      <c r="Q2822" t="str">
        <f t="shared" si="266"/>
        <v>theater</v>
      </c>
      <c r="R2822" t="str">
        <f t="shared" si="267"/>
        <v>plays</v>
      </c>
      <c r="S2822" s="9">
        <f t="shared" si="268"/>
        <v>42401.610983796301</v>
      </c>
      <c r="T2822" s="9">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64"/>
        <v>100</v>
      </c>
      <c r="P2823">
        <f t="shared" si="265"/>
        <v>28.571428571428573</v>
      </c>
      <c r="Q2823" t="str">
        <f t="shared" si="266"/>
        <v>theater</v>
      </c>
      <c r="R2823" t="str">
        <f t="shared" si="267"/>
        <v>plays</v>
      </c>
      <c r="S2823" s="9">
        <f t="shared" si="268"/>
        <v>41875.922858796301</v>
      </c>
      <c r="T2823" s="9">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64"/>
        <v>100</v>
      </c>
      <c r="P2824">
        <f t="shared" si="265"/>
        <v>63.829787234042556</v>
      </c>
      <c r="Q2824" t="str">
        <f t="shared" si="266"/>
        <v>theater</v>
      </c>
      <c r="R2824" t="str">
        <f t="shared" si="267"/>
        <v>plays</v>
      </c>
      <c r="S2824" s="9">
        <f t="shared" si="268"/>
        <v>42060.683935185181</v>
      </c>
      <c r="T2824" s="9">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64"/>
        <v>124</v>
      </c>
      <c r="P2825">
        <f t="shared" si="265"/>
        <v>8.8571428571428577</v>
      </c>
      <c r="Q2825" t="str">
        <f t="shared" si="266"/>
        <v>theater</v>
      </c>
      <c r="R2825" t="str">
        <f t="shared" si="267"/>
        <v>plays</v>
      </c>
      <c r="S2825" s="9">
        <f t="shared" si="268"/>
        <v>42067.011643518519</v>
      </c>
      <c r="T2825" s="9">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64"/>
        <v>116.92307692307693</v>
      </c>
      <c r="P2826">
        <f t="shared" si="265"/>
        <v>50.666666666666664</v>
      </c>
      <c r="Q2826" t="str">
        <f t="shared" si="266"/>
        <v>theater</v>
      </c>
      <c r="R2826" t="str">
        <f t="shared" si="267"/>
        <v>plays</v>
      </c>
      <c r="S2826" s="9">
        <f t="shared" si="268"/>
        <v>42136.270787037036</v>
      </c>
      <c r="T2826" s="9">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64"/>
        <v>103.33333333333334</v>
      </c>
      <c r="P2827">
        <f t="shared" si="265"/>
        <v>60.784313725490193</v>
      </c>
      <c r="Q2827" t="str">
        <f t="shared" si="266"/>
        <v>theater</v>
      </c>
      <c r="R2827" t="str">
        <f t="shared" si="267"/>
        <v>plays</v>
      </c>
      <c r="S2827" s="9">
        <f t="shared" si="268"/>
        <v>42312.792662037042</v>
      </c>
      <c r="T2827" s="9">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64"/>
        <v>107.74999999999999</v>
      </c>
      <c r="P2828">
        <f t="shared" si="265"/>
        <v>113.42105263157895</v>
      </c>
      <c r="Q2828" t="str">
        <f t="shared" si="266"/>
        <v>theater</v>
      </c>
      <c r="R2828" t="str">
        <f t="shared" si="267"/>
        <v>plays</v>
      </c>
      <c r="S2828" s="9">
        <f t="shared" si="268"/>
        <v>42171.034861111111</v>
      </c>
      <c r="T2828" s="9">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64"/>
        <v>120.24999999999999</v>
      </c>
      <c r="P2829">
        <f t="shared" si="265"/>
        <v>104.56521739130434</v>
      </c>
      <c r="Q2829" t="str">
        <f t="shared" si="266"/>
        <v>theater</v>
      </c>
      <c r="R2829" t="str">
        <f t="shared" si="267"/>
        <v>plays</v>
      </c>
      <c r="S2829" s="9">
        <f t="shared" si="268"/>
        <v>42494.683634259258</v>
      </c>
      <c r="T2829" s="9">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64"/>
        <v>100.37894736842105</v>
      </c>
      <c r="P2830">
        <f t="shared" si="265"/>
        <v>98.30927835051547</v>
      </c>
      <c r="Q2830" t="str">
        <f t="shared" si="266"/>
        <v>theater</v>
      </c>
      <c r="R2830" t="str">
        <f t="shared" si="267"/>
        <v>plays</v>
      </c>
      <c r="S2830" s="9">
        <f t="shared" si="268"/>
        <v>42254.264687499999</v>
      </c>
      <c r="T2830" s="9">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64"/>
        <v>106.52</v>
      </c>
      <c r="P2831">
        <f t="shared" si="265"/>
        <v>35.039473684210527</v>
      </c>
      <c r="Q2831" t="str">
        <f t="shared" si="266"/>
        <v>theater</v>
      </c>
      <c r="R2831" t="str">
        <f t="shared" si="267"/>
        <v>plays</v>
      </c>
      <c r="S2831" s="9">
        <f t="shared" si="268"/>
        <v>42495.434236111112</v>
      </c>
      <c r="T2831" s="9">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64"/>
        <v>100</v>
      </c>
      <c r="P2832">
        <f t="shared" si="265"/>
        <v>272.72727272727275</v>
      </c>
      <c r="Q2832" t="str">
        <f t="shared" si="266"/>
        <v>theater</v>
      </c>
      <c r="R2832" t="str">
        <f t="shared" si="267"/>
        <v>plays</v>
      </c>
      <c r="S2832" s="9">
        <f t="shared" si="268"/>
        <v>41758.839675925927</v>
      </c>
      <c r="T2832" s="9">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64"/>
        <v>110.66666666666667</v>
      </c>
      <c r="P2833">
        <f t="shared" si="265"/>
        <v>63.846153846153847</v>
      </c>
      <c r="Q2833" t="str">
        <f t="shared" si="266"/>
        <v>theater</v>
      </c>
      <c r="R2833" t="str">
        <f t="shared" si="267"/>
        <v>plays</v>
      </c>
      <c r="S2833" s="9">
        <f t="shared" si="268"/>
        <v>42171.824884259258</v>
      </c>
      <c r="T2833" s="9">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64"/>
        <v>114.71959999999999</v>
      </c>
      <c r="P2834">
        <f t="shared" si="265"/>
        <v>30.189368421052631</v>
      </c>
      <c r="Q2834" t="str">
        <f t="shared" si="266"/>
        <v>theater</v>
      </c>
      <c r="R2834" t="str">
        <f t="shared" si="267"/>
        <v>plays</v>
      </c>
      <c r="S2834" s="9">
        <f t="shared" si="268"/>
        <v>41938.709421296298</v>
      </c>
      <c r="T2834" s="9">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64"/>
        <v>108.25925925925925</v>
      </c>
      <c r="P2835">
        <f t="shared" si="265"/>
        <v>83.51428571428572</v>
      </c>
      <c r="Q2835" t="str">
        <f t="shared" si="266"/>
        <v>theater</v>
      </c>
      <c r="R2835" t="str">
        <f t="shared" si="267"/>
        <v>plays</v>
      </c>
      <c r="S2835" s="9">
        <f t="shared" si="268"/>
        <v>42268.127696759257</v>
      </c>
      <c r="T2835" s="9">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64"/>
        <v>170</v>
      </c>
      <c r="P2836">
        <f t="shared" si="265"/>
        <v>64.761904761904759</v>
      </c>
      <c r="Q2836" t="str">
        <f t="shared" si="266"/>
        <v>theater</v>
      </c>
      <c r="R2836" t="str">
        <f t="shared" si="267"/>
        <v>plays</v>
      </c>
      <c r="S2836" s="9">
        <f t="shared" si="268"/>
        <v>42019.959837962961</v>
      </c>
      <c r="T2836" s="9">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64"/>
        <v>187.09899999999999</v>
      </c>
      <c r="P2837">
        <f t="shared" si="265"/>
        <v>20.118172043010752</v>
      </c>
      <c r="Q2837" t="str">
        <f t="shared" si="266"/>
        <v>theater</v>
      </c>
      <c r="R2837" t="str">
        <f t="shared" si="267"/>
        <v>plays</v>
      </c>
      <c r="S2837" s="9">
        <f t="shared" si="268"/>
        <v>42313.703900462962</v>
      </c>
      <c r="T2837" s="9">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64"/>
        <v>107.77777777777777</v>
      </c>
      <c r="P2838">
        <f t="shared" si="265"/>
        <v>44.090909090909093</v>
      </c>
      <c r="Q2838" t="str">
        <f t="shared" si="266"/>
        <v>theater</v>
      </c>
      <c r="R2838" t="str">
        <f t="shared" si="267"/>
        <v>plays</v>
      </c>
      <c r="S2838" s="9">
        <f t="shared" si="268"/>
        <v>42746.261782407411</v>
      </c>
      <c r="T2838" s="9">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64"/>
        <v>100</v>
      </c>
      <c r="P2839">
        <f t="shared" si="265"/>
        <v>40.476190476190474</v>
      </c>
      <c r="Q2839" t="str">
        <f t="shared" si="266"/>
        <v>theater</v>
      </c>
      <c r="R2839" t="str">
        <f t="shared" si="267"/>
        <v>plays</v>
      </c>
      <c r="S2839" s="9">
        <f t="shared" si="268"/>
        <v>42307.908379629633</v>
      </c>
      <c r="T2839" s="9">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64"/>
        <v>120.24999999999999</v>
      </c>
      <c r="P2840">
        <f t="shared" si="265"/>
        <v>44.537037037037038</v>
      </c>
      <c r="Q2840" t="str">
        <f t="shared" si="266"/>
        <v>theater</v>
      </c>
      <c r="R2840" t="str">
        <f t="shared" si="267"/>
        <v>plays</v>
      </c>
      <c r="S2840" s="9">
        <f t="shared" si="268"/>
        <v>41842.607592592591</v>
      </c>
      <c r="T2840" s="9">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64"/>
        <v>111.42857142857143</v>
      </c>
      <c r="P2841">
        <f t="shared" si="265"/>
        <v>125.80645161290323</v>
      </c>
      <c r="Q2841" t="str">
        <f t="shared" si="266"/>
        <v>theater</v>
      </c>
      <c r="R2841" t="str">
        <f t="shared" si="267"/>
        <v>plays</v>
      </c>
      <c r="S2841" s="9">
        <f t="shared" si="268"/>
        <v>41853.240208333329</v>
      </c>
      <c r="T2841" s="9">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64"/>
        <v>104</v>
      </c>
      <c r="P2842">
        <f t="shared" si="265"/>
        <v>19.696969696969695</v>
      </c>
      <c r="Q2842" t="str">
        <f t="shared" si="266"/>
        <v>theater</v>
      </c>
      <c r="R2842" t="str">
        <f t="shared" si="267"/>
        <v>plays</v>
      </c>
      <c r="S2842" s="9">
        <f t="shared" si="268"/>
        <v>42060.035636574074</v>
      </c>
      <c r="T2842" s="9">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64"/>
        <v>1</v>
      </c>
      <c r="P2843">
        <f t="shared" si="265"/>
        <v>10</v>
      </c>
      <c r="Q2843" t="str">
        <f t="shared" si="266"/>
        <v>theater</v>
      </c>
      <c r="R2843" t="str">
        <f t="shared" si="267"/>
        <v>plays</v>
      </c>
      <c r="S2843" s="9">
        <f t="shared" si="268"/>
        <v>42291.739548611105</v>
      </c>
      <c r="T2843" s="9">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64"/>
        <v>0</v>
      </c>
      <c r="P2844">
        <f t="shared" si="265"/>
        <v>0</v>
      </c>
      <c r="Q2844" t="str">
        <f t="shared" si="266"/>
        <v>theater</v>
      </c>
      <c r="R2844" t="str">
        <f t="shared" si="267"/>
        <v>plays</v>
      </c>
      <c r="S2844" s="9">
        <f t="shared" si="268"/>
        <v>41784.952488425923</v>
      </c>
      <c r="T2844" s="9">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64"/>
        <v>0</v>
      </c>
      <c r="P2845">
        <f t="shared" si="265"/>
        <v>0</v>
      </c>
      <c r="Q2845" t="str">
        <f t="shared" si="266"/>
        <v>theater</v>
      </c>
      <c r="R2845" t="str">
        <f t="shared" si="267"/>
        <v>plays</v>
      </c>
      <c r="S2845" s="9">
        <f t="shared" si="268"/>
        <v>42492.737847222219</v>
      </c>
      <c r="T2845" s="9">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64"/>
        <v>5.4545454545454541</v>
      </c>
      <c r="P2846">
        <f t="shared" si="265"/>
        <v>30</v>
      </c>
      <c r="Q2846" t="str">
        <f t="shared" si="266"/>
        <v>theater</v>
      </c>
      <c r="R2846" t="str">
        <f t="shared" si="267"/>
        <v>plays</v>
      </c>
      <c r="S2846" s="9">
        <f t="shared" si="268"/>
        <v>42709.546064814815</v>
      </c>
      <c r="T2846" s="9">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64"/>
        <v>31.546666666666667</v>
      </c>
      <c r="P2847">
        <f t="shared" si="265"/>
        <v>60.666666666666664</v>
      </c>
      <c r="Q2847" t="str">
        <f t="shared" si="266"/>
        <v>theater</v>
      </c>
      <c r="R2847" t="str">
        <f t="shared" si="267"/>
        <v>plays</v>
      </c>
      <c r="S2847" s="9">
        <f t="shared" si="268"/>
        <v>42103.016585648147</v>
      </c>
      <c r="T2847" s="9">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64"/>
        <v>0</v>
      </c>
      <c r="P2848">
        <f t="shared" si="265"/>
        <v>0</v>
      </c>
      <c r="Q2848" t="str">
        <f t="shared" si="266"/>
        <v>theater</v>
      </c>
      <c r="R2848" t="str">
        <f t="shared" si="267"/>
        <v>plays</v>
      </c>
      <c r="S2848" s="9">
        <f t="shared" si="268"/>
        <v>42108.692060185189</v>
      </c>
      <c r="T2848" s="9">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64"/>
        <v>0</v>
      </c>
      <c r="P2849">
        <f t="shared" si="265"/>
        <v>0</v>
      </c>
      <c r="Q2849" t="str">
        <f t="shared" si="266"/>
        <v>theater</v>
      </c>
      <c r="R2849" t="str">
        <f t="shared" si="267"/>
        <v>plays</v>
      </c>
      <c r="S2849" s="9">
        <f t="shared" si="268"/>
        <v>42453.806307870371</v>
      </c>
      <c r="T2849" s="9">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64"/>
        <v>0.2</v>
      </c>
      <c r="P2850">
        <f t="shared" si="265"/>
        <v>23.333333333333332</v>
      </c>
      <c r="Q2850" t="str">
        <f t="shared" si="266"/>
        <v>theater</v>
      </c>
      <c r="R2850" t="str">
        <f t="shared" si="267"/>
        <v>plays</v>
      </c>
      <c r="S2850" s="9">
        <f t="shared" si="268"/>
        <v>42123.648831018523</v>
      </c>
      <c r="T2850" s="9">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64"/>
        <v>1</v>
      </c>
      <c r="P2851">
        <f t="shared" si="265"/>
        <v>5</v>
      </c>
      <c r="Q2851" t="str">
        <f t="shared" si="266"/>
        <v>theater</v>
      </c>
      <c r="R2851" t="str">
        <f t="shared" si="267"/>
        <v>plays</v>
      </c>
      <c r="S2851" s="9">
        <f t="shared" si="268"/>
        <v>42453.428240740745</v>
      </c>
      <c r="T2851" s="9">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64"/>
        <v>3.8875000000000002</v>
      </c>
      <c r="P2852">
        <f t="shared" si="265"/>
        <v>23.923076923076923</v>
      </c>
      <c r="Q2852" t="str">
        <f t="shared" si="266"/>
        <v>theater</v>
      </c>
      <c r="R2852" t="str">
        <f t="shared" si="267"/>
        <v>plays</v>
      </c>
      <c r="S2852" s="9">
        <f t="shared" si="268"/>
        <v>41858.007071759261</v>
      </c>
      <c r="T2852" s="9">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64"/>
        <v>0</v>
      </c>
      <c r="P2853">
        <f t="shared" si="265"/>
        <v>0</v>
      </c>
      <c r="Q2853" t="str">
        <f t="shared" si="266"/>
        <v>theater</v>
      </c>
      <c r="R2853" t="str">
        <f t="shared" si="267"/>
        <v>plays</v>
      </c>
      <c r="S2853" s="9">
        <f t="shared" si="268"/>
        <v>42390.002650462964</v>
      </c>
      <c r="T2853" s="9">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64"/>
        <v>1.9</v>
      </c>
      <c r="P2854">
        <f t="shared" si="265"/>
        <v>15.833333333333334</v>
      </c>
      <c r="Q2854" t="str">
        <f t="shared" si="266"/>
        <v>theater</v>
      </c>
      <c r="R2854" t="str">
        <f t="shared" si="267"/>
        <v>plays</v>
      </c>
      <c r="S2854" s="9">
        <f t="shared" si="268"/>
        <v>41781.045173611114</v>
      </c>
      <c r="T2854" s="9">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64"/>
        <v>0</v>
      </c>
      <c r="P2855">
        <f t="shared" si="265"/>
        <v>0</v>
      </c>
      <c r="Q2855" t="str">
        <f t="shared" si="266"/>
        <v>theater</v>
      </c>
      <c r="R2855" t="str">
        <f t="shared" si="267"/>
        <v>plays</v>
      </c>
      <c r="S2855" s="9">
        <f t="shared" si="268"/>
        <v>41836.190937499996</v>
      </c>
      <c r="T2855" s="9">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64"/>
        <v>41.699999999999996</v>
      </c>
      <c r="P2856">
        <f t="shared" si="265"/>
        <v>29.785714285714285</v>
      </c>
      <c r="Q2856" t="str">
        <f t="shared" si="266"/>
        <v>theater</v>
      </c>
      <c r="R2856" t="str">
        <f t="shared" si="267"/>
        <v>plays</v>
      </c>
      <c r="S2856" s="9">
        <f t="shared" si="268"/>
        <v>42111.71665509259</v>
      </c>
      <c r="T2856" s="9">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64"/>
        <v>50</v>
      </c>
      <c r="P2857">
        <f t="shared" si="265"/>
        <v>60</v>
      </c>
      <c r="Q2857" t="str">
        <f t="shared" si="266"/>
        <v>theater</v>
      </c>
      <c r="R2857" t="str">
        <f t="shared" si="267"/>
        <v>plays</v>
      </c>
      <c r="S2857" s="9">
        <f t="shared" si="268"/>
        <v>42370.007766203707</v>
      </c>
      <c r="T2857" s="9">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64"/>
        <v>4.8666666666666663</v>
      </c>
      <c r="P2858">
        <f t="shared" si="265"/>
        <v>24.333333333333332</v>
      </c>
      <c r="Q2858" t="str">
        <f t="shared" si="266"/>
        <v>theater</v>
      </c>
      <c r="R2858" t="str">
        <f t="shared" si="267"/>
        <v>plays</v>
      </c>
      <c r="S2858" s="9">
        <f t="shared" si="268"/>
        <v>42165.037581018521</v>
      </c>
      <c r="T2858" s="9">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64"/>
        <v>19.736842105263158</v>
      </c>
      <c r="P2859">
        <f t="shared" si="265"/>
        <v>500</v>
      </c>
      <c r="Q2859" t="str">
        <f t="shared" si="266"/>
        <v>theater</v>
      </c>
      <c r="R2859" t="str">
        <f t="shared" si="267"/>
        <v>plays</v>
      </c>
      <c r="S2859" s="9">
        <f t="shared" si="268"/>
        <v>42726.920081018514</v>
      </c>
      <c r="T2859" s="9">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64"/>
        <v>0</v>
      </c>
      <c r="P2860">
        <f t="shared" si="265"/>
        <v>0</v>
      </c>
      <c r="Q2860" t="str">
        <f t="shared" si="266"/>
        <v>theater</v>
      </c>
      <c r="R2860" t="str">
        <f t="shared" si="267"/>
        <v>plays</v>
      </c>
      <c r="S2860" s="9">
        <f t="shared" si="268"/>
        <v>41954.545081018514</v>
      </c>
      <c r="T2860" s="9">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64"/>
        <v>1.7500000000000002</v>
      </c>
      <c r="P2861">
        <f t="shared" si="265"/>
        <v>35</v>
      </c>
      <c r="Q2861" t="str">
        <f t="shared" si="266"/>
        <v>theater</v>
      </c>
      <c r="R2861" t="str">
        <f t="shared" si="267"/>
        <v>plays</v>
      </c>
      <c r="S2861" s="9">
        <f t="shared" si="268"/>
        <v>42233.362314814818</v>
      </c>
      <c r="T2861" s="9">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64"/>
        <v>6.65</v>
      </c>
      <c r="P2862">
        <f t="shared" si="265"/>
        <v>29.555555555555557</v>
      </c>
      <c r="Q2862" t="str">
        <f t="shared" si="266"/>
        <v>theater</v>
      </c>
      <c r="R2862" t="str">
        <f t="shared" si="267"/>
        <v>plays</v>
      </c>
      <c r="S2862" s="9">
        <f t="shared" si="268"/>
        <v>42480.800648148142</v>
      </c>
      <c r="T2862" s="9">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64"/>
        <v>32</v>
      </c>
      <c r="P2863">
        <f t="shared" si="265"/>
        <v>26.666666666666668</v>
      </c>
      <c r="Q2863" t="str">
        <f t="shared" si="266"/>
        <v>theater</v>
      </c>
      <c r="R2863" t="str">
        <f t="shared" si="267"/>
        <v>plays</v>
      </c>
      <c r="S2863" s="9">
        <f t="shared" si="268"/>
        <v>42257.590833333335</v>
      </c>
      <c r="T2863" s="9">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64"/>
        <v>0.43307086614173229</v>
      </c>
      <c r="P2864">
        <f t="shared" si="265"/>
        <v>18.333333333333332</v>
      </c>
      <c r="Q2864" t="str">
        <f t="shared" si="266"/>
        <v>theater</v>
      </c>
      <c r="R2864" t="str">
        <f t="shared" si="267"/>
        <v>plays</v>
      </c>
      <c r="S2864" s="9">
        <f t="shared" si="268"/>
        <v>41784.789687500001</v>
      </c>
      <c r="T2864" s="9">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64"/>
        <v>0.04</v>
      </c>
      <c r="P2865">
        <f t="shared" si="265"/>
        <v>20</v>
      </c>
      <c r="Q2865" t="str">
        <f t="shared" si="266"/>
        <v>theater</v>
      </c>
      <c r="R2865" t="str">
        <f t="shared" si="267"/>
        <v>plays</v>
      </c>
      <c r="S2865" s="9">
        <f t="shared" si="268"/>
        <v>41831.675034722226</v>
      </c>
      <c r="T2865" s="9">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64"/>
        <v>1.6</v>
      </c>
      <c r="P2866">
        <f t="shared" si="265"/>
        <v>13.333333333333334</v>
      </c>
      <c r="Q2866" t="str">
        <f t="shared" si="266"/>
        <v>theater</v>
      </c>
      <c r="R2866" t="str">
        <f t="shared" si="267"/>
        <v>plays</v>
      </c>
      <c r="S2866" s="9">
        <f t="shared" si="268"/>
        <v>42172.613506944443</v>
      </c>
      <c r="T2866" s="9">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64"/>
        <v>0</v>
      </c>
      <c r="P2867">
        <f t="shared" si="265"/>
        <v>0</v>
      </c>
      <c r="Q2867" t="str">
        <f t="shared" si="266"/>
        <v>theater</v>
      </c>
      <c r="R2867" t="str">
        <f t="shared" si="267"/>
        <v>plays</v>
      </c>
      <c r="S2867" s="9">
        <f t="shared" si="268"/>
        <v>41950.114108796297</v>
      </c>
      <c r="T2867" s="9">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64"/>
        <v>0.89999999999999991</v>
      </c>
      <c r="P2868">
        <f t="shared" si="265"/>
        <v>22.5</v>
      </c>
      <c r="Q2868" t="str">
        <f t="shared" si="266"/>
        <v>theater</v>
      </c>
      <c r="R2868" t="str">
        <f t="shared" si="267"/>
        <v>plays</v>
      </c>
      <c r="S2868" s="9">
        <f t="shared" si="268"/>
        <v>42627.955104166671</v>
      </c>
      <c r="T2868" s="9">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64"/>
        <v>20.16</v>
      </c>
      <c r="P2869">
        <f t="shared" si="265"/>
        <v>50.4</v>
      </c>
      <c r="Q2869" t="str">
        <f t="shared" si="266"/>
        <v>theater</v>
      </c>
      <c r="R2869" t="str">
        <f t="shared" si="267"/>
        <v>plays</v>
      </c>
      <c r="S2869" s="9">
        <f t="shared" si="268"/>
        <v>42531.195277777777</v>
      </c>
      <c r="T2869" s="9">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64"/>
        <v>42.011733333333332</v>
      </c>
      <c r="P2870">
        <f t="shared" si="265"/>
        <v>105.02933333333334</v>
      </c>
      <c r="Q2870" t="str">
        <f t="shared" si="266"/>
        <v>theater</v>
      </c>
      <c r="R2870" t="str">
        <f t="shared" si="267"/>
        <v>plays</v>
      </c>
      <c r="S2870" s="9">
        <f t="shared" si="268"/>
        <v>42618.827013888891</v>
      </c>
      <c r="T2870" s="9">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64"/>
        <v>0.88500000000000001</v>
      </c>
      <c r="P2871">
        <f t="shared" si="265"/>
        <v>35.4</v>
      </c>
      <c r="Q2871" t="str">
        <f t="shared" si="266"/>
        <v>theater</v>
      </c>
      <c r="R2871" t="str">
        <f t="shared" si="267"/>
        <v>plays</v>
      </c>
      <c r="S2871" s="9">
        <f t="shared" si="268"/>
        <v>42540.593530092592</v>
      </c>
      <c r="T2871" s="9">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64"/>
        <v>15</v>
      </c>
      <c r="P2872">
        <f t="shared" si="265"/>
        <v>83.333333333333329</v>
      </c>
      <c r="Q2872" t="str">
        <f t="shared" si="266"/>
        <v>theater</v>
      </c>
      <c r="R2872" t="str">
        <f t="shared" si="267"/>
        <v>plays</v>
      </c>
      <c r="S2872" s="9">
        <f t="shared" si="268"/>
        <v>41746.189409722225</v>
      </c>
      <c r="T2872" s="9">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64"/>
        <v>4.67</v>
      </c>
      <c r="P2873">
        <f t="shared" si="265"/>
        <v>35.92307692307692</v>
      </c>
      <c r="Q2873" t="str">
        <f t="shared" si="266"/>
        <v>theater</v>
      </c>
      <c r="R2873" t="str">
        <f t="shared" si="267"/>
        <v>plays</v>
      </c>
      <c r="S2873" s="9">
        <f t="shared" si="268"/>
        <v>41974.738576388889</v>
      </c>
      <c r="T2873" s="9">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64"/>
        <v>0</v>
      </c>
      <c r="P2874">
        <f t="shared" si="265"/>
        <v>0</v>
      </c>
      <c r="Q2874" t="str">
        <f t="shared" si="266"/>
        <v>theater</v>
      </c>
      <c r="R2874" t="str">
        <f t="shared" si="267"/>
        <v>plays</v>
      </c>
      <c r="S2874" s="9">
        <f t="shared" si="268"/>
        <v>42115.11618055556</v>
      </c>
      <c r="T2874" s="9">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64"/>
        <v>38.119999999999997</v>
      </c>
      <c r="P2875">
        <f t="shared" si="265"/>
        <v>119.125</v>
      </c>
      <c r="Q2875" t="str">
        <f t="shared" si="266"/>
        <v>theater</v>
      </c>
      <c r="R2875" t="str">
        <f t="shared" si="267"/>
        <v>plays</v>
      </c>
      <c r="S2875" s="9">
        <f t="shared" si="268"/>
        <v>42002.817488425921</v>
      </c>
      <c r="T2875" s="9">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64"/>
        <v>5.42</v>
      </c>
      <c r="P2876">
        <f t="shared" si="265"/>
        <v>90.333333333333329</v>
      </c>
      <c r="Q2876" t="str">
        <f t="shared" si="266"/>
        <v>theater</v>
      </c>
      <c r="R2876" t="str">
        <f t="shared" si="267"/>
        <v>plays</v>
      </c>
      <c r="S2876" s="9">
        <f t="shared" si="268"/>
        <v>42722.84474537037</v>
      </c>
      <c r="T2876" s="9">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64"/>
        <v>3.4999999999999996E-2</v>
      </c>
      <c r="P2877">
        <f t="shared" si="265"/>
        <v>2.3333333333333335</v>
      </c>
      <c r="Q2877" t="str">
        <f t="shared" si="266"/>
        <v>theater</v>
      </c>
      <c r="R2877" t="str">
        <f t="shared" si="267"/>
        <v>plays</v>
      </c>
      <c r="S2877" s="9">
        <f t="shared" si="268"/>
        <v>42465.128391203703</v>
      </c>
      <c r="T2877" s="9">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64"/>
        <v>0</v>
      </c>
      <c r="P2878">
        <f t="shared" si="265"/>
        <v>0</v>
      </c>
      <c r="Q2878" t="str">
        <f t="shared" si="266"/>
        <v>theater</v>
      </c>
      <c r="R2878" t="str">
        <f t="shared" si="267"/>
        <v>plays</v>
      </c>
      <c r="S2878" s="9">
        <f t="shared" si="268"/>
        <v>42171.743969907402</v>
      </c>
      <c r="T2878" s="9">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64"/>
        <v>10.833333333333334</v>
      </c>
      <c r="P2879">
        <f t="shared" si="265"/>
        <v>108.33333333333333</v>
      </c>
      <c r="Q2879" t="str">
        <f t="shared" si="266"/>
        <v>theater</v>
      </c>
      <c r="R2879" t="str">
        <f t="shared" si="267"/>
        <v>plays</v>
      </c>
      <c r="S2879" s="9">
        <f t="shared" si="268"/>
        <v>42672.955138888887</v>
      </c>
      <c r="T2879" s="9">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64"/>
        <v>2.1</v>
      </c>
      <c r="P2880">
        <f t="shared" si="265"/>
        <v>15.75</v>
      </c>
      <c r="Q2880" t="str">
        <f t="shared" si="266"/>
        <v>theater</v>
      </c>
      <c r="R2880" t="str">
        <f t="shared" si="267"/>
        <v>plays</v>
      </c>
      <c r="S2880" s="9">
        <f t="shared" si="268"/>
        <v>42128.615682870368</v>
      </c>
      <c r="T2880" s="9">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64"/>
        <v>0.2589285714285714</v>
      </c>
      <c r="P2881">
        <f t="shared" si="265"/>
        <v>29</v>
      </c>
      <c r="Q2881" t="str">
        <f t="shared" si="266"/>
        <v>theater</v>
      </c>
      <c r="R2881" t="str">
        <f t="shared" si="267"/>
        <v>plays</v>
      </c>
      <c r="S2881" s="9">
        <f t="shared" si="268"/>
        <v>42359.725243055553</v>
      </c>
      <c r="T2881" s="9">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264"/>
        <v>23.333333333333332</v>
      </c>
      <c r="P2882">
        <f t="shared" si="265"/>
        <v>96.551724137931032</v>
      </c>
      <c r="Q2882" t="str">
        <f t="shared" si="266"/>
        <v>theater</v>
      </c>
      <c r="R2882" t="str">
        <f t="shared" si="267"/>
        <v>plays</v>
      </c>
      <c r="S2882" s="9">
        <f t="shared" si="268"/>
        <v>42192.905694444446</v>
      </c>
      <c r="T2882" s="9">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270">(E2883/D2883)*100</f>
        <v>0</v>
      </c>
      <c r="P2883">
        <f t="shared" ref="P2883:P2946" si="271">IFERROR(E2883/L2883, 0)</f>
        <v>0</v>
      </c>
      <c r="Q2883" t="str">
        <f t="shared" ref="Q2883:Q2946" si="272">LEFT(N2883, SEARCH("/",N2883,1)-1)</f>
        <v>theater</v>
      </c>
      <c r="R2883" t="str">
        <f t="shared" ref="R2883:R2946" si="273">RIGHT(N2883,LEN(N2883)-SEARCH("/",N2883,1))</f>
        <v>plays</v>
      </c>
      <c r="S2883" s="9">
        <f t="shared" ref="S2883:S2946" si="274">(((J2883/60)/60)/24)+DATE(1970,1,1)</f>
        <v>41916.597638888888</v>
      </c>
      <c r="T2883" s="9">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70"/>
        <v>33.6</v>
      </c>
      <c r="P2884">
        <f t="shared" si="271"/>
        <v>63</v>
      </c>
      <c r="Q2884" t="str">
        <f t="shared" si="272"/>
        <v>theater</v>
      </c>
      <c r="R2884" t="str">
        <f t="shared" si="273"/>
        <v>plays</v>
      </c>
      <c r="S2884" s="9">
        <f t="shared" si="274"/>
        <v>42461.596273148149</v>
      </c>
      <c r="T2884" s="9">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70"/>
        <v>19.079999999999998</v>
      </c>
      <c r="P2885">
        <f t="shared" si="271"/>
        <v>381.6</v>
      </c>
      <c r="Q2885" t="str">
        <f t="shared" si="272"/>
        <v>theater</v>
      </c>
      <c r="R2885" t="str">
        <f t="shared" si="273"/>
        <v>plays</v>
      </c>
      <c r="S2885" s="9">
        <f t="shared" si="274"/>
        <v>42370.90320601852</v>
      </c>
      <c r="T2885" s="9">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70"/>
        <v>0.41111111111111115</v>
      </c>
      <c r="P2886">
        <f t="shared" si="271"/>
        <v>46.25</v>
      </c>
      <c r="Q2886" t="str">
        <f t="shared" si="272"/>
        <v>theater</v>
      </c>
      <c r="R2886" t="str">
        <f t="shared" si="273"/>
        <v>plays</v>
      </c>
      <c r="S2886" s="9">
        <f t="shared" si="274"/>
        <v>41948.727256944447</v>
      </c>
      <c r="T2886" s="9">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70"/>
        <v>32.5</v>
      </c>
      <c r="P2887">
        <f t="shared" si="271"/>
        <v>26</v>
      </c>
      <c r="Q2887" t="str">
        <f t="shared" si="272"/>
        <v>theater</v>
      </c>
      <c r="R2887" t="str">
        <f t="shared" si="273"/>
        <v>plays</v>
      </c>
      <c r="S2887" s="9">
        <f t="shared" si="274"/>
        <v>42047.07640046296</v>
      </c>
      <c r="T2887" s="9">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70"/>
        <v>5</v>
      </c>
      <c r="P2888">
        <f t="shared" si="271"/>
        <v>10</v>
      </c>
      <c r="Q2888" t="str">
        <f t="shared" si="272"/>
        <v>theater</v>
      </c>
      <c r="R2888" t="str">
        <f t="shared" si="273"/>
        <v>plays</v>
      </c>
      <c r="S2888" s="9">
        <f t="shared" si="274"/>
        <v>42261.632916666669</v>
      </c>
      <c r="T2888" s="9">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70"/>
        <v>0.16666666666666669</v>
      </c>
      <c r="P2889">
        <f t="shared" si="271"/>
        <v>5</v>
      </c>
      <c r="Q2889" t="str">
        <f t="shared" si="272"/>
        <v>theater</v>
      </c>
      <c r="R2889" t="str">
        <f t="shared" si="273"/>
        <v>plays</v>
      </c>
      <c r="S2889" s="9">
        <f t="shared" si="274"/>
        <v>41985.427361111113</v>
      </c>
      <c r="T2889" s="9">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70"/>
        <v>0</v>
      </c>
      <c r="P2890">
        <f t="shared" si="271"/>
        <v>0</v>
      </c>
      <c r="Q2890" t="str">
        <f t="shared" si="272"/>
        <v>theater</v>
      </c>
      <c r="R2890" t="str">
        <f t="shared" si="273"/>
        <v>plays</v>
      </c>
      <c r="S2890" s="9">
        <f t="shared" si="274"/>
        <v>41922.535185185188</v>
      </c>
      <c r="T2890" s="9">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70"/>
        <v>38.066666666666663</v>
      </c>
      <c r="P2891">
        <f t="shared" si="271"/>
        <v>81.571428571428569</v>
      </c>
      <c r="Q2891" t="str">
        <f t="shared" si="272"/>
        <v>theater</v>
      </c>
      <c r="R2891" t="str">
        <f t="shared" si="273"/>
        <v>plays</v>
      </c>
      <c r="S2891" s="9">
        <f t="shared" si="274"/>
        <v>41850.863252314812</v>
      </c>
      <c r="T2891" s="9">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70"/>
        <v>1.05</v>
      </c>
      <c r="P2892">
        <f t="shared" si="271"/>
        <v>7</v>
      </c>
      <c r="Q2892" t="str">
        <f t="shared" si="272"/>
        <v>theater</v>
      </c>
      <c r="R2892" t="str">
        <f t="shared" si="273"/>
        <v>plays</v>
      </c>
      <c r="S2892" s="9">
        <f t="shared" si="274"/>
        <v>41831.742962962962</v>
      </c>
      <c r="T2892" s="9">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70"/>
        <v>2.73</v>
      </c>
      <c r="P2893">
        <f t="shared" si="271"/>
        <v>27.3</v>
      </c>
      <c r="Q2893" t="str">
        <f t="shared" si="272"/>
        <v>theater</v>
      </c>
      <c r="R2893" t="str">
        <f t="shared" si="273"/>
        <v>plays</v>
      </c>
      <c r="S2893" s="9">
        <f t="shared" si="274"/>
        <v>42415.883425925931</v>
      </c>
      <c r="T2893" s="9">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70"/>
        <v>9.0909090909090917</v>
      </c>
      <c r="P2894">
        <f t="shared" si="271"/>
        <v>29.411764705882351</v>
      </c>
      <c r="Q2894" t="str">
        <f t="shared" si="272"/>
        <v>theater</v>
      </c>
      <c r="R2894" t="str">
        <f t="shared" si="273"/>
        <v>plays</v>
      </c>
      <c r="S2894" s="9">
        <f t="shared" si="274"/>
        <v>41869.714166666665</v>
      </c>
      <c r="T2894" s="9">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70"/>
        <v>0.5</v>
      </c>
      <c r="P2895">
        <f t="shared" si="271"/>
        <v>12.5</v>
      </c>
      <c r="Q2895" t="str">
        <f t="shared" si="272"/>
        <v>theater</v>
      </c>
      <c r="R2895" t="str">
        <f t="shared" si="273"/>
        <v>plays</v>
      </c>
      <c r="S2895" s="9">
        <f t="shared" si="274"/>
        <v>41953.773090277777</v>
      </c>
      <c r="T2895" s="9">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70"/>
        <v>0</v>
      </c>
      <c r="P2896">
        <f t="shared" si="271"/>
        <v>0</v>
      </c>
      <c r="Q2896" t="str">
        <f t="shared" si="272"/>
        <v>theater</v>
      </c>
      <c r="R2896" t="str">
        <f t="shared" si="273"/>
        <v>plays</v>
      </c>
      <c r="S2896" s="9">
        <f t="shared" si="274"/>
        <v>42037.986284722225</v>
      </c>
      <c r="T2896" s="9">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70"/>
        <v>4.5999999999999996</v>
      </c>
      <c r="P2897">
        <f t="shared" si="271"/>
        <v>5.75</v>
      </c>
      <c r="Q2897" t="str">
        <f t="shared" si="272"/>
        <v>theater</v>
      </c>
      <c r="R2897" t="str">
        <f t="shared" si="273"/>
        <v>plays</v>
      </c>
      <c r="S2897" s="9">
        <f t="shared" si="274"/>
        <v>41811.555462962962</v>
      </c>
      <c r="T2897" s="9">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70"/>
        <v>20.833333333333336</v>
      </c>
      <c r="P2898">
        <f t="shared" si="271"/>
        <v>52.083333333333336</v>
      </c>
      <c r="Q2898" t="str">
        <f t="shared" si="272"/>
        <v>theater</v>
      </c>
      <c r="R2898" t="str">
        <f t="shared" si="273"/>
        <v>plays</v>
      </c>
      <c r="S2898" s="9">
        <f t="shared" si="274"/>
        <v>42701.908807870372</v>
      </c>
      <c r="T2898" s="9">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70"/>
        <v>4.583333333333333</v>
      </c>
      <c r="P2899">
        <f t="shared" si="271"/>
        <v>183.33333333333334</v>
      </c>
      <c r="Q2899" t="str">
        <f t="shared" si="272"/>
        <v>theater</v>
      </c>
      <c r="R2899" t="str">
        <f t="shared" si="273"/>
        <v>plays</v>
      </c>
      <c r="S2899" s="9">
        <f t="shared" si="274"/>
        <v>42258.646504629629</v>
      </c>
      <c r="T2899" s="9">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70"/>
        <v>4.2133333333333338</v>
      </c>
      <c r="P2900">
        <f t="shared" si="271"/>
        <v>26.333333333333332</v>
      </c>
      <c r="Q2900" t="str">
        <f t="shared" si="272"/>
        <v>theater</v>
      </c>
      <c r="R2900" t="str">
        <f t="shared" si="273"/>
        <v>plays</v>
      </c>
      <c r="S2900" s="9">
        <f t="shared" si="274"/>
        <v>42278.664965277778</v>
      </c>
      <c r="T2900" s="9">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70"/>
        <v>0</v>
      </c>
      <c r="P2901">
        <f t="shared" si="271"/>
        <v>0</v>
      </c>
      <c r="Q2901" t="str">
        <f t="shared" si="272"/>
        <v>theater</v>
      </c>
      <c r="R2901" t="str">
        <f t="shared" si="273"/>
        <v>plays</v>
      </c>
      <c r="S2901" s="9">
        <f t="shared" si="274"/>
        <v>42515.078217592592</v>
      </c>
      <c r="T2901" s="9">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70"/>
        <v>61.909090909090914</v>
      </c>
      <c r="P2902">
        <f t="shared" si="271"/>
        <v>486.42857142857144</v>
      </c>
      <c r="Q2902" t="str">
        <f t="shared" si="272"/>
        <v>theater</v>
      </c>
      <c r="R2902" t="str">
        <f t="shared" si="273"/>
        <v>plays</v>
      </c>
      <c r="S2902" s="9">
        <f t="shared" si="274"/>
        <v>41830.234166666669</v>
      </c>
      <c r="T2902" s="9">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70"/>
        <v>0.8</v>
      </c>
      <c r="P2903">
        <f t="shared" si="271"/>
        <v>3</v>
      </c>
      <c r="Q2903" t="str">
        <f t="shared" si="272"/>
        <v>theater</v>
      </c>
      <c r="R2903" t="str">
        <f t="shared" si="273"/>
        <v>plays</v>
      </c>
      <c r="S2903" s="9">
        <f t="shared" si="274"/>
        <v>41982.904386574075</v>
      </c>
      <c r="T2903" s="9">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70"/>
        <v>1.6666666666666666E-2</v>
      </c>
      <c r="P2904">
        <f t="shared" si="271"/>
        <v>25</v>
      </c>
      <c r="Q2904" t="str">
        <f t="shared" si="272"/>
        <v>theater</v>
      </c>
      <c r="R2904" t="str">
        <f t="shared" si="273"/>
        <v>plays</v>
      </c>
      <c r="S2904" s="9">
        <f t="shared" si="274"/>
        <v>42210.439768518518</v>
      </c>
      <c r="T2904" s="9">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70"/>
        <v>0.77999999999999992</v>
      </c>
      <c r="P2905">
        <f t="shared" si="271"/>
        <v>9.75</v>
      </c>
      <c r="Q2905" t="str">
        <f t="shared" si="272"/>
        <v>theater</v>
      </c>
      <c r="R2905" t="str">
        <f t="shared" si="273"/>
        <v>plays</v>
      </c>
      <c r="S2905" s="9">
        <f t="shared" si="274"/>
        <v>42196.166874999995</v>
      </c>
      <c r="T2905" s="9">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70"/>
        <v>5</v>
      </c>
      <c r="P2906">
        <f t="shared" si="271"/>
        <v>18.75</v>
      </c>
      <c r="Q2906" t="str">
        <f t="shared" si="272"/>
        <v>theater</v>
      </c>
      <c r="R2906" t="str">
        <f t="shared" si="273"/>
        <v>plays</v>
      </c>
      <c r="S2906" s="9">
        <f t="shared" si="274"/>
        <v>41940.967951388891</v>
      </c>
      <c r="T2906" s="9">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70"/>
        <v>17.771428571428572</v>
      </c>
      <c r="P2907">
        <f t="shared" si="271"/>
        <v>36.588235294117645</v>
      </c>
      <c r="Q2907" t="str">
        <f t="shared" si="272"/>
        <v>theater</v>
      </c>
      <c r="R2907" t="str">
        <f t="shared" si="273"/>
        <v>plays</v>
      </c>
      <c r="S2907" s="9">
        <f t="shared" si="274"/>
        <v>42606.056863425925</v>
      </c>
      <c r="T2907" s="9">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70"/>
        <v>9.4166666666666661</v>
      </c>
      <c r="P2908">
        <f t="shared" si="271"/>
        <v>80.714285714285708</v>
      </c>
      <c r="Q2908" t="str">
        <f t="shared" si="272"/>
        <v>theater</v>
      </c>
      <c r="R2908" t="str">
        <f t="shared" si="273"/>
        <v>plays</v>
      </c>
      <c r="S2908" s="9">
        <f t="shared" si="274"/>
        <v>42199.648912037039</v>
      </c>
      <c r="T2908" s="9">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70"/>
        <v>0.08</v>
      </c>
      <c r="P2909">
        <f t="shared" si="271"/>
        <v>1</v>
      </c>
      <c r="Q2909" t="str">
        <f t="shared" si="272"/>
        <v>theater</v>
      </c>
      <c r="R2909" t="str">
        <f t="shared" si="273"/>
        <v>plays</v>
      </c>
      <c r="S2909" s="9">
        <f t="shared" si="274"/>
        <v>42444.877743055549</v>
      </c>
      <c r="T2909" s="9">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70"/>
        <v>2.75</v>
      </c>
      <c r="P2910">
        <f t="shared" si="271"/>
        <v>52.8</v>
      </c>
      <c r="Q2910" t="str">
        <f t="shared" si="272"/>
        <v>theater</v>
      </c>
      <c r="R2910" t="str">
        <f t="shared" si="273"/>
        <v>plays</v>
      </c>
      <c r="S2910" s="9">
        <f t="shared" si="274"/>
        <v>42499.731701388882</v>
      </c>
      <c r="T2910" s="9">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70"/>
        <v>1.1111111111111112E-2</v>
      </c>
      <c r="P2911">
        <f t="shared" si="271"/>
        <v>20</v>
      </c>
      <c r="Q2911" t="str">
        <f t="shared" si="272"/>
        <v>theater</v>
      </c>
      <c r="R2911" t="str">
        <f t="shared" si="273"/>
        <v>plays</v>
      </c>
      <c r="S2911" s="9">
        <f t="shared" si="274"/>
        <v>41929.266215277778</v>
      </c>
      <c r="T2911" s="9">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70"/>
        <v>3.3333333333333335E-3</v>
      </c>
      <c r="P2912">
        <f t="shared" si="271"/>
        <v>1</v>
      </c>
      <c r="Q2912" t="str">
        <f t="shared" si="272"/>
        <v>theater</v>
      </c>
      <c r="R2912" t="str">
        <f t="shared" si="273"/>
        <v>plays</v>
      </c>
      <c r="S2912" s="9">
        <f t="shared" si="274"/>
        <v>42107.841284722221</v>
      </c>
      <c r="T2912" s="9">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70"/>
        <v>36.5</v>
      </c>
      <c r="P2913">
        <f t="shared" si="271"/>
        <v>46.928571428571431</v>
      </c>
      <c r="Q2913" t="str">
        <f t="shared" si="272"/>
        <v>theater</v>
      </c>
      <c r="R2913" t="str">
        <f t="shared" si="273"/>
        <v>plays</v>
      </c>
      <c r="S2913" s="9">
        <f t="shared" si="274"/>
        <v>42142.768819444449</v>
      </c>
      <c r="T2913" s="9">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70"/>
        <v>14.058171745152354</v>
      </c>
      <c r="P2914">
        <f t="shared" si="271"/>
        <v>78.07692307692308</v>
      </c>
      <c r="Q2914" t="str">
        <f t="shared" si="272"/>
        <v>theater</v>
      </c>
      <c r="R2914" t="str">
        <f t="shared" si="273"/>
        <v>plays</v>
      </c>
      <c r="S2914" s="9">
        <f t="shared" si="274"/>
        <v>42354.131643518514</v>
      </c>
      <c r="T2914" s="9">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70"/>
        <v>0.02</v>
      </c>
      <c r="P2915">
        <f t="shared" si="271"/>
        <v>1</v>
      </c>
      <c r="Q2915" t="str">
        <f t="shared" si="272"/>
        <v>theater</v>
      </c>
      <c r="R2915" t="str">
        <f t="shared" si="273"/>
        <v>plays</v>
      </c>
      <c r="S2915" s="9">
        <f t="shared" si="274"/>
        <v>41828.922905092593</v>
      </c>
      <c r="T2915" s="9">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70"/>
        <v>4.0000000000000001E-3</v>
      </c>
      <c r="P2916">
        <f t="shared" si="271"/>
        <v>1</v>
      </c>
      <c r="Q2916" t="str">
        <f t="shared" si="272"/>
        <v>theater</v>
      </c>
      <c r="R2916" t="str">
        <f t="shared" si="273"/>
        <v>plays</v>
      </c>
      <c r="S2916" s="9">
        <f t="shared" si="274"/>
        <v>42017.907337962963</v>
      </c>
      <c r="T2916" s="9">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70"/>
        <v>61.1</v>
      </c>
      <c r="P2917">
        <f t="shared" si="271"/>
        <v>203.66666666666666</v>
      </c>
      <c r="Q2917" t="str">
        <f t="shared" si="272"/>
        <v>theater</v>
      </c>
      <c r="R2917" t="str">
        <f t="shared" si="273"/>
        <v>plays</v>
      </c>
      <c r="S2917" s="9">
        <f t="shared" si="274"/>
        <v>42415.398032407407</v>
      </c>
      <c r="T2917" s="9">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70"/>
        <v>7.8378378378378386</v>
      </c>
      <c r="P2918">
        <f t="shared" si="271"/>
        <v>20.714285714285715</v>
      </c>
      <c r="Q2918" t="str">
        <f t="shared" si="272"/>
        <v>theater</v>
      </c>
      <c r="R2918" t="str">
        <f t="shared" si="273"/>
        <v>plays</v>
      </c>
      <c r="S2918" s="9">
        <f t="shared" si="274"/>
        <v>41755.476724537039</v>
      </c>
      <c r="T2918" s="9">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70"/>
        <v>21.85</v>
      </c>
      <c r="P2919">
        <f t="shared" si="271"/>
        <v>48.555555555555557</v>
      </c>
      <c r="Q2919" t="str">
        <f t="shared" si="272"/>
        <v>theater</v>
      </c>
      <c r="R2919" t="str">
        <f t="shared" si="273"/>
        <v>plays</v>
      </c>
      <c r="S2919" s="9">
        <f t="shared" si="274"/>
        <v>42245.234340277777</v>
      </c>
      <c r="T2919" s="9">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70"/>
        <v>27.24</v>
      </c>
      <c r="P2920">
        <f t="shared" si="271"/>
        <v>68.099999999999994</v>
      </c>
      <c r="Q2920" t="str">
        <f t="shared" si="272"/>
        <v>theater</v>
      </c>
      <c r="R2920" t="str">
        <f t="shared" si="273"/>
        <v>plays</v>
      </c>
      <c r="S2920" s="9">
        <f t="shared" si="274"/>
        <v>42278.629710648151</v>
      </c>
      <c r="T2920" s="9">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70"/>
        <v>8.5</v>
      </c>
      <c r="P2921">
        <f t="shared" si="271"/>
        <v>8.5</v>
      </c>
      <c r="Q2921" t="str">
        <f t="shared" si="272"/>
        <v>theater</v>
      </c>
      <c r="R2921" t="str">
        <f t="shared" si="273"/>
        <v>plays</v>
      </c>
      <c r="S2921" s="9">
        <f t="shared" si="274"/>
        <v>41826.61954861111</v>
      </c>
      <c r="T2921" s="9">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70"/>
        <v>26.840000000000003</v>
      </c>
      <c r="P2922">
        <f t="shared" si="271"/>
        <v>51.615384615384613</v>
      </c>
      <c r="Q2922" t="str">
        <f t="shared" si="272"/>
        <v>theater</v>
      </c>
      <c r="R2922" t="str">
        <f t="shared" si="273"/>
        <v>plays</v>
      </c>
      <c r="S2922" s="9">
        <f t="shared" si="274"/>
        <v>42058.792476851857</v>
      </c>
      <c r="T2922" s="9">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70"/>
        <v>129</v>
      </c>
      <c r="P2923">
        <f t="shared" si="271"/>
        <v>43</v>
      </c>
      <c r="Q2923" t="str">
        <f t="shared" si="272"/>
        <v>theater</v>
      </c>
      <c r="R2923" t="str">
        <f t="shared" si="273"/>
        <v>musical</v>
      </c>
      <c r="S2923" s="9">
        <f t="shared" si="274"/>
        <v>41877.886620370373</v>
      </c>
      <c r="T2923" s="9">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70"/>
        <v>100</v>
      </c>
      <c r="P2924">
        <f t="shared" si="271"/>
        <v>83.333333333333329</v>
      </c>
      <c r="Q2924" t="str">
        <f t="shared" si="272"/>
        <v>theater</v>
      </c>
      <c r="R2924" t="str">
        <f t="shared" si="273"/>
        <v>musical</v>
      </c>
      <c r="S2924" s="9">
        <f t="shared" si="274"/>
        <v>42097.874155092592</v>
      </c>
      <c r="T2924" s="9">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70"/>
        <v>100</v>
      </c>
      <c r="P2925">
        <f t="shared" si="271"/>
        <v>30</v>
      </c>
      <c r="Q2925" t="str">
        <f t="shared" si="272"/>
        <v>theater</v>
      </c>
      <c r="R2925" t="str">
        <f t="shared" si="273"/>
        <v>musical</v>
      </c>
      <c r="S2925" s="9">
        <f t="shared" si="274"/>
        <v>42013.15253472222</v>
      </c>
      <c r="T2925" s="9">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70"/>
        <v>103.2</v>
      </c>
      <c r="P2926">
        <f t="shared" si="271"/>
        <v>175.51020408163265</v>
      </c>
      <c r="Q2926" t="str">
        <f t="shared" si="272"/>
        <v>theater</v>
      </c>
      <c r="R2926" t="str">
        <f t="shared" si="273"/>
        <v>musical</v>
      </c>
      <c r="S2926" s="9">
        <f t="shared" si="274"/>
        <v>42103.556828703702</v>
      </c>
      <c r="T2926" s="9">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70"/>
        <v>102.44597777777777</v>
      </c>
      <c r="P2927">
        <f t="shared" si="271"/>
        <v>231.66175879396985</v>
      </c>
      <c r="Q2927" t="str">
        <f t="shared" si="272"/>
        <v>theater</v>
      </c>
      <c r="R2927" t="str">
        <f t="shared" si="273"/>
        <v>musical</v>
      </c>
      <c r="S2927" s="9">
        <f t="shared" si="274"/>
        <v>41863.584120370368</v>
      </c>
      <c r="T2927" s="9">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70"/>
        <v>125</v>
      </c>
      <c r="P2928">
        <f t="shared" si="271"/>
        <v>75</v>
      </c>
      <c r="Q2928" t="str">
        <f t="shared" si="272"/>
        <v>theater</v>
      </c>
      <c r="R2928" t="str">
        <f t="shared" si="273"/>
        <v>musical</v>
      </c>
      <c r="S2928" s="9">
        <f t="shared" si="274"/>
        <v>42044.765960648147</v>
      </c>
      <c r="T2928" s="9">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70"/>
        <v>130.83333333333334</v>
      </c>
      <c r="P2929">
        <f t="shared" si="271"/>
        <v>112.14285714285714</v>
      </c>
      <c r="Q2929" t="str">
        <f t="shared" si="272"/>
        <v>theater</v>
      </c>
      <c r="R2929" t="str">
        <f t="shared" si="273"/>
        <v>musical</v>
      </c>
      <c r="S2929" s="9">
        <f t="shared" si="274"/>
        <v>41806.669317129628</v>
      </c>
      <c r="T2929" s="9">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70"/>
        <v>100</v>
      </c>
      <c r="P2930">
        <f t="shared" si="271"/>
        <v>41.666666666666664</v>
      </c>
      <c r="Q2930" t="str">
        <f t="shared" si="272"/>
        <v>theater</v>
      </c>
      <c r="R2930" t="str">
        <f t="shared" si="273"/>
        <v>musical</v>
      </c>
      <c r="S2930" s="9">
        <f t="shared" si="274"/>
        <v>42403.998217592598</v>
      </c>
      <c r="T2930" s="9">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70"/>
        <v>102.06937499999999</v>
      </c>
      <c r="P2931">
        <f t="shared" si="271"/>
        <v>255.17343750000001</v>
      </c>
      <c r="Q2931" t="str">
        <f t="shared" si="272"/>
        <v>theater</v>
      </c>
      <c r="R2931" t="str">
        <f t="shared" si="273"/>
        <v>musical</v>
      </c>
      <c r="S2931" s="9">
        <f t="shared" si="274"/>
        <v>41754.564328703702</v>
      </c>
      <c r="T2931" s="9">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70"/>
        <v>100.92000000000002</v>
      </c>
      <c r="P2932">
        <f t="shared" si="271"/>
        <v>162.7741935483871</v>
      </c>
      <c r="Q2932" t="str">
        <f t="shared" si="272"/>
        <v>theater</v>
      </c>
      <c r="R2932" t="str">
        <f t="shared" si="273"/>
        <v>musical</v>
      </c>
      <c r="S2932" s="9">
        <f t="shared" si="274"/>
        <v>42101.584074074075</v>
      </c>
      <c r="T2932" s="9">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70"/>
        <v>106</v>
      </c>
      <c r="P2933">
        <f t="shared" si="271"/>
        <v>88.333333333333329</v>
      </c>
      <c r="Q2933" t="str">
        <f t="shared" si="272"/>
        <v>theater</v>
      </c>
      <c r="R2933" t="str">
        <f t="shared" si="273"/>
        <v>musical</v>
      </c>
      <c r="S2933" s="9">
        <f t="shared" si="274"/>
        <v>41872.291238425925</v>
      </c>
      <c r="T2933" s="9">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70"/>
        <v>105.0967741935484</v>
      </c>
      <c r="P2934">
        <f t="shared" si="271"/>
        <v>85.736842105263165</v>
      </c>
      <c r="Q2934" t="str">
        <f t="shared" si="272"/>
        <v>theater</v>
      </c>
      <c r="R2934" t="str">
        <f t="shared" si="273"/>
        <v>musical</v>
      </c>
      <c r="S2934" s="9">
        <f t="shared" si="274"/>
        <v>42025.164780092593</v>
      </c>
      <c r="T2934" s="9">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70"/>
        <v>102.76</v>
      </c>
      <c r="P2935">
        <f t="shared" si="271"/>
        <v>47.574074074074076</v>
      </c>
      <c r="Q2935" t="str">
        <f t="shared" si="272"/>
        <v>theater</v>
      </c>
      <c r="R2935" t="str">
        <f t="shared" si="273"/>
        <v>musical</v>
      </c>
      <c r="S2935" s="9">
        <f t="shared" si="274"/>
        <v>42495.956631944442</v>
      </c>
      <c r="T2935" s="9">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70"/>
        <v>108</v>
      </c>
      <c r="P2936">
        <f t="shared" si="271"/>
        <v>72.972972972972968</v>
      </c>
      <c r="Q2936" t="str">
        <f t="shared" si="272"/>
        <v>theater</v>
      </c>
      <c r="R2936" t="str">
        <f t="shared" si="273"/>
        <v>musical</v>
      </c>
      <c r="S2936" s="9">
        <f t="shared" si="274"/>
        <v>41775.636157407411</v>
      </c>
      <c r="T2936" s="9">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70"/>
        <v>100.88571428571429</v>
      </c>
      <c r="P2937">
        <f t="shared" si="271"/>
        <v>90.538461538461533</v>
      </c>
      <c r="Q2937" t="str">
        <f t="shared" si="272"/>
        <v>theater</v>
      </c>
      <c r="R2937" t="str">
        <f t="shared" si="273"/>
        <v>musical</v>
      </c>
      <c r="S2937" s="9">
        <f t="shared" si="274"/>
        <v>42553.583425925928</v>
      </c>
      <c r="T2937" s="9">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70"/>
        <v>128</v>
      </c>
      <c r="P2938">
        <f t="shared" si="271"/>
        <v>37.647058823529413</v>
      </c>
      <c r="Q2938" t="str">
        <f t="shared" si="272"/>
        <v>theater</v>
      </c>
      <c r="R2938" t="str">
        <f t="shared" si="273"/>
        <v>musical</v>
      </c>
      <c r="S2938" s="9">
        <f t="shared" si="274"/>
        <v>41912.650729166664</v>
      </c>
      <c r="T2938" s="9">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70"/>
        <v>133.33333333333331</v>
      </c>
      <c r="P2939">
        <f t="shared" si="271"/>
        <v>36.363636363636367</v>
      </c>
      <c r="Q2939" t="str">
        <f t="shared" si="272"/>
        <v>theater</v>
      </c>
      <c r="R2939" t="str">
        <f t="shared" si="273"/>
        <v>musical</v>
      </c>
      <c r="S2939" s="9">
        <f t="shared" si="274"/>
        <v>41803.457326388889</v>
      </c>
      <c r="T2939" s="9">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70"/>
        <v>101.375</v>
      </c>
      <c r="P2940">
        <f t="shared" si="271"/>
        <v>126.71875</v>
      </c>
      <c r="Q2940" t="str">
        <f t="shared" si="272"/>
        <v>theater</v>
      </c>
      <c r="R2940" t="str">
        <f t="shared" si="273"/>
        <v>musical</v>
      </c>
      <c r="S2940" s="9">
        <f t="shared" si="274"/>
        <v>42004.703865740739</v>
      </c>
      <c r="T2940" s="9">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70"/>
        <v>102.875</v>
      </c>
      <c r="P2941">
        <f t="shared" si="271"/>
        <v>329.2</v>
      </c>
      <c r="Q2941" t="str">
        <f t="shared" si="272"/>
        <v>theater</v>
      </c>
      <c r="R2941" t="str">
        <f t="shared" si="273"/>
        <v>musical</v>
      </c>
      <c r="S2941" s="9">
        <f t="shared" si="274"/>
        <v>41845.809166666666</v>
      </c>
      <c r="T2941" s="9">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70"/>
        <v>107.24000000000001</v>
      </c>
      <c r="P2942">
        <f t="shared" si="271"/>
        <v>81.242424242424249</v>
      </c>
      <c r="Q2942" t="str">
        <f t="shared" si="272"/>
        <v>theater</v>
      </c>
      <c r="R2942" t="str">
        <f t="shared" si="273"/>
        <v>musical</v>
      </c>
      <c r="S2942" s="9">
        <f t="shared" si="274"/>
        <v>41982.773356481484</v>
      </c>
      <c r="T2942" s="9">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70"/>
        <v>4.0000000000000001E-3</v>
      </c>
      <c r="P2943">
        <f t="shared" si="271"/>
        <v>1</v>
      </c>
      <c r="Q2943" t="str">
        <f t="shared" si="272"/>
        <v>theater</v>
      </c>
      <c r="R2943" t="str">
        <f t="shared" si="273"/>
        <v>spaces</v>
      </c>
      <c r="S2943" s="9">
        <f t="shared" si="274"/>
        <v>42034.960127314815</v>
      </c>
      <c r="T2943" s="9">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70"/>
        <v>20.424999999999997</v>
      </c>
      <c r="P2944">
        <f t="shared" si="271"/>
        <v>202.22772277227722</v>
      </c>
      <c r="Q2944" t="str">
        <f t="shared" si="272"/>
        <v>theater</v>
      </c>
      <c r="R2944" t="str">
        <f t="shared" si="273"/>
        <v>spaces</v>
      </c>
      <c r="S2944" s="9">
        <f t="shared" si="274"/>
        <v>42334.803923611107</v>
      </c>
      <c r="T2944" s="9">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70"/>
        <v>0</v>
      </c>
      <c r="P2945">
        <f t="shared" si="271"/>
        <v>0</v>
      </c>
      <c r="Q2945" t="str">
        <f t="shared" si="272"/>
        <v>theater</v>
      </c>
      <c r="R2945" t="str">
        <f t="shared" si="273"/>
        <v>spaces</v>
      </c>
      <c r="S2945" s="9">
        <f t="shared" si="274"/>
        <v>42077.129398148143</v>
      </c>
      <c r="T2945" s="9">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270"/>
        <v>1</v>
      </c>
      <c r="P2946">
        <f t="shared" si="271"/>
        <v>100</v>
      </c>
      <c r="Q2946" t="str">
        <f t="shared" si="272"/>
        <v>theater</v>
      </c>
      <c r="R2946" t="str">
        <f t="shared" si="273"/>
        <v>spaces</v>
      </c>
      <c r="S2946" s="9">
        <f t="shared" si="274"/>
        <v>42132.9143287037</v>
      </c>
      <c r="T2946" s="9">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276">(E2947/D2947)*100</f>
        <v>0</v>
      </c>
      <c r="P2947">
        <f t="shared" ref="P2947:P3010" si="277">IFERROR(E2947/L2947, 0)</f>
        <v>0</v>
      </c>
      <c r="Q2947" t="str">
        <f t="shared" ref="Q2947:Q3010" si="278">LEFT(N2947, SEARCH("/",N2947,1)-1)</f>
        <v>theater</v>
      </c>
      <c r="R2947" t="str">
        <f t="shared" ref="R2947:R3010" si="279">RIGHT(N2947,LEN(N2947)-SEARCH("/",N2947,1))</f>
        <v>spaces</v>
      </c>
      <c r="S2947" s="9">
        <f t="shared" ref="S2947:S3010" si="280">(((J2947/60)/60)/24)+DATE(1970,1,1)</f>
        <v>42118.139583333337</v>
      </c>
      <c r="T2947" s="9">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76"/>
        <v>0.1</v>
      </c>
      <c r="P2948">
        <f t="shared" si="277"/>
        <v>1</v>
      </c>
      <c r="Q2948" t="str">
        <f t="shared" si="278"/>
        <v>theater</v>
      </c>
      <c r="R2948" t="str">
        <f t="shared" si="279"/>
        <v>spaces</v>
      </c>
      <c r="S2948" s="9">
        <f t="shared" si="280"/>
        <v>42567.531157407408</v>
      </c>
      <c r="T2948" s="9">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76"/>
        <v>4.2880000000000003</v>
      </c>
      <c r="P2949">
        <f t="shared" si="277"/>
        <v>82.461538461538467</v>
      </c>
      <c r="Q2949" t="str">
        <f t="shared" si="278"/>
        <v>theater</v>
      </c>
      <c r="R2949" t="str">
        <f t="shared" si="279"/>
        <v>spaces</v>
      </c>
      <c r="S2949" s="9">
        <f t="shared" si="280"/>
        <v>42649.562118055561</v>
      </c>
      <c r="T2949" s="9">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76"/>
        <v>4.8000000000000004E-3</v>
      </c>
      <c r="P2950">
        <f t="shared" si="277"/>
        <v>2.6666666666666665</v>
      </c>
      <c r="Q2950" t="str">
        <f t="shared" si="278"/>
        <v>theater</v>
      </c>
      <c r="R2950" t="str">
        <f t="shared" si="279"/>
        <v>spaces</v>
      </c>
      <c r="S2950" s="9">
        <f t="shared" si="280"/>
        <v>42097.649224537032</v>
      </c>
      <c r="T2950" s="9">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76"/>
        <v>2.5</v>
      </c>
      <c r="P2951">
        <f t="shared" si="277"/>
        <v>12.5</v>
      </c>
      <c r="Q2951" t="str">
        <f t="shared" si="278"/>
        <v>theater</v>
      </c>
      <c r="R2951" t="str">
        <f t="shared" si="279"/>
        <v>spaces</v>
      </c>
      <c r="S2951" s="9">
        <f t="shared" si="280"/>
        <v>42297.823113425926</v>
      </c>
      <c r="T2951" s="9">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76"/>
        <v>0</v>
      </c>
      <c r="P2952">
        <f t="shared" si="277"/>
        <v>0</v>
      </c>
      <c r="Q2952" t="str">
        <f t="shared" si="278"/>
        <v>theater</v>
      </c>
      <c r="R2952" t="str">
        <f t="shared" si="279"/>
        <v>spaces</v>
      </c>
      <c r="S2952" s="9">
        <f t="shared" si="280"/>
        <v>42362.36518518519</v>
      </c>
      <c r="T2952" s="9">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76"/>
        <v>2.1919999999999997</v>
      </c>
      <c r="P2953">
        <f t="shared" si="277"/>
        <v>18.896551724137932</v>
      </c>
      <c r="Q2953" t="str">
        <f t="shared" si="278"/>
        <v>theater</v>
      </c>
      <c r="R2953" t="str">
        <f t="shared" si="279"/>
        <v>spaces</v>
      </c>
      <c r="S2953" s="9">
        <f t="shared" si="280"/>
        <v>41872.802928240737</v>
      </c>
      <c r="T2953" s="9">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76"/>
        <v>8.0250000000000004</v>
      </c>
      <c r="P2954">
        <f t="shared" si="277"/>
        <v>200.625</v>
      </c>
      <c r="Q2954" t="str">
        <f t="shared" si="278"/>
        <v>theater</v>
      </c>
      <c r="R2954" t="str">
        <f t="shared" si="279"/>
        <v>spaces</v>
      </c>
      <c r="S2954" s="9">
        <f t="shared" si="280"/>
        <v>42628.690266203703</v>
      </c>
      <c r="T2954" s="9">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76"/>
        <v>0.15125</v>
      </c>
      <c r="P2955">
        <f t="shared" si="277"/>
        <v>201.66666666666666</v>
      </c>
      <c r="Q2955" t="str">
        <f t="shared" si="278"/>
        <v>theater</v>
      </c>
      <c r="R2955" t="str">
        <f t="shared" si="279"/>
        <v>spaces</v>
      </c>
      <c r="S2955" s="9">
        <f t="shared" si="280"/>
        <v>42255.791909722218</v>
      </c>
      <c r="T2955" s="9">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76"/>
        <v>0</v>
      </c>
      <c r="P2956">
        <f t="shared" si="277"/>
        <v>0</v>
      </c>
      <c r="Q2956" t="str">
        <f t="shared" si="278"/>
        <v>theater</v>
      </c>
      <c r="R2956" t="str">
        <f t="shared" si="279"/>
        <v>spaces</v>
      </c>
      <c r="S2956" s="9">
        <f t="shared" si="280"/>
        <v>42790.583368055552</v>
      </c>
      <c r="T2956" s="9">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76"/>
        <v>59.583333333333336</v>
      </c>
      <c r="P2957">
        <f t="shared" si="277"/>
        <v>65</v>
      </c>
      <c r="Q2957" t="str">
        <f t="shared" si="278"/>
        <v>theater</v>
      </c>
      <c r="R2957" t="str">
        <f t="shared" si="279"/>
        <v>spaces</v>
      </c>
      <c r="S2957" s="9">
        <f t="shared" si="280"/>
        <v>42141.741307870368</v>
      </c>
      <c r="T2957" s="9">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76"/>
        <v>16.734177215189874</v>
      </c>
      <c r="P2958">
        <f t="shared" si="277"/>
        <v>66.099999999999994</v>
      </c>
      <c r="Q2958" t="str">
        <f t="shared" si="278"/>
        <v>theater</v>
      </c>
      <c r="R2958" t="str">
        <f t="shared" si="279"/>
        <v>spaces</v>
      </c>
      <c r="S2958" s="9">
        <f t="shared" si="280"/>
        <v>42464.958912037036</v>
      </c>
      <c r="T2958" s="9">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76"/>
        <v>1.8666666666666669</v>
      </c>
      <c r="P2959">
        <f t="shared" si="277"/>
        <v>93.333333333333329</v>
      </c>
      <c r="Q2959" t="str">
        <f t="shared" si="278"/>
        <v>theater</v>
      </c>
      <c r="R2959" t="str">
        <f t="shared" si="279"/>
        <v>spaces</v>
      </c>
      <c r="S2959" s="9">
        <f t="shared" si="280"/>
        <v>42031.011249999996</v>
      </c>
      <c r="T2959" s="9">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76"/>
        <v>0</v>
      </c>
      <c r="P2960">
        <f t="shared" si="277"/>
        <v>0</v>
      </c>
      <c r="Q2960" t="str">
        <f t="shared" si="278"/>
        <v>theater</v>
      </c>
      <c r="R2960" t="str">
        <f t="shared" si="279"/>
        <v>spaces</v>
      </c>
      <c r="S2960" s="9">
        <f t="shared" si="280"/>
        <v>42438.779131944444</v>
      </c>
      <c r="T2960" s="9">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76"/>
        <v>0</v>
      </c>
      <c r="P2961">
        <f t="shared" si="277"/>
        <v>0</v>
      </c>
      <c r="Q2961" t="str">
        <f t="shared" si="278"/>
        <v>theater</v>
      </c>
      <c r="R2961" t="str">
        <f t="shared" si="279"/>
        <v>spaces</v>
      </c>
      <c r="S2961" s="9">
        <f t="shared" si="280"/>
        <v>42498.008391203708</v>
      </c>
      <c r="T2961" s="9">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76"/>
        <v>0</v>
      </c>
      <c r="P2962">
        <f t="shared" si="277"/>
        <v>0</v>
      </c>
      <c r="Q2962" t="str">
        <f t="shared" si="278"/>
        <v>theater</v>
      </c>
      <c r="R2962" t="str">
        <f t="shared" si="279"/>
        <v>spaces</v>
      </c>
      <c r="S2962" s="9">
        <f t="shared" si="280"/>
        <v>41863.757210648146</v>
      </c>
      <c r="T2962" s="9">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76"/>
        <v>109.62</v>
      </c>
      <c r="P2963">
        <f t="shared" si="277"/>
        <v>50.75</v>
      </c>
      <c r="Q2963" t="str">
        <f t="shared" si="278"/>
        <v>theater</v>
      </c>
      <c r="R2963" t="str">
        <f t="shared" si="279"/>
        <v>plays</v>
      </c>
      <c r="S2963" s="9">
        <f t="shared" si="280"/>
        <v>42061.212488425925</v>
      </c>
      <c r="T2963" s="9">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76"/>
        <v>121.8</v>
      </c>
      <c r="P2964">
        <f t="shared" si="277"/>
        <v>60.9</v>
      </c>
      <c r="Q2964" t="str">
        <f t="shared" si="278"/>
        <v>theater</v>
      </c>
      <c r="R2964" t="str">
        <f t="shared" si="279"/>
        <v>plays</v>
      </c>
      <c r="S2964" s="9">
        <f t="shared" si="280"/>
        <v>42036.24428240741</v>
      </c>
      <c r="T2964" s="9">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76"/>
        <v>106.85</v>
      </c>
      <c r="P2965">
        <f t="shared" si="277"/>
        <v>109.03061224489795</v>
      </c>
      <c r="Q2965" t="str">
        <f t="shared" si="278"/>
        <v>theater</v>
      </c>
      <c r="R2965" t="str">
        <f t="shared" si="279"/>
        <v>plays</v>
      </c>
      <c r="S2965" s="9">
        <f t="shared" si="280"/>
        <v>42157.470185185186</v>
      </c>
      <c r="T2965" s="9">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76"/>
        <v>100.71379999999999</v>
      </c>
      <c r="P2966">
        <f t="shared" si="277"/>
        <v>25.692295918367346</v>
      </c>
      <c r="Q2966" t="str">
        <f t="shared" si="278"/>
        <v>theater</v>
      </c>
      <c r="R2966" t="str">
        <f t="shared" si="279"/>
        <v>plays</v>
      </c>
      <c r="S2966" s="9">
        <f t="shared" si="280"/>
        <v>41827.909942129627</v>
      </c>
      <c r="T2966" s="9">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76"/>
        <v>109.00000000000001</v>
      </c>
      <c r="P2967">
        <f t="shared" si="277"/>
        <v>41.92307692307692</v>
      </c>
      <c r="Q2967" t="str">
        <f t="shared" si="278"/>
        <v>theater</v>
      </c>
      <c r="R2967" t="str">
        <f t="shared" si="279"/>
        <v>plays</v>
      </c>
      <c r="S2967" s="9">
        <f t="shared" si="280"/>
        <v>42162.729548611111</v>
      </c>
      <c r="T2967" s="9">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76"/>
        <v>113.63000000000001</v>
      </c>
      <c r="P2968">
        <f t="shared" si="277"/>
        <v>88.7734375</v>
      </c>
      <c r="Q2968" t="str">
        <f t="shared" si="278"/>
        <v>theater</v>
      </c>
      <c r="R2968" t="str">
        <f t="shared" si="279"/>
        <v>plays</v>
      </c>
      <c r="S2968" s="9">
        <f t="shared" si="280"/>
        <v>42233.738564814819</v>
      </c>
      <c r="T2968" s="9">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76"/>
        <v>113.92</v>
      </c>
      <c r="P2969">
        <f t="shared" si="277"/>
        <v>80.225352112676063</v>
      </c>
      <c r="Q2969" t="str">
        <f t="shared" si="278"/>
        <v>theater</v>
      </c>
      <c r="R2969" t="str">
        <f t="shared" si="279"/>
        <v>plays</v>
      </c>
      <c r="S2969" s="9">
        <f t="shared" si="280"/>
        <v>42042.197824074072</v>
      </c>
      <c r="T2969" s="9">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76"/>
        <v>106</v>
      </c>
      <c r="P2970">
        <f t="shared" si="277"/>
        <v>78.936170212765958</v>
      </c>
      <c r="Q2970" t="str">
        <f t="shared" si="278"/>
        <v>theater</v>
      </c>
      <c r="R2970" t="str">
        <f t="shared" si="279"/>
        <v>plays</v>
      </c>
      <c r="S2970" s="9">
        <f t="shared" si="280"/>
        <v>42585.523842592593</v>
      </c>
      <c r="T2970" s="9">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76"/>
        <v>162.5</v>
      </c>
      <c r="P2971">
        <f t="shared" si="277"/>
        <v>95.588235294117652</v>
      </c>
      <c r="Q2971" t="str">
        <f t="shared" si="278"/>
        <v>theater</v>
      </c>
      <c r="R2971" t="str">
        <f t="shared" si="279"/>
        <v>plays</v>
      </c>
      <c r="S2971" s="9">
        <f t="shared" si="280"/>
        <v>42097.786493055552</v>
      </c>
      <c r="T2971" s="9">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76"/>
        <v>106</v>
      </c>
      <c r="P2972">
        <f t="shared" si="277"/>
        <v>69.890109890109883</v>
      </c>
      <c r="Q2972" t="str">
        <f t="shared" si="278"/>
        <v>theater</v>
      </c>
      <c r="R2972" t="str">
        <f t="shared" si="279"/>
        <v>plays</v>
      </c>
      <c r="S2972" s="9">
        <f t="shared" si="280"/>
        <v>41808.669571759259</v>
      </c>
      <c r="T2972" s="9">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76"/>
        <v>100.15624999999999</v>
      </c>
      <c r="P2973">
        <f t="shared" si="277"/>
        <v>74.534883720930239</v>
      </c>
      <c r="Q2973" t="str">
        <f t="shared" si="278"/>
        <v>theater</v>
      </c>
      <c r="R2973" t="str">
        <f t="shared" si="279"/>
        <v>plays</v>
      </c>
      <c r="S2973" s="9">
        <f t="shared" si="280"/>
        <v>41852.658310185187</v>
      </c>
      <c r="T2973" s="9">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76"/>
        <v>105.35000000000001</v>
      </c>
      <c r="P2974">
        <f t="shared" si="277"/>
        <v>123.94117647058823</v>
      </c>
      <c r="Q2974" t="str">
        <f t="shared" si="278"/>
        <v>theater</v>
      </c>
      <c r="R2974" t="str">
        <f t="shared" si="279"/>
        <v>plays</v>
      </c>
      <c r="S2974" s="9">
        <f t="shared" si="280"/>
        <v>42694.110185185185</v>
      </c>
      <c r="T2974" s="9">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76"/>
        <v>174.8</v>
      </c>
      <c r="P2975">
        <f t="shared" si="277"/>
        <v>264.84848484848487</v>
      </c>
      <c r="Q2975" t="str">
        <f t="shared" si="278"/>
        <v>theater</v>
      </c>
      <c r="R2975" t="str">
        <f t="shared" si="279"/>
        <v>plays</v>
      </c>
      <c r="S2975" s="9">
        <f t="shared" si="280"/>
        <v>42341.818379629629</v>
      </c>
      <c r="T2975" s="9">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76"/>
        <v>102</v>
      </c>
      <c r="P2976">
        <f t="shared" si="277"/>
        <v>58.620689655172413</v>
      </c>
      <c r="Q2976" t="str">
        <f t="shared" si="278"/>
        <v>theater</v>
      </c>
      <c r="R2976" t="str">
        <f t="shared" si="279"/>
        <v>plays</v>
      </c>
      <c r="S2976" s="9">
        <f t="shared" si="280"/>
        <v>41880.061006944445</v>
      </c>
      <c r="T2976" s="9">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76"/>
        <v>100.125</v>
      </c>
      <c r="P2977">
        <f t="shared" si="277"/>
        <v>70.884955752212392</v>
      </c>
      <c r="Q2977" t="str">
        <f t="shared" si="278"/>
        <v>theater</v>
      </c>
      <c r="R2977" t="str">
        <f t="shared" si="279"/>
        <v>plays</v>
      </c>
      <c r="S2977" s="9">
        <f t="shared" si="280"/>
        <v>41941.683865740742</v>
      </c>
      <c r="T2977" s="9">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76"/>
        <v>171.42857142857142</v>
      </c>
      <c r="P2978">
        <f t="shared" si="277"/>
        <v>8.5714285714285712</v>
      </c>
      <c r="Q2978" t="str">
        <f t="shared" si="278"/>
        <v>theater</v>
      </c>
      <c r="R2978" t="str">
        <f t="shared" si="279"/>
        <v>plays</v>
      </c>
      <c r="S2978" s="9">
        <f t="shared" si="280"/>
        <v>42425.730671296296</v>
      </c>
      <c r="T2978" s="9">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76"/>
        <v>113.56666666666666</v>
      </c>
      <c r="P2979">
        <f t="shared" si="277"/>
        <v>113.56666666666666</v>
      </c>
      <c r="Q2979" t="str">
        <f t="shared" si="278"/>
        <v>theater</v>
      </c>
      <c r="R2979" t="str">
        <f t="shared" si="279"/>
        <v>plays</v>
      </c>
      <c r="S2979" s="9">
        <f t="shared" si="280"/>
        <v>42026.88118055556</v>
      </c>
      <c r="T2979" s="9">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76"/>
        <v>129.46666666666667</v>
      </c>
      <c r="P2980">
        <f t="shared" si="277"/>
        <v>60.6875</v>
      </c>
      <c r="Q2980" t="str">
        <f t="shared" si="278"/>
        <v>theater</v>
      </c>
      <c r="R2980" t="str">
        <f t="shared" si="279"/>
        <v>plays</v>
      </c>
      <c r="S2980" s="9">
        <f t="shared" si="280"/>
        <v>41922.640590277777</v>
      </c>
      <c r="T2980" s="9">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76"/>
        <v>101.4</v>
      </c>
      <c r="P2981">
        <f t="shared" si="277"/>
        <v>110.21739130434783</v>
      </c>
      <c r="Q2981" t="str">
        <f t="shared" si="278"/>
        <v>theater</v>
      </c>
      <c r="R2981" t="str">
        <f t="shared" si="279"/>
        <v>plays</v>
      </c>
      <c r="S2981" s="9">
        <f t="shared" si="280"/>
        <v>41993.824340277773</v>
      </c>
      <c r="T2981" s="9">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76"/>
        <v>109.16666666666666</v>
      </c>
      <c r="P2982">
        <f t="shared" si="277"/>
        <v>136.45833333333334</v>
      </c>
      <c r="Q2982" t="str">
        <f t="shared" si="278"/>
        <v>theater</v>
      </c>
      <c r="R2982" t="str">
        <f t="shared" si="279"/>
        <v>plays</v>
      </c>
      <c r="S2982" s="9">
        <f t="shared" si="280"/>
        <v>42219.915856481486</v>
      </c>
      <c r="T2982" s="9">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76"/>
        <v>128.92500000000001</v>
      </c>
      <c r="P2983">
        <f t="shared" si="277"/>
        <v>53.164948453608247</v>
      </c>
      <c r="Q2983" t="str">
        <f t="shared" si="278"/>
        <v>theater</v>
      </c>
      <c r="R2983" t="str">
        <f t="shared" si="279"/>
        <v>spaces</v>
      </c>
      <c r="S2983" s="9">
        <f t="shared" si="280"/>
        <v>42225.559675925921</v>
      </c>
      <c r="T2983" s="9">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76"/>
        <v>102.06</v>
      </c>
      <c r="P2984">
        <f t="shared" si="277"/>
        <v>86.491525423728817</v>
      </c>
      <c r="Q2984" t="str">
        <f t="shared" si="278"/>
        <v>theater</v>
      </c>
      <c r="R2984" t="str">
        <f t="shared" si="279"/>
        <v>spaces</v>
      </c>
      <c r="S2984" s="9">
        <f t="shared" si="280"/>
        <v>42381.686840277776</v>
      </c>
      <c r="T2984" s="9">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76"/>
        <v>146.53957758620692</v>
      </c>
      <c r="P2985">
        <f t="shared" si="277"/>
        <v>155.23827397260274</v>
      </c>
      <c r="Q2985" t="str">
        <f t="shared" si="278"/>
        <v>theater</v>
      </c>
      <c r="R2985" t="str">
        <f t="shared" si="279"/>
        <v>spaces</v>
      </c>
      <c r="S2985" s="9">
        <f t="shared" si="280"/>
        <v>41894.632361111115</v>
      </c>
      <c r="T2985" s="9">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76"/>
        <v>100.352</v>
      </c>
      <c r="P2986">
        <f t="shared" si="277"/>
        <v>115.08256880733946</v>
      </c>
      <c r="Q2986" t="str">
        <f t="shared" si="278"/>
        <v>theater</v>
      </c>
      <c r="R2986" t="str">
        <f t="shared" si="279"/>
        <v>spaces</v>
      </c>
      <c r="S2986" s="9">
        <f t="shared" si="280"/>
        <v>42576.278715277775</v>
      </c>
      <c r="T2986" s="9">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76"/>
        <v>121.64999999999999</v>
      </c>
      <c r="P2987">
        <f t="shared" si="277"/>
        <v>109.5945945945946</v>
      </c>
      <c r="Q2987" t="str">
        <f t="shared" si="278"/>
        <v>theater</v>
      </c>
      <c r="R2987" t="str">
        <f t="shared" si="279"/>
        <v>spaces</v>
      </c>
      <c r="S2987" s="9">
        <f t="shared" si="280"/>
        <v>42654.973703703698</v>
      </c>
      <c r="T2987" s="9">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76"/>
        <v>105.5</v>
      </c>
      <c r="P2988">
        <f t="shared" si="277"/>
        <v>45.214285714285715</v>
      </c>
      <c r="Q2988" t="str">
        <f t="shared" si="278"/>
        <v>theater</v>
      </c>
      <c r="R2988" t="str">
        <f t="shared" si="279"/>
        <v>spaces</v>
      </c>
      <c r="S2988" s="9">
        <f t="shared" si="280"/>
        <v>42431.500069444446</v>
      </c>
      <c r="T2988" s="9">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76"/>
        <v>110.4008</v>
      </c>
      <c r="P2989">
        <f t="shared" si="277"/>
        <v>104.15169811320754</v>
      </c>
      <c r="Q2989" t="str">
        <f t="shared" si="278"/>
        <v>theater</v>
      </c>
      <c r="R2989" t="str">
        <f t="shared" si="279"/>
        <v>spaces</v>
      </c>
      <c r="S2989" s="9">
        <f t="shared" si="280"/>
        <v>42627.307303240741</v>
      </c>
      <c r="T2989" s="9">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76"/>
        <v>100</v>
      </c>
      <c r="P2990">
        <f t="shared" si="277"/>
        <v>35.714285714285715</v>
      </c>
      <c r="Q2990" t="str">
        <f t="shared" si="278"/>
        <v>theater</v>
      </c>
      <c r="R2990" t="str">
        <f t="shared" si="279"/>
        <v>spaces</v>
      </c>
      <c r="S2990" s="9">
        <f t="shared" si="280"/>
        <v>42511.362048611118</v>
      </c>
      <c r="T2990" s="9">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76"/>
        <v>176.535</v>
      </c>
      <c r="P2991">
        <f t="shared" si="277"/>
        <v>96.997252747252745</v>
      </c>
      <c r="Q2991" t="str">
        <f t="shared" si="278"/>
        <v>theater</v>
      </c>
      <c r="R2991" t="str">
        <f t="shared" si="279"/>
        <v>spaces</v>
      </c>
      <c r="S2991" s="9">
        <f t="shared" si="280"/>
        <v>42337.02039351852</v>
      </c>
      <c r="T2991" s="9">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76"/>
        <v>100</v>
      </c>
      <c r="P2992">
        <f t="shared" si="277"/>
        <v>370.37037037037038</v>
      </c>
      <c r="Q2992" t="str">
        <f t="shared" si="278"/>
        <v>theater</v>
      </c>
      <c r="R2992" t="str">
        <f t="shared" si="279"/>
        <v>spaces</v>
      </c>
      <c r="S2992" s="9">
        <f t="shared" si="280"/>
        <v>42341.57430555555</v>
      </c>
      <c r="T2992" s="9">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76"/>
        <v>103.29411764705883</v>
      </c>
      <c r="P2993">
        <f t="shared" si="277"/>
        <v>94.408602150537632</v>
      </c>
      <c r="Q2993" t="str">
        <f t="shared" si="278"/>
        <v>theater</v>
      </c>
      <c r="R2993" t="str">
        <f t="shared" si="279"/>
        <v>spaces</v>
      </c>
      <c r="S2993" s="9">
        <f t="shared" si="280"/>
        <v>42740.837152777778</v>
      </c>
      <c r="T2993" s="9">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76"/>
        <v>104.5</v>
      </c>
      <c r="P2994">
        <f t="shared" si="277"/>
        <v>48.984375</v>
      </c>
      <c r="Q2994" t="str">
        <f t="shared" si="278"/>
        <v>theater</v>
      </c>
      <c r="R2994" t="str">
        <f t="shared" si="279"/>
        <v>spaces</v>
      </c>
      <c r="S2994" s="9">
        <f t="shared" si="280"/>
        <v>42622.767476851848</v>
      </c>
      <c r="T2994" s="9">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76"/>
        <v>100.29999999999998</v>
      </c>
      <c r="P2995">
        <f t="shared" si="277"/>
        <v>45.590909090909093</v>
      </c>
      <c r="Q2995" t="str">
        <f t="shared" si="278"/>
        <v>theater</v>
      </c>
      <c r="R2995" t="str">
        <f t="shared" si="279"/>
        <v>spaces</v>
      </c>
      <c r="S2995" s="9">
        <f t="shared" si="280"/>
        <v>42390.838738425926</v>
      </c>
      <c r="T2995" s="9">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76"/>
        <v>457.74666666666673</v>
      </c>
      <c r="P2996">
        <f t="shared" si="277"/>
        <v>23.275254237288134</v>
      </c>
      <c r="Q2996" t="str">
        <f t="shared" si="278"/>
        <v>theater</v>
      </c>
      <c r="R2996" t="str">
        <f t="shared" si="279"/>
        <v>spaces</v>
      </c>
      <c r="S2996" s="9">
        <f t="shared" si="280"/>
        <v>41885.478842592594</v>
      </c>
      <c r="T2996" s="9">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76"/>
        <v>104.96000000000001</v>
      </c>
      <c r="P2997">
        <f t="shared" si="277"/>
        <v>63.2289156626506</v>
      </c>
      <c r="Q2997" t="str">
        <f t="shared" si="278"/>
        <v>theater</v>
      </c>
      <c r="R2997" t="str">
        <f t="shared" si="279"/>
        <v>spaces</v>
      </c>
      <c r="S2997" s="9">
        <f t="shared" si="280"/>
        <v>42724.665173611109</v>
      </c>
      <c r="T2997" s="9">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76"/>
        <v>171.94285714285715</v>
      </c>
      <c r="P2998">
        <f t="shared" si="277"/>
        <v>153.5204081632653</v>
      </c>
      <c r="Q2998" t="str">
        <f t="shared" si="278"/>
        <v>theater</v>
      </c>
      <c r="R2998" t="str">
        <f t="shared" si="279"/>
        <v>spaces</v>
      </c>
      <c r="S2998" s="9">
        <f t="shared" si="280"/>
        <v>42090.912500000006</v>
      </c>
      <c r="T2998" s="9">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76"/>
        <v>103.73000000000002</v>
      </c>
      <c r="P2999">
        <f t="shared" si="277"/>
        <v>90.2</v>
      </c>
      <c r="Q2999" t="str">
        <f t="shared" si="278"/>
        <v>theater</v>
      </c>
      <c r="R2999" t="str">
        <f t="shared" si="279"/>
        <v>spaces</v>
      </c>
      <c r="S2999" s="9">
        <f t="shared" si="280"/>
        <v>42775.733715277776</v>
      </c>
      <c r="T2999" s="9">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76"/>
        <v>103.029</v>
      </c>
      <c r="P3000">
        <f t="shared" si="277"/>
        <v>118.97113163972287</v>
      </c>
      <c r="Q3000" t="str">
        <f t="shared" si="278"/>
        <v>theater</v>
      </c>
      <c r="R3000" t="str">
        <f t="shared" si="279"/>
        <v>spaces</v>
      </c>
      <c r="S3000" s="9">
        <f t="shared" si="280"/>
        <v>41778.193622685183</v>
      </c>
      <c r="T3000" s="9">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76"/>
        <v>118.88888888888889</v>
      </c>
      <c r="P3001">
        <f t="shared" si="277"/>
        <v>80.25</v>
      </c>
      <c r="Q3001" t="str">
        <f t="shared" si="278"/>
        <v>theater</v>
      </c>
      <c r="R3001" t="str">
        <f t="shared" si="279"/>
        <v>spaces</v>
      </c>
      <c r="S3001" s="9">
        <f t="shared" si="280"/>
        <v>42780.740277777775</v>
      </c>
      <c r="T3001" s="9">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76"/>
        <v>100</v>
      </c>
      <c r="P3002">
        <f t="shared" si="277"/>
        <v>62.5</v>
      </c>
      <c r="Q3002" t="str">
        <f t="shared" si="278"/>
        <v>theater</v>
      </c>
      <c r="R3002" t="str">
        <f t="shared" si="279"/>
        <v>spaces</v>
      </c>
      <c r="S3002" s="9">
        <f t="shared" si="280"/>
        <v>42752.827199074076</v>
      </c>
      <c r="T3002" s="9">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76"/>
        <v>318.69988910451895</v>
      </c>
      <c r="P3003">
        <f t="shared" si="277"/>
        <v>131.37719999999999</v>
      </c>
      <c r="Q3003" t="str">
        <f t="shared" si="278"/>
        <v>theater</v>
      </c>
      <c r="R3003" t="str">
        <f t="shared" si="279"/>
        <v>spaces</v>
      </c>
      <c r="S3003" s="9">
        <f t="shared" si="280"/>
        <v>42534.895625000005</v>
      </c>
      <c r="T3003" s="9">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76"/>
        <v>108.50614285714286</v>
      </c>
      <c r="P3004">
        <f t="shared" si="277"/>
        <v>73.032980769230775</v>
      </c>
      <c r="Q3004" t="str">
        <f t="shared" si="278"/>
        <v>theater</v>
      </c>
      <c r="R3004" t="str">
        <f t="shared" si="279"/>
        <v>spaces</v>
      </c>
      <c r="S3004" s="9">
        <f t="shared" si="280"/>
        <v>41239.83625</v>
      </c>
      <c r="T3004" s="9">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76"/>
        <v>101.16666666666667</v>
      </c>
      <c r="P3005">
        <f t="shared" si="277"/>
        <v>178.52941176470588</v>
      </c>
      <c r="Q3005" t="str">
        <f t="shared" si="278"/>
        <v>theater</v>
      </c>
      <c r="R3005" t="str">
        <f t="shared" si="279"/>
        <v>spaces</v>
      </c>
      <c r="S3005" s="9">
        <f t="shared" si="280"/>
        <v>42398.849259259259</v>
      </c>
      <c r="T3005" s="9">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76"/>
        <v>112.815</v>
      </c>
      <c r="P3006">
        <f t="shared" si="277"/>
        <v>162.90974729241879</v>
      </c>
      <c r="Q3006" t="str">
        <f t="shared" si="278"/>
        <v>theater</v>
      </c>
      <c r="R3006" t="str">
        <f t="shared" si="279"/>
        <v>spaces</v>
      </c>
      <c r="S3006" s="9">
        <f t="shared" si="280"/>
        <v>41928.881064814814</v>
      </c>
      <c r="T3006" s="9">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76"/>
        <v>120.49622641509434</v>
      </c>
      <c r="P3007">
        <f t="shared" si="277"/>
        <v>108.24237288135593</v>
      </c>
      <c r="Q3007" t="str">
        <f t="shared" si="278"/>
        <v>theater</v>
      </c>
      <c r="R3007" t="str">
        <f t="shared" si="279"/>
        <v>spaces</v>
      </c>
      <c r="S3007" s="9">
        <f t="shared" si="280"/>
        <v>41888.674826388888</v>
      </c>
      <c r="T3007" s="9">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76"/>
        <v>107.74999999999999</v>
      </c>
      <c r="P3008">
        <f t="shared" si="277"/>
        <v>88.865979381443296</v>
      </c>
      <c r="Q3008" t="str">
        <f t="shared" si="278"/>
        <v>theater</v>
      </c>
      <c r="R3008" t="str">
        <f t="shared" si="279"/>
        <v>spaces</v>
      </c>
      <c r="S3008" s="9">
        <f t="shared" si="280"/>
        <v>41957.756840277783</v>
      </c>
      <c r="T3008" s="9">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76"/>
        <v>180</v>
      </c>
      <c r="P3009">
        <f t="shared" si="277"/>
        <v>54</v>
      </c>
      <c r="Q3009" t="str">
        <f t="shared" si="278"/>
        <v>theater</v>
      </c>
      <c r="R3009" t="str">
        <f t="shared" si="279"/>
        <v>spaces</v>
      </c>
      <c r="S3009" s="9">
        <f t="shared" si="280"/>
        <v>42098.216238425928</v>
      </c>
      <c r="T3009" s="9">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276"/>
        <v>101.16666666666667</v>
      </c>
      <c r="P3010">
        <f t="shared" si="277"/>
        <v>116.73076923076923</v>
      </c>
      <c r="Q3010" t="str">
        <f t="shared" si="278"/>
        <v>theater</v>
      </c>
      <c r="R3010" t="str">
        <f t="shared" si="279"/>
        <v>spaces</v>
      </c>
      <c r="S3010" s="9">
        <f t="shared" si="280"/>
        <v>42360.212025462963</v>
      </c>
      <c r="T3010" s="9">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282">(E3011/D3011)*100</f>
        <v>119.756</v>
      </c>
      <c r="P3011">
        <f t="shared" ref="P3011:P3074" si="283">IFERROR(E3011/L3011, 0)</f>
        <v>233.8984375</v>
      </c>
      <c r="Q3011" t="str">
        <f t="shared" ref="Q3011:Q3074" si="284">LEFT(N3011, SEARCH("/",N3011,1)-1)</f>
        <v>theater</v>
      </c>
      <c r="R3011" t="str">
        <f t="shared" ref="R3011:R3074" si="285">RIGHT(N3011,LEN(N3011)-SEARCH("/",N3011,1))</f>
        <v>spaces</v>
      </c>
      <c r="S3011" s="9">
        <f t="shared" ref="S3011:S3074" si="286">(((J3011/60)/60)/24)+DATE(1970,1,1)</f>
        <v>41939.569907407407</v>
      </c>
      <c r="T3011" s="9">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82"/>
        <v>158</v>
      </c>
      <c r="P3012">
        <f t="shared" si="283"/>
        <v>158</v>
      </c>
      <c r="Q3012" t="str">
        <f t="shared" si="284"/>
        <v>theater</v>
      </c>
      <c r="R3012" t="str">
        <f t="shared" si="285"/>
        <v>spaces</v>
      </c>
      <c r="S3012" s="9">
        <f t="shared" si="286"/>
        <v>41996.832395833335</v>
      </c>
      <c r="T3012" s="9">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82"/>
        <v>123.66666666666666</v>
      </c>
      <c r="P3013">
        <f t="shared" si="283"/>
        <v>14.84</v>
      </c>
      <c r="Q3013" t="str">
        <f t="shared" si="284"/>
        <v>theater</v>
      </c>
      <c r="R3013" t="str">
        <f t="shared" si="285"/>
        <v>spaces</v>
      </c>
      <c r="S3013" s="9">
        <f t="shared" si="286"/>
        <v>42334.468935185185</v>
      </c>
      <c r="T3013" s="9">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82"/>
        <v>117.12499999999999</v>
      </c>
      <c r="P3014">
        <f t="shared" si="283"/>
        <v>85.181818181818187</v>
      </c>
      <c r="Q3014" t="str">
        <f t="shared" si="284"/>
        <v>theater</v>
      </c>
      <c r="R3014" t="str">
        <f t="shared" si="285"/>
        <v>spaces</v>
      </c>
      <c r="S3014" s="9">
        <f t="shared" si="286"/>
        <v>42024.702893518523</v>
      </c>
      <c r="T3014" s="9">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82"/>
        <v>156.96</v>
      </c>
      <c r="P3015">
        <f t="shared" si="283"/>
        <v>146.69158878504672</v>
      </c>
      <c r="Q3015" t="str">
        <f t="shared" si="284"/>
        <v>theater</v>
      </c>
      <c r="R3015" t="str">
        <f t="shared" si="285"/>
        <v>spaces</v>
      </c>
      <c r="S3015" s="9">
        <f t="shared" si="286"/>
        <v>42146.836215277777</v>
      </c>
      <c r="T3015" s="9">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82"/>
        <v>113.104</v>
      </c>
      <c r="P3016">
        <f t="shared" si="283"/>
        <v>50.764811490125673</v>
      </c>
      <c r="Q3016" t="str">
        <f t="shared" si="284"/>
        <v>theater</v>
      </c>
      <c r="R3016" t="str">
        <f t="shared" si="285"/>
        <v>spaces</v>
      </c>
      <c r="S3016" s="9">
        <f t="shared" si="286"/>
        <v>41920.123611111114</v>
      </c>
      <c r="T3016" s="9">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82"/>
        <v>103.17647058823529</v>
      </c>
      <c r="P3017">
        <f t="shared" si="283"/>
        <v>87.7</v>
      </c>
      <c r="Q3017" t="str">
        <f t="shared" si="284"/>
        <v>theater</v>
      </c>
      <c r="R3017" t="str">
        <f t="shared" si="285"/>
        <v>spaces</v>
      </c>
      <c r="S3017" s="9">
        <f t="shared" si="286"/>
        <v>41785.72729166667</v>
      </c>
      <c r="T3017" s="9">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282"/>
        <v>102.61176470588236</v>
      </c>
      <c r="P3018">
        <f t="shared" si="283"/>
        <v>242.27777777777777</v>
      </c>
      <c r="Q3018" t="str">
        <f t="shared" si="284"/>
        <v>theater</v>
      </c>
      <c r="R3018" t="str">
        <f t="shared" si="285"/>
        <v>spaces</v>
      </c>
      <c r="S3018" s="9">
        <f t="shared" si="286"/>
        <v>41778.548055555555</v>
      </c>
      <c r="T3018" s="9">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82"/>
        <v>105.84090909090908</v>
      </c>
      <c r="P3019">
        <f t="shared" si="283"/>
        <v>146.44654088050314</v>
      </c>
      <c r="Q3019" t="str">
        <f t="shared" si="284"/>
        <v>theater</v>
      </c>
      <c r="R3019" t="str">
        <f t="shared" si="285"/>
        <v>spaces</v>
      </c>
      <c r="S3019" s="9">
        <f t="shared" si="286"/>
        <v>41841.850034722222</v>
      </c>
      <c r="T3019" s="9">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82"/>
        <v>100.71428571428571</v>
      </c>
      <c r="P3020">
        <f t="shared" si="283"/>
        <v>103.17073170731707</v>
      </c>
      <c r="Q3020" t="str">
        <f t="shared" si="284"/>
        <v>theater</v>
      </c>
      <c r="R3020" t="str">
        <f t="shared" si="285"/>
        <v>spaces</v>
      </c>
      <c r="S3020" s="9">
        <f t="shared" si="286"/>
        <v>42163.29833333334</v>
      </c>
      <c r="T3020" s="9">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82"/>
        <v>121.23333333333332</v>
      </c>
      <c r="P3021">
        <f t="shared" si="283"/>
        <v>80.464601769911511</v>
      </c>
      <c r="Q3021" t="str">
        <f t="shared" si="284"/>
        <v>theater</v>
      </c>
      <c r="R3021" t="str">
        <f t="shared" si="285"/>
        <v>spaces</v>
      </c>
      <c r="S3021" s="9">
        <f t="shared" si="286"/>
        <v>41758.833564814813</v>
      </c>
      <c r="T3021" s="9">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282"/>
        <v>100.57142857142858</v>
      </c>
      <c r="P3022">
        <f t="shared" si="283"/>
        <v>234.66666666666666</v>
      </c>
      <c r="Q3022" t="str">
        <f t="shared" si="284"/>
        <v>theater</v>
      </c>
      <c r="R3022" t="str">
        <f t="shared" si="285"/>
        <v>spaces</v>
      </c>
      <c r="S3022" s="9">
        <f t="shared" si="286"/>
        <v>42170.846446759257</v>
      </c>
      <c r="T3022" s="9">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82"/>
        <v>116.02222222222223</v>
      </c>
      <c r="P3023">
        <f t="shared" si="283"/>
        <v>50.689320388349515</v>
      </c>
      <c r="Q3023" t="str">
        <f t="shared" si="284"/>
        <v>theater</v>
      </c>
      <c r="R3023" t="str">
        <f t="shared" si="285"/>
        <v>spaces</v>
      </c>
      <c r="S3023" s="9">
        <f t="shared" si="286"/>
        <v>42660.618854166663</v>
      </c>
      <c r="T3023" s="9">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82"/>
        <v>100.88</v>
      </c>
      <c r="P3024">
        <f t="shared" si="283"/>
        <v>162.70967741935485</v>
      </c>
      <c r="Q3024" t="str">
        <f t="shared" si="284"/>
        <v>theater</v>
      </c>
      <c r="R3024" t="str">
        <f t="shared" si="285"/>
        <v>spaces</v>
      </c>
      <c r="S3024" s="9">
        <f t="shared" si="286"/>
        <v>42564.95380787037</v>
      </c>
      <c r="T3024" s="9">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82"/>
        <v>103</v>
      </c>
      <c r="P3025">
        <f t="shared" si="283"/>
        <v>120.16666666666667</v>
      </c>
      <c r="Q3025" t="str">
        <f t="shared" si="284"/>
        <v>theater</v>
      </c>
      <c r="R3025" t="str">
        <f t="shared" si="285"/>
        <v>spaces</v>
      </c>
      <c r="S3025" s="9">
        <f t="shared" si="286"/>
        <v>42121.675763888896</v>
      </c>
      <c r="T3025" s="9">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282"/>
        <v>246.42</v>
      </c>
      <c r="P3026">
        <f t="shared" si="283"/>
        <v>67.697802197802204</v>
      </c>
      <c r="Q3026" t="str">
        <f t="shared" si="284"/>
        <v>theater</v>
      </c>
      <c r="R3026" t="str">
        <f t="shared" si="285"/>
        <v>spaces</v>
      </c>
      <c r="S3026" s="9">
        <f t="shared" si="286"/>
        <v>41158.993923611109</v>
      </c>
      <c r="T3026" s="9">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82"/>
        <v>302.2</v>
      </c>
      <c r="P3027">
        <f t="shared" si="283"/>
        <v>52.103448275862071</v>
      </c>
      <c r="Q3027" t="str">
        <f t="shared" si="284"/>
        <v>theater</v>
      </c>
      <c r="R3027" t="str">
        <f t="shared" si="285"/>
        <v>spaces</v>
      </c>
      <c r="S3027" s="9">
        <f t="shared" si="286"/>
        <v>41761.509409722225</v>
      </c>
      <c r="T3027" s="9">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82"/>
        <v>143.33333333333334</v>
      </c>
      <c r="P3028">
        <f t="shared" si="283"/>
        <v>51.6</v>
      </c>
      <c r="Q3028" t="str">
        <f t="shared" si="284"/>
        <v>theater</v>
      </c>
      <c r="R3028" t="str">
        <f t="shared" si="285"/>
        <v>spaces</v>
      </c>
      <c r="S3028" s="9">
        <f t="shared" si="286"/>
        <v>42783.459398148145</v>
      </c>
      <c r="T3028" s="9">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82"/>
        <v>131.44</v>
      </c>
      <c r="P3029">
        <f t="shared" si="283"/>
        <v>164.3</v>
      </c>
      <c r="Q3029" t="str">
        <f t="shared" si="284"/>
        <v>theater</v>
      </c>
      <c r="R3029" t="str">
        <f t="shared" si="285"/>
        <v>spaces</v>
      </c>
      <c r="S3029" s="9">
        <f t="shared" si="286"/>
        <v>42053.704293981486</v>
      </c>
      <c r="T3029" s="9">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282"/>
        <v>168.01999999999998</v>
      </c>
      <c r="P3030">
        <f t="shared" si="283"/>
        <v>84.858585858585855</v>
      </c>
      <c r="Q3030" t="str">
        <f t="shared" si="284"/>
        <v>theater</v>
      </c>
      <c r="R3030" t="str">
        <f t="shared" si="285"/>
        <v>spaces</v>
      </c>
      <c r="S3030" s="9">
        <f t="shared" si="286"/>
        <v>42567.264178240745</v>
      </c>
      <c r="T3030" s="9">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82"/>
        <v>109.67666666666666</v>
      </c>
      <c r="P3031">
        <f t="shared" si="283"/>
        <v>94.548850574712645</v>
      </c>
      <c r="Q3031" t="str">
        <f t="shared" si="284"/>
        <v>theater</v>
      </c>
      <c r="R3031" t="str">
        <f t="shared" si="285"/>
        <v>spaces</v>
      </c>
      <c r="S3031" s="9">
        <f t="shared" si="286"/>
        <v>41932.708877314813</v>
      </c>
      <c r="T3031" s="9">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82"/>
        <v>106.6857142857143</v>
      </c>
      <c r="P3032">
        <f t="shared" si="283"/>
        <v>45.536585365853661</v>
      </c>
      <c r="Q3032" t="str">
        <f t="shared" si="284"/>
        <v>theater</v>
      </c>
      <c r="R3032" t="str">
        <f t="shared" si="285"/>
        <v>spaces</v>
      </c>
      <c r="S3032" s="9">
        <f t="shared" si="286"/>
        <v>42233.747349537036</v>
      </c>
      <c r="T3032" s="9">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82"/>
        <v>100</v>
      </c>
      <c r="P3033">
        <f t="shared" si="283"/>
        <v>51.724137931034484</v>
      </c>
      <c r="Q3033" t="str">
        <f t="shared" si="284"/>
        <v>theater</v>
      </c>
      <c r="R3033" t="str">
        <f t="shared" si="285"/>
        <v>spaces</v>
      </c>
      <c r="S3033" s="9">
        <f t="shared" si="286"/>
        <v>42597.882488425923</v>
      </c>
      <c r="T3033" s="9">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82"/>
        <v>127.2</v>
      </c>
      <c r="P3034">
        <f t="shared" si="283"/>
        <v>50.88</v>
      </c>
      <c r="Q3034" t="str">
        <f t="shared" si="284"/>
        <v>theater</v>
      </c>
      <c r="R3034" t="str">
        <f t="shared" si="285"/>
        <v>spaces</v>
      </c>
      <c r="S3034" s="9">
        <f t="shared" si="286"/>
        <v>42228.044664351852</v>
      </c>
      <c r="T3034" s="9">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82"/>
        <v>146.53333333333333</v>
      </c>
      <c r="P3035">
        <f t="shared" si="283"/>
        <v>191.13043478260869</v>
      </c>
      <c r="Q3035" t="str">
        <f t="shared" si="284"/>
        <v>theater</v>
      </c>
      <c r="R3035" t="str">
        <f t="shared" si="285"/>
        <v>spaces</v>
      </c>
      <c r="S3035" s="9">
        <f t="shared" si="286"/>
        <v>42570.110243055555</v>
      </c>
      <c r="T3035" s="9">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82"/>
        <v>112.53599999999999</v>
      </c>
      <c r="P3036">
        <f t="shared" si="283"/>
        <v>89.314285714285717</v>
      </c>
      <c r="Q3036" t="str">
        <f t="shared" si="284"/>
        <v>theater</v>
      </c>
      <c r="R3036" t="str">
        <f t="shared" si="285"/>
        <v>spaces</v>
      </c>
      <c r="S3036" s="9">
        <f t="shared" si="286"/>
        <v>42644.535358796296</v>
      </c>
      <c r="T3036" s="9">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82"/>
        <v>108.78684000000001</v>
      </c>
      <c r="P3037">
        <f t="shared" si="283"/>
        <v>88.588631921824103</v>
      </c>
      <c r="Q3037" t="str">
        <f t="shared" si="284"/>
        <v>theater</v>
      </c>
      <c r="R3037" t="str">
        <f t="shared" si="285"/>
        <v>spaces</v>
      </c>
      <c r="S3037" s="9">
        <f t="shared" si="286"/>
        <v>41368.560289351852</v>
      </c>
      <c r="T3037" s="9">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82"/>
        <v>126.732</v>
      </c>
      <c r="P3038">
        <f t="shared" si="283"/>
        <v>96.300911854103347</v>
      </c>
      <c r="Q3038" t="str">
        <f t="shared" si="284"/>
        <v>theater</v>
      </c>
      <c r="R3038" t="str">
        <f t="shared" si="285"/>
        <v>spaces</v>
      </c>
      <c r="S3038" s="9">
        <f t="shared" si="286"/>
        <v>41466.785231481481</v>
      </c>
      <c r="T3038" s="9">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82"/>
        <v>213.20000000000002</v>
      </c>
      <c r="P3039">
        <f t="shared" si="283"/>
        <v>33.3125</v>
      </c>
      <c r="Q3039" t="str">
        <f t="shared" si="284"/>
        <v>theater</v>
      </c>
      <c r="R3039" t="str">
        <f t="shared" si="285"/>
        <v>spaces</v>
      </c>
      <c r="S3039" s="9">
        <f t="shared" si="286"/>
        <v>40378.893206018518</v>
      </c>
      <c r="T3039" s="9">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82"/>
        <v>100.49999999999999</v>
      </c>
      <c r="P3040">
        <f t="shared" si="283"/>
        <v>37.222222222222221</v>
      </c>
      <c r="Q3040" t="str">
        <f t="shared" si="284"/>
        <v>theater</v>
      </c>
      <c r="R3040" t="str">
        <f t="shared" si="285"/>
        <v>spaces</v>
      </c>
      <c r="S3040" s="9">
        <f t="shared" si="286"/>
        <v>42373.252280092594</v>
      </c>
      <c r="T3040" s="9">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82"/>
        <v>108.71389999999998</v>
      </c>
      <c r="P3041">
        <f t="shared" si="283"/>
        <v>92.130423728813554</v>
      </c>
      <c r="Q3041" t="str">
        <f t="shared" si="284"/>
        <v>theater</v>
      </c>
      <c r="R3041" t="str">
        <f t="shared" si="285"/>
        <v>spaces</v>
      </c>
      <c r="S3041" s="9">
        <f t="shared" si="286"/>
        <v>41610.794421296298</v>
      </c>
      <c r="T3041" s="9">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82"/>
        <v>107.5</v>
      </c>
      <c r="P3042">
        <f t="shared" si="283"/>
        <v>76.785714285714292</v>
      </c>
      <c r="Q3042" t="str">
        <f t="shared" si="284"/>
        <v>theater</v>
      </c>
      <c r="R3042" t="str">
        <f t="shared" si="285"/>
        <v>spaces</v>
      </c>
      <c r="S3042" s="9">
        <f t="shared" si="286"/>
        <v>42177.791909722218</v>
      </c>
      <c r="T3042" s="9">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282"/>
        <v>110.48192771084338</v>
      </c>
      <c r="P3043">
        <f t="shared" si="283"/>
        <v>96.526315789473685</v>
      </c>
      <c r="Q3043" t="str">
        <f t="shared" si="284"/>
        <v>theater</v>
      </c>
      <c r="R3043" t="str">
        <f t="shared" si="285"/>
        <v>spaces</v>
      </c>
      <c r="S3043" s="9">
        <f t="shared" si="286"/>
        <v>42359.868611111116</v>
      </c>
      <c r="T3043" s="9">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82"/>
        <v>128</v>
      </c>
      <c r="P3044">
        <f t="shared" si="283"/>
        <v>51.891891891891895</v>
      </c>
      <c r="Q3044" t="str">
        <f t="shared" si="284"/>
        <v>theater</v>
      </c>
      <c r="R3044" t="str">
        <f t="shared" si="285"/>
        <v>spaces</v>
      </c>
      <c r="S3044" s="9">
        <f t="shared" si="286"/>
        <v>42253.688043981485</v>
      </c>
      <c r="T3044" s="9">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82"/>
        <v>110.00666666666667</v>
      </c>
      <c r="P3045">
        <f t="shared" si="283"/>
        <v>128.9140625</v>
      </c>
      <c r="Q3045" t="str">
        <f t="shared" si="284"/>
        <v>theater</v>
      </c>
      <c r="R3045" t="str">
        <f t="shared" si="285"/>
        <v>spaces</v>
      </c>
      <c r="S3045" s="9">
        <f t="shared" si="286"/>
        <v>42083.070590277777</v>
      </c>
      <c r="T3045" s="9">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82"/>
        <v>109.34166666666667</v>
      </c>
      <c r="P3046">
        <f t="shared" si="283"/>
        <v>84.108974358974365</v>
      </c>
      <c r="Q3046" t="str">
        <f t="shared" si="284"/>
        <v>theater</v>
      </c>
      <c r="R3046" t="str">
        <f t="shared" si="285"/>
        <v>spaces</v>
      </c>
      <c r="S3046" s="9">
        <f t="shared" si="286"/>
        <v>42387.7268287037</v>
      </c>
      <c r="T3046" s="9">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82"/>
        <v>132.70650000000001</v>
      </c>
      <c r="P3047">
        <f t="shared" si="283"/>
        <v>82.941562500000003</v>
      </c>
      <c r="Q3047" t="str">
        <f t="shared" si="284"/>
        <v>theater</v>
      </c>
      <c r="R3047" t="str">
        <f t="shared" si="285"/>
        <v>spaces</v>
      </c>
      <c r="S3047" s="9">
        <f t="shared" si="286"/>
        <v>41843.155729166669</v>
      </c>
      <c r="T3047" s="9">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282"/>
        <v>190.84810126582278</v>
      </c>
      <c r="P3048">
        <f t="shared" si="283"/>
        <v>259.94827586206895</v>
      </c>
      <c r="Q3048" t="str">
        <f t="shared" si="284"/>
        <v>theater</v>
      </c>
      <c r="R3048" t="str">
        <f t="shared" si="285"/>
        <v>spaces</v>
      </c>
      <c r="S3048" s="9">
        <f t="shared" si="286"/>
        <v>41862.803078703706</v>
      </c>
      <c r="T3048" s="9">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82"/>
        <v>149</v>
      </c>
      <c r="P3049">
        <f t="shared" si="283"/>
        <v>37.25</v>
      </c>
      <c r="Q3049" t="str">
        <f t="shared" si="284"/>
        <v>theater</v>
      </c>
      <c r="R3049" t="str">
        <f t="shared" si="285"/>
        <v>spaces</v>
      </c>
      <c r="S3049" s="9">
        <f t="shared" si="286"/>
        <v>42443.989050925928</v>
      </c>
      <c r="T3049" s="9">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282"/>
        <v>166.4</v>
      </c>
      <c r="P3050">
        <f t="shared" si="283"/>
        <v>177.02127659574469</v>
      </c>
      <c r="Q3050" t="str">
        <f t="shared" si="284"/>
        <v>theater</v>
      </c>
      <c r="R3050" t="str">
        <f t="shared" si="285"/>
        <v>spaces</v>
      </c>
      <c r="S3050" s="9">
        <f t="shared" si="286"/>
        <v>41975.901180555549</v>
      </c>
      <c r="T3050" s="9">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82"/>
        <v>106.66666666666667</v>
      </c>
      <c r="P3051">
        <f t="shared" si="283"/>
        <v>74.074074074074076</v>
      </c>
      <c r="Q3051" t="str">
        <f t="shared" si="284"/>
        <v>theater</v>
      </c>
      <c r="R3051" t="str">
        <f t="shared" si="285"/>
        <v>spaces</v>
      </c>
      <c r="S3051" s="9">
        <f t="shared" si="286"/>
        <v>42139.014525462961</v>
      </c>
      <c r="T3051" s="9">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82"/>
        <v>106</v>
      </c>
      <c r="P3052">
        <f t="shared" si="283"/>
        <v>70.666666666666671</v>
      </c>
      <c r="Q3052" t="str">
        <f t="shared" si="284"/>
        <v>theater</v>
      </c>
      <c r="R3052" t="str">
        <f t="shared" si="285"/>
        <v>spaces</v>
      </c>
      <c r="S3052" s="9">
        <f t="shared" si="286"/>
        <v>42465.16851851852</v>
      </c>
      <c r="T3052" s="9">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82"/>
        <v>23.62857142857143</v>
      </c>
      <c r="P3053">
        <f t="shared" si="283"/>
        <v>23.62857142857143</v>
      </c>
      <c r="Q3053" t="str">
        <f t="shared" si="284"/>
        <v>theater</v>
      </c>
      <c r="R3053" t="str">
        <f t="shared" si="285"/>
        <v>spaces</v>
      </c>
      <c r="S3053" s="9">
        <f t="shared" si="286"/>
        <v>42744.416030092587</v>
      </c>
      <c r="T3053" s="9">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82"/>
        <v>0.15</v>
      </c>
      <c r="P3054">
        <f t="shared" si="283"/>
        <v>37.5</v>
      </c>
      <c r="Q3054" t="str">
        <f t="shared" si="284"/>
        <v>theater</v>
      </c>
      <c r="R3054" t="str">
        <f t="shared" si="285"/>
        <v>spaces</v>
      </c>
      <c r="S3054" s="9">
        <f t="shared" si="286"/>
        <v>42122.670069444444</v>
      </c>
      <c r="T3054" s="9">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82"/>
        <v>0.4</v>
      </c>
      <c r="P3055">
        <f t="shared" si="283"/>
        <v>13.333333333333334</v>
      </c>
      <c r="Q3055" t="str">
        <f t="shared" si="284"/>
        <v>theater</v>
      </c>
      <c r="R3055" t="str">
        <f t="shared" si="285"/>
        <v>spaces</v>
      </c>
      <c r="S3055" s="9">
        <f t="shared" si="286"/>
        <v>41862.761724537035</v>
      </c>
      <c r="T3055" s="9">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82"/>
        <v>0</v>
      </c>
      <c r="P3056">
        <f t="shared" si="283"/>
        <v>0</v>
      </c>
      <c r="Q3056" t="str">
        <f t="shared" si="284"/>
        <v>theater</v>
      </c>
      <c r="R3056" t="str">
        <f t="shared" si="285"/>
        <v>spaces</v>
      </c>
      <c r="S3056" s="9">
        <f t="shared" si="286"/>
        <v>42027.832800925928</v>
      </c>
      <c r="T3056" s="9">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82"/>
        <v>5.0000000000000001E-3</v>
      </c>
      <c r="P3057">
        <f t="shared" si="283"/>
        <v>1</v>
      </c>
      <c r="Q3057" t="str">
        <f t="shared" si="284"/>
        <v>theater</v>
      </c>
      <c r="R3057" t="str">
        <f t="shared" si="285"/>
        <v>spaces</v>
      </c>
      <c r="S3057" s="9">
        <f t="shared" si="286"/>
        <v>41953.95821759259</v>
      </c>
      <c r="T3057" s="9">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82"/>
        <v>0</v>
      </c>
      <c r="P3058">
        <f t="shared" si="283"/>
        <v>0</v>
      </c>
      <c r="Q3058" t="str">
        <f t="shared" si="284"/>
        <v>theater</v>
      </c>
      <c r="R3058" t="str">
        <f t="shared" si="285"/>
        <v>spaces</v>
      </c>
      <c r="S3058" s="9">
        <f t="shared" si="286"/>
        <v>41851.636388888888</v>
      </c>
      <c r="T3058" s="9">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82"/>
        <v>0</v>
      </c>
      <c r="P3059">
        <f t="shared" si="283"/>
        <v>0</v>
      </c>
      <c r="Q3059" t="str">
        <f t="shared" si="284"/>
        <v>theater</v>
      </c>
      <c r="R3059" t="str">
        <f t="shared" si="285"/>
        <v>spaces</v>
      </c>
      <c r="S3059" s="9">
        <f t="shared" si="286"/>
        <v>42433.650590277779</v>
      </c>
      <c r="T3059" s="9">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82"/>
        <v>1.6666666666666666E-2</v>
      </c>
      <c r="P3060">
        <f t="shared" si="283"/>
        <v>1</v>
      </c>
      <c r="Q3060" t="str">
        <f t="shared" si="284"/>
        <v>theater</v>
      </c>
      <c r="R3060" t="str">
        <f t="shared" si="285"/>
        <v>spaces</v>
      </c>
      <c r="S3060" s="9">
        <f t="shared" si="286"/>
        <v>42460.374305555553</v>
      </c>
      <c r="T3060" s="9">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82"/>
        <v>3.0066666666666664</v>
      </c>
      <c r="P3061">
        <f t="shared" si="283"/>
        <v>41</v>
      </c>
      <c r="Q3061" t="str">
        <f t="shared" si="284"/>
        <v>theater</v>
      </c>
      <c r="R3061" t="str">
        <f t="shared" si="285"/>
        <v>spaces</v>
      </c>
      <c r="S3061" s="9">
        <f t="shared" si="286"/>
        <v>41829.935717592591</v>
      </c>
      <c r="T3061" s="9">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82"/>
        <v>0.15227272727272728</v>
      </c>
      <c r="P3062">
        <f t="shared" si="283"/>
        <v>55.833333333333336</v>
      </c>
      <c r="Q3062" t="str">
        <f t="shared" si="284"/>
        <v>theater</v>
      </c>
      <c r="R3062" t="str">
        <f t="shared" si="285"/>
        <v>spaces</v>
      </c>
      <c r="S3062" s="9">
        <f t="shared" si="286"/>
        <v>42245.274699074071</v>
      </c>
      <c r="T3062" s="9">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82"/>
        <v>0</v>
      </c>
      <c r="P3063">
        <f t="shared" si="283"/>
        <v>0</v>
      </c>
      <c r="Q3063" t="str">
        <f t="shared" si="284"/>
        <v>theater</v>
      </c>
      <c r="R3063" t="str">
        <f t="shared" si="285"/>
        <v>spaces</v>
      </c>
      <c r="S3063" s="9">
        <f t="shared" si="286"/>
        <v>41834.784120370372</v>
      </c>
      <c r="T3063" s="9">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82"/>
        <v>66.84</v>
      </c>
      <c r="P3064">
        <f t="shared" si="283"/>
        <v>99.761194029850742</v>
      </c>
      <c r="Q3064" t="str">
        <f t="shared" si="284"/>
        <v>theater</v>
      </c>
      <c r="R3064" t="str">
        <f t="shared" si="285"/>
        <v>spaces</v>
      </c>
      <c r="S3064" s="9">
        <f t="shared" si="286"/>
        <v>42248.535787037035</v>
      </c>
      <c r="T3064" s="9">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82"/>
        <v>19.566666666666666</v>
      </c>
      <c r="P3065">
        <f t="shared" si="283"/>
        <v>25.521739130434781</v>
      </c>
      <c r="Q3065" t="str">
        <f t="shared" si="284"/>
        <v>theater</v>
      </c>
      <c r="R3065" t="str">
        <f t="shared" si="285"/>
        <v>spaces</v>
      </c>
      <c r="S3065" s="9">
        <f t="shared" si="286"/>
        <v>42630.922893518517</v>
      </c>
      <c r="T3065" s="9">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82"/>
        <v>11.294666666666666</v>
      </c>
      <c r="P3066">
        <f t="shared" si="283"/>
        <v>117.65277777777777</v>
      </c>
      <c r="Q3066" t="str">
        <f t="shared" si="284"/>
        <v>theater</v>
      </c>
      <c r="R3066" t="str">
        <f t="shared" si="285"/>
        <v>spaces</v>
      </c>
      <c r="S3066" s="9">
        <f t="shared" si="286"/>
        <v>42299.130162037036</v>
      </c>
      <c r="T3066" s="9">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82"/>
        <v>0.04</v>
      </c>
      <c r="P3067">
        <f t="shared" si="283"/>
        <v>5</v>
      </c>
      <c r="Q3067" t="str">
        <f t="shared" si="284"/>
        <v>theater</v>
      </c>
      <c r="R3067" t="str">
        <f t="shared" si="285"/>
        <v>spaces</v>
      </c>
      <c r="S3067" s="9">
        <f t="shared" si="286"/>
        <v>41825.055231481485</v>
      </c>
      <c r="T3067" s="9">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82"/>
        <v>11.985714285714286</v>
      </c>
      <c r="P3068">
        <f t="shared" si="283"/>
        <v>2796.6666666666665</v>
      </c>
      <c r="Q3068" t="str">
        <f t="shared" si="284"/>
        <v>theater</v>
      </c>
      <c r="R3068" t="str">
        <f t="shared" si="285"/>
        <v>spaces</v>
      </c>
      <c r="S3068" s="9">
        <f t="shared" si="286"/>
        <v>42531.228437500002</v>
      </c>
      <c r="T3068" s="9">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82"/>
        <v>2.5</v>
      </c>
      <c r="P3069">
        <f t="shared" si="283"/>
        <v>200</v>
      </c>
      <c r="Q3069" t="str">
        <f t="shared" si="284"/>
        <v>theater</v>
      </c>
      <c r="R3069" t="str">
        <f t="shared" si="285"/>
        <v>spaces</v>
      </c>
      <c r="S3069" s="9">
        <f t="shared" si="286"/>
        <v>42226.938414351855</v>
      </c>
      <c r="T3069" s="9">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82"/>
        <v>6.9999999999999993E-2</v>
      </c>
      <c r="P3070">
        <f t="shared" si="283"/>
        <v>87.5</v>
      </c>
      <c r="Q3070" t="str">
        <f t="shared" si="284"/>
        <v>theater</v>
      </c>
      <c r="R3070" t="str">
        <f t="shared" si="285"/>
        <v>spaces</v>
      </c>
      <c r="S3070" s="9">
        <f t="shared" si="286"/>
        <v>42263.691574074073</v>
      </c>
      <c r="T3070" s="9">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82"/>
        <v>14.099999999999998</v>
      </c>
      <c r="P3071">
        <f t="shared" si="283"/>
        <v>20.142857142857142</v>
      </c>
      <c r="Q3071" t="str">
        <f t="shared" si="284"/>
        <v>theater</v>
      </c>
      <c r="R3071" t="str">
        <f t="shared" si="285"/>
        <v>spaces</v>
      </c>
      <c r="S3071" s="9">
        <f t="shared" si="286"/>
        <v>41957.833726851852</v>
      </c>
      <c r="T3071" s="9">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82"/>
        <v>3.34</v>
      </c>
      <c r="P3072">
        <f t="shared" si="283"/>
        <v>20.875</v>
      </c>
      <c r="Q3072" t="str">
        <f t="shared" si="284"/>
        <v>theater</v>
      </c>
      <c r="R3072" t="str">
        <f t="shared" si="285"/>
        <v>spaces</v>
      </c>
      <c r="S3072" s="9">
        <f t="shared" si="286"/>
        <v>42690.733437499999</v>
      </c>
      <c r="T3072" s="9">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82"/>
        <v>59.774999999999999</v>
      </c>
      <c r="P3073">
        <f t="shared" si="283"/>
        <v>61.307692307692307</v>
      </c>
      <c r="Q3073" t="str">
        <f t="shared" si="284"/>
        <v>theater</v>
      </c>
      <c r="R3073" t="str">
        <f t="shared" si="285"/>
        <v>spaces</v>
      </c>
      <c r="S3073" s="9">
        <f t="shared" si="286"/>
        <v>42097.732418981483</v>
      </c>
      <c r="T3073" s="9">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282"/>
        <v>1.6666666666666666E-2</v>
      </c>
      <c r="P3074">
        <f t="shared" si="283"/>
        <v>1</v>
      </c>
      <c r="Q3074" t="str">
        <f t="shared" si="284"/>
        <v>theater</v>
      </c>
      <c r="R3074" t="str">
        <f t="shared" si="285"/>
        <v>spaces</v>
      </c>
      <c r="S3074" s="9">
        <f t="shared" si="286"/>
        <v>42658.690532407403</v>
      </c>
      <c r="T3074" s="9">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288">(E3075/D3075)*100</f>
        <v>2.3035714285714284E-2</v>
      </c>
      <c r="P3075">
        <f t="shared" ref="P3075:P3138" si="289">IFERROR(E3075/L3075, 0)</f>
        <v>92.142857142857139</v>
      </c>
      <c r="Q3075" t="str">
        <f t="shared" ref="Q3075:Q3138" si="290">LEFT(N3075, SEARCH("/",N3075,1)-1)</f>
        <v>theater</v>
      </c>
      <c r="R3075" t="str">
        <f t="shared" ref="R3075:R3138" si="291">RIGHT(N3075,LEN(N3075)-SEARCH("/",N3075,1))</f>
        <v>spaces</v>
      </c>
      <c r="S3075" s="9">
        <f t="shared" ref="S3075:S3138" si="292">(((J3075/60)/60)/24)+DATE(1970,1,1)</f>
        <v>42111.684027777781</v>
      </c>
      <c r="T3075" s="9">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88"/>
        <v>8.8000000000000009E-2</v>
      </c>
      <c r="P3076">
        <f t="shared" si="289"/>
        <v>7.333333333333333</v>
      </c>
      <c r="Q3076" t="str">
        <f t="shared" si="290"/>
        <v>theater</v>
      </c>
      <c r="R3076" t="str">
        <f t="shared" si="291"/>
        <v>spaces</v>
      </c>
      <c r="S3076" s="9">
        <f t="shared" si="292"/>
        <v>42409.571284722217</v>
      </c>
      <c r="T3076" s="9">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88"/>
        <v>8.64</v>
      </c>
      <c r="P3077">
        <f t="shared" si="289"/>
        <v>64.8</v>
      </c>
      <c r="Q3077" t="str">
        <f t="shared" si="290"/>
        <v>theater</v>
      </c>
      <c r="R3077" t="str">
        <f t="shared" si="291"/>
        <v>spaces</v>
      </c>
      <c r="S3077" s="9">
        <f t="shared" si="292"/>
        <v>42551.102314814809</v>
      </c>
      <c r="T3077" s="9">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88"/>
        <v>15.06</v>
      </c>
      <c r="P3078">
        <f t="shared" si="289"/>
        <v>30.12</v>
      </c>
      <c r="Q3078" t="str">
        <f t="shared" si="290"/>
        <v>theater</v>
      </c>
      <c r="R3078" t="str">
        <f t="shared" si="291"/>
        <v>spaces</v>
      </c>
      <c r="S3078" s="9">
        <f t="shared" si="292"/>
        <v>42226.651886574073</v>
      </c>
      <c r="T3078" s="9">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88"/>
        <v>0.47727272727272729</v>
      </c>
      <c r="P3079">
        <f t="shared" si="289"/>
        <v>52.5</v>
      </c>
      <c r="Q3079" t="str">
        <f t="shared" si="290"/>
        <v>theater</v>
      </c>
      <c r="R3079" t="str">
        <f t="shared" si="291"/>
        <v>spaces</v>
      </c>
      <c r="S3079" s="9">
        <f t="shared" si="292"/>
        <v>42766.956921296296</v>
      </c>
      <c r="T3079" s="9">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88"/>
        <v>0.11833333333333333</v>
      </c>
      <c r="P3080">
        <f t="shared" si="289"/>
        <v>23.666666666666668</v>
      </c>
      <c r="Q3080" t="str">
        <f t="shared" si="290"/>
        <v>theater</v>
      </c>
      <c r="R3080" t="str">
        <f t="shared" si="291"/>
        <v>spaces</v>
      </c>
      <c r="S3080" s="9">
        <f t="shared" si="292"/>
        <v>42031.138831018514</v>
      </c>
      <c r="T3080" s="9">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88"/>
        <v>0.8417399858735245</v>
      </c>
      <c r="P3081">
        <f t="shared" si="289"/>
        <v>415.77777777777777</v>
      </c>
      <c r="Q3081" t="str">
        <f t="shared" si="290"/>
        <v>theater</v>
      </c>
      <c r="R3081" t="str">
        <f t="shared" si="291"/>
        <v>spaces</v>
      </c>
      <c r="S3081" s="9">
        <f t="shared" si="292"/>
        <v>42055.713368055556</v>
      </c>
      <c r="T3081" s="9">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88"/>
        <v>1.8799999999999997E-2</v>
      </c>
      <c r="P3082">
        <f t="shared" si="289"/>
        <v>53.714285714285715</v>
      </c>
      <c r="Q3082" t="str">
        <f t="shared" si="290"/>
        <v>theater</v>
      </c>
      <c r="R3082" t="str">
        <f t="shared" si="291"/>
        <v>spaces</v>
      </c>
      <c r="S3082" s="9">
        <f t="shared" si="292"/>
        <v>41940.028287037036</v>
      </c>
      <c r="T3082" s="9">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88"/>
        <v>0.21029999999999999</v>
      </c>
      <c r="P3083">
        <f t="shared" si="289"/>
        <v>420.6</v>
      </c>
      <c r="Q3083" t="str">
        <f t="shared" si="290"/>
        <v>theater</v>
      </c>
      <c r="R3083" t="str">
        <f t="shared" si="291"/>
        <v>spaces</v>
      </c>
      <c r="S3083" s="9">
        <f t="shared" si="292"/>
        <v>42237.181608796294</v>
      </c>
      <c r="T3083" s="9">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88"/>
        <v>0</v>
      </c>
      <c r="P3084">
        <f t="shared" si="289"/>
        <v>0</v>
      </c>
      <c r="Q3084" t="str">
        <f t="shared" si="290"/>
        <v>theater</v>
      </c>
      <c r="R3084" t="str">
        <f t="shared" si="291"/>
        <v>spaces</v>
      </c>
      <c r="S3084" s="9">
        <f t="shared" si="292"/>
        <v>42293.922986111109</v>
      </c>
      <c r="T3084" s="9">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88"/>
        <v>0.27999999999999997</v>
      </c>
      <c r="P3085">
        <f t="shared" si="289"/>
        <v>18.666666666666668</v>
      </c>
      <c r="Q3085" t="str">
        <f t="shared" si="290"/>
        <v>theater</v>
      </c>
      <c r="R3085" t="str">
        <f t="shared" si="291"/>
        <v>spaces</v>
      </c>
      <c r="S3085" s="9">
        <f t="shared" si="292"/>
        <v>41853.563402777778</v>
      </c>
      <c r="T3085" s="9">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88"/>
        <v>11.57920670115792</v>
      </c>
      <c r="P3086">
        <f t="shared" si="289"/>
        <v>78.333333333333329</v>
      </c>
      <c r="Q3086" t="str">
        <f t="shared" si="290"/>
        <v>theater</v>
      </c>
      <c r="R3086" t="str">
        <f t="shared" si="291"/>
        <v>spaces</v>
      </c>
      <c r="S3086" s="9">
        <f t="shared" si="292"/>
        <v>42100.723738425921</v>
      </c>
      <c r="T3086" s="9">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88"/>
        <v>2.44</v>
      </c>
      <c r="P3087">
        <f t="shared" si="289"/>
        <v>67.777777777777771</v>
      </c>
      <c r="Q3087" t="str">
        <f t="shared" si="290"/>
        <v>theater</v>
      </c>
      <c r="R3087" t="str">
        <f t="shared" si="291"/>
        <v>spaces</v>
      </c>
      <c r="S3087" s="9">
        <f t="shared" si="292"/>
        <v>42246.883784722217</v>
      </c>
      <c r="T3087" s="9">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88"/>
        <v>0.25</v>
      </c>
      <c r="P3088">
        <f t="shared" si="289"/>
        <v>16.666666666666668</v>
      </c>
      <c r="Q3088" t="str">
        <f t="shared" si="290"/>
        <v>theater</v>
      </c>
      <c r="R3088" t="str">
        <f t="shared" si="291"/>
        <v>spaces</v>
      </c>
      <c r="S3088" s="9">
        <f t="shared" si="292"/>
        <v>42173.67082175926</v>
      </c>
      <c r="T3088" s="9">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88"/>
        <v>0.625</v>
      </c>
      <c r="P3089">
        <f t="shared" si="289"/>
        <v>62.5</v>
      </c>
      <c r="Q3089" t="str">
        <f t="shared" si="290"/>
        <v>theater</v>
      </c>
      <c r="R3089" t="str">
        <f t="shared" si="291"/>
        <v>spaces</v>
      </c>
      <c r="S3089" s="9">
        <f t="shared" si="292"/>
        <v>42665.150347222225</v>
      </c>
      <c r="T3089" s="9">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88"/>
        <v>0.19384615384615383</v>
      </c>
      <c r="P3090">
        <f t="shared" si="289"/>
        <v>42</v>
      </c>
      <c r="Q3090" t="str">
        <f t="shared" si="290"/>
        <v>theater</v>
      </c>
      <c r="R3090" t="str">
        <f t="shared" si="291"/>
        <v>spaces</v>
      </c>
      <c r="S3090" s="9">
        <f t="shared" si="292"/>
        <v>41981.57230324074</v>
      </c>
      <c r="T3090" s="9">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88"/>
        <v>23.416</v>
      </c>
      <c r="P3091">
        <f t="shared" si="289"/>
        <v>130.0888888888889</v>
      </c>
      <c r="Q3091" t="str">
        <f t="shared" si="290"/>
        <v>theater</v>
      </c>
      <c r="R3091" t="str">
        <f t="shared" si="291"/>
        <v>spaces</v>
      </c>
      <c r="S3091" s="9">
        <f t="shared" si="292"/>
        <v>42528.542627314819</v>
      </c>
      <c r="T3091" s="9">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88"/>
        <v>5.0808888888888886</v>
      </c>
      <c r="P3092">
        <f t="shared" si="289"/>
        <v>1270.2222222222222</v>
      </c>
      <c r="Q3092" t="str">
        <f t="shared" si="290"/>
        <v>theater</v>
      </c>
      <c r="R3092" t="str">
        <f t="shared" si="291"/>
        <v>spaces</v>
      </c>
      <c r="S3092" s="9">
        <f t="shared" si="292"/>
        <v>42065.818807870368</v>
      </c>
      <c r="T3092" s="9">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88"/>
        <v>15.920000000000002</v>
      </c>
      <c r="P3093">
        <f t="shared" si="289"/>
        <v>88.444444444444443</v>
      </c>
      <c r="Q3093" t="str">
        <f t="shared" si="290"/>
        <v>theater</v>
      </c>
      <c r="R3093" t="str">
        <f t="shared" si="291"/>
        <v>spaces</v>
      </c>
      <c r="S3093" s="9">
        <f t="shared" si="292"/>
        <v>42566.948414351849</v>
      </c>
      <c r="T3093" s="9">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88"/>
        <v>1.1831900000000002</v>
      </c>
      <c r="P3094">
        <f t="shared" si="289"/>
        <v>56.342380952380957</v>
      </c>
      <c r="Q3094" t="str">
        <f t="shared" si="290"/>
        <v>theater</v>
      </c>
      <c r="R3094" t="str">
        <f t="shared" si="291"/>
        <v>spaces</v>
      </c>
      <c r="S3094" s="9">
        <f t="shared" si="292"/>
        <v>42255.619351851856</v>
      </c>
      <c r="T3094" s="9">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88"/>
        <v>22.75</v>
      </c>
      <c r="P3095">
        <f t="shared" si="289"/>
        <v>53.529411764705884</v>
      </c>
      <c r="Q3095" t="str">
        <f t="shared" si="290"/>
        <v>theater</v>
      </c>
      <c r="R3095" t="str">
        <f t="shared" si="291"/>
        <v>spaces</v>
      </c>
      <c r="S3095" s="9">
        <f t="shared" si="292"/>
        <v>41760.909039351849</v>
      </c>
      <c r="T3095" s="9">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88"/>
        <v>2.5000000000000001E-2</v>
      </c>
      <c r="P3096">
        <f t="shared" si="289"/>
        <v>25</v>
      </c>
      <c r="Q3096" t="str">
        <f t="shared" si="290"/>
        <v>theater</v>
      </c>
      <c r="R3096" t="str">
        <f t="shared" si="291"/>
        <v>spaces</v>
      </c>
      <c r="S3096" s="9">
        <f t="shared" si="292"/>
        <v>42207.795787037037</v>
      </c>
      <c r="T3096" s="9">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88"/>
        <v>0.33512064343163539</v>
      </c>
      <c r="P3097">
        <f t="shared" si="289"/>
        <v>50</v>
      </c>
      <c r="Q3097" t="str">
        <f t="shared" si="290"/>
        <v>theater</v>
      </c>
      <c r="R3097" t="str">
        <f t="shared" si="291"/>
        <v>spaces</v>
      </c>
      <c r="S3097" s="9">
        <f t="shared" si="292"/>
        <v>42523.025231481486</v>
      </c>
      <c r="T3097" s="9">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88"/>
        <v>3.9750000000000001</v>
      </c>
      <c r="P3098">
        <f t="shared" si="289"/>
        <v>56.785714285714285</v>
      </c>
      <c r="Q3098" t="str">
        <f t="shared" si="290"/>
        <v>theater</v>
      </c>
      <c r="R3098" t="str">
        <f t="shared" si="291"/>
        <v>spaces</v>
      </c>
      <c r="S3098" s="9">
        <f t="shared" si="292"/>
        <v>42114.825532407413</v>
      </c>
      <c r="T3098" s="9">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88"/>
        <v>17.150000000000002</v>
      </c>
      <c r="P3099">
        <f t="shared" si="289"/>
        <v>40.833333333333336</v>
      </c>
      <c r="Q3099" t="str">
        <f t="shared" si="290"/>
        <v>theater</v>
      </c>
      <c r="R3099" t="str">
        <f t="shared" si="291"/>
        <v>spaces</v>
      </c>
      <c r="S3099" s="9">
        <f t="shared" si="292"/>
        <v>42629.503483796296</v>
      </c>
      <c r="T3099" s="9">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88"/>
        <v>3.6080041046690612</v>
      </c>
      <c r="P3100">
        <f t="shared" si="289"/>
        <v>65.111111111111114</v>
      </c>
      <c r="Q3100" t="str">
        <f t="shared" si="290"/>
        <v>theater</v>
      </c>
      <c r="R3100" t="str">
        <f t="shared" si="291"/>
        <v>spaces</v>
      </c>
      <c r="S3100" s="9">
        <f t="shared" si="292"/>
        <v>42359.792233796295</v>
      </c>
      <c r="T3100" s="9">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88"/>
        <v>13.900000000000002</v>
      </c>
      <c r="P3101">
        <f t="shared" si="289"/>
        <v>55.6</v>
      </c>
      <c r="Q3101" t="str">
        <f t="shared" si="290"/>
        <v>theater</v>
      </c>
      <c r="R3101" t="str">
        <f t="shared" si="291"/>
        <v>spaces</v>
      </c>
      <c r="S3101" s="9">
        <f t="shared" si="292"/>
        <v>42382.189710648148</v>
      </c>
      <c r="T3101" s="9">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88"/>
        <v>15.225</v>
      </c>
      <c r="P3102">
        <f t="shared" si="289"/>
        <v>140.53846153846155</v>
      </c>
      <c r="Q3102" t="str">
        <f t="shared" si="290"/>
        <v>theater</v>
      </c>
      <c r="R3102" t="str">
        <f t="shared" si="291"/>
        <v>spaces</v>
      </c>
      <c r="S3102" s="9">
        <f t="shared" si="292"/>
        <v>41902.622395833336</v>
      </c>
      <c r="T3102" s="9">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88"/>
        <v>12</v>
      </c>
      <c r="P3103">
        <f t="shared" si="289"/>
        <v>25</v>
      </c>
      <c r="Q3103" t="str">
        <f t="shared" si="290"/>
        <v>theater</v>
      </c>
      <c r="R3103" t="str">
        <f t="shared" si="291"/>
        <v>spaces</v>
      </c>
      <c r="S3103" s="9">
        <f t="shared" si="292"/>
        <v>42171.383530092593</v>
      </c>
      <c r="T3103" s="9">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88"/>
        <v>39.112499999999997</v>
      </c>
      <c r="P3104">
        <f t="shared" si="289"/>
        <v>69.533333333333331</v>
      </c>
      <c r="Q3104" t="str">
        <f t="shared" si="290"/>
        <v>theater</v>
      </c>
      <c r="R3104" t="str">
        <f t="shared" si="291"/>
        <v>spaces</v>
      </c>
      <c r="S3104" s="9">
        <f t="shared" si="292"/>
        <v>42555.340486111112</v>
      </c>
      <c r="T3104" s="9">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88"/>
        <v>0.26829268292682928</v>
      </c>
      <c r="P3105">
        <f t="shared" si="289"/>
        <v>5.5</v>
      </c>
      <c r="Q3105" t="str">
        <f t="shared" si="290"/>
        <v>theater</v>
      </c>
      <c r="R3105" t="str">
        <f t="shared" si="291"/>
        <v>spaces</v>
      </c>
      <c r="S3105" s="9">
        <f t="shared" si="292"/>
        <v>42107.156319444446</v>
      </c>
      <c r="T3105" s="9">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88"/>
        <v>29.625</v>
      </c>
      <c r="P3106">
        <f t="shared" si="289"/>
        <v>237</v>
      </c>
      <c r="Q3106" t="str">
        <f t="shared" si="290"/>
        <v>theater</v>
      </c>
      <c r="R3106" t="str">
        <f t="shared" si="291"/>
        <v>spaces</v>
      </c>
      <c r="S3106" s="9">
        <f t="shared" si="292"/>
        <v>42006.908692129626</v>
      </c>
      <c r="T3106" s="9">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88"/>
        <v>42.360992301112063</v>
      </c>
      <c r="P3107">
        <f t="shared" si="289"/>
        <v>79.870967741935488</v>
      </c>
      <c r="Q3107" t="str">
        <f t="shared" si="290"/>
        <v>theater</v>
      </c>
      <c r="R3107" t="str">
        <f t="shared" si="291"/>
        <v>spaces</v>
      </c>
      <c r="S3107" s="9">
        <f t="shared" si="292"/>
        <v>41876.718935185185</v>
      </c>
      <c r="T3107" s="9">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88"/>
        <v>4.1000000000000005</v>
      </c>
      <c r="P3108">
        <f t="shared" si="289"/>
        <v>10.25</v>
      </c>
      <c r="Q3108" t="str">
        <f t="shared" si="290"/>
        <v>theater</v>
      </c>
      <c r="R3108" t="str">
        <f t="shared" si="291"/>
        <v>spaces</v>
      </c>
      <c r="S3108" s="9">
        <f t="shared" si="292"/>
        <v>42241.429120370376</v>
      </c>
      <c r="T3108" s="9">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88"/>
        <v>19.762499999999999</v>
      </c>
      <c r="P3109">
        <f t="shared" si="289"/>
        <v>272.58620689655174</v>
      </c>
      <c r="Q3109" t="str">
        <f t="shared" si="290"/>
        <v>theater</v>
      </c>
      <c r="R3109" t="str">
        <f t="shared" si="291"/>
        <v>spaces</v>
      </c>
      <c r="S3109" s="9">
        <f t="shared" si="292"/>
        <v>42128.814247685179</v>
      </c>
      <c r="T3109" s="9">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88"/>
        <v>5.1999999999999998E-2</v>
      </c>
      <c r="P3110">
        <f t="shared" si="289"/>
        <v>13</v>
      </c>
      <c r="Q3110" t="str">
        <f t="shared" si="290"/>
        <v>theater</v>
      </c>
      <c r="R3110" t="str">
        <f t="shared" si="291"/>
        <v>spaces</v>
      </c>
      <c r="S3110" s="9">
        <f t="shared" si="292"/>
        <v>42062.680486111116</v>
      </c>
      <c r="T3110" s="9">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88"/>
        <v>25.030188679245285</v>
      </c>
      <c r="P3111">
        <f t="shared" si="289"/>
        <v>58.184210526315788</v>
      </c>
      <c r="Q3111" t="str">
        <f t="shared" si="290"/>
        <v>theater</v>
      </c>
      <c r="R3111" t="str">
        <f t="shared" si="291"/>
        <v>spaces</v>
      </c>
      <c r="S3111" s="9">
        <f t="shared" si="292"/>
        <v>41844.125115740739</v>
      </c>
      <c r="T3111" s="9">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88"/>
        <v>0.04</v>
      </c>
      <c r="P3112">
        <f t="shared" si="289"/>
        <v>10</v>
      </c>
      <c r="Q3112" t="str">
        <f t="shared" si="290"/>
        <v>theater</v>
      </c>
      <c r="R3112" t="str">
        <f t="shared" si="291"/>
        <v>spaces</v>
      </c>
      <c r="S3112" s="9">
        <f t="shared" si="292"/>
        <v>42745.031469907408</v>
      </c>
      <c r="T3112" s="9">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88"/>
        <v>26.640000000000004</v>
      </c>
      <c r="P3113">
        <f t="shared" si="289"/>
        <v>70.10526315789474</v>
      </c>
      <c r="Q3113" t="str">
        <f t="shared" si="290"/>
        <v>theater</v>
      </c>
      <c r="R3113" t="str">
        <f t="shared" si="291"/>
        <v>spaces</v>
      </c>
      <c r="S3113" s="9">
        <f t="shared" si="292"/>
        <v>41885.595138888886</v>
      </c>
      <c r="T3113" s="9">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88"/>
        <v>4.7363636363636363</v>
      </c>
      <c r="P3114">
        <f t="shared" si="289"/>
        <v>57.888888888888886</v>
      </c>
      <c r="Q3114" t="str">
        <f t="shared" si="290"/>
        <v>theater</v>
      </c>
      <c r="R3114" t="str">
        <f t="shared" si="291"/>
        <v>spaces</v>
      </c>
      <c r="S3114" s="9">
        <f t="shared" si="292"/>
        <v>42615.121921296297</v>
      </c>
      <c r="T3114" s="9">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88"/>
        <v>4.2435339894712749</v>
      </c>
      <c r="P3115">
        <f t="shared" si="289"/>
        <v>125.27027027027027</v>
      </c>
      <c r="Q3115" t="str">
        <f t="shared" si="290"/>
        <v>theater</v>
      </c>
      <c r="R3115" t="str">
        <f t="shared" si="291"/>
        <v>spaces</v>
      </c>
      <c r="S3115" s="9">
        <f t="shared" si="292"/>
        <v>42081.731273148151</v>
      </c>
      <c r="T3115" s="9">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88"/>
        <v>0</v>
      </c>
      <c r="P3116">
        <f t="shared" si="289"/>
        <v>0</v>
      </c>
      <c r="Q3116" t="str">
        <f t="shared" si="290"/>
        <v>theater</v>
      </c>
      <c r="R3116" t="str">
        <f t="shared" si="291"/>
        <v>spaces</v>
      </c>
      <c r="S3116" s="9">
        <f t="shared" si="292"/>
        <v>41843.632523148146</v>
      </c>
      <c r="T3116" s="9">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88"/>
        <v>3</v>
      </c>
      <c r="P3117">
        <f t="shared" si="289"/>
        <v>300</v>
      </c>
      <c r="Q3117" t="str">
        <f t="shared" si="290"/>
        <v>theater</v>
      </c>
      <c r="R3117" t="str">
        <f t="shared" si="291"/>
        <v>spaces</v>
      </c>
      <c r="S3117" s="9">
        <f t="shared" si="292"/>
        <v>42496.447071759263</v>
      </c>
      <c r="T3117" s="9">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88"/>
        <v>57.333333333333336</v>
      </c>
      <c r="P3118">
        <f t="shared" si="289"/>
        <v>43</v>
      </c>
      <c r="Q3118" t="str">
        <f t="shared" si="290"/>
        <v>theater</v>
      </c>
      <c r="R3118" t="str">
        <f t="shared" si="291"/>
        <v>spaces</v>
      </c>
      <c r="S3118" s="9">
        <f t="shared" si="292"/>
        <v>42081.515335648146</v>
      </c>
      <c r="T3118" s="9">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88"/>
        <v>0.1</v>
      </c>
      <c r="P3119">
        <f t="shared" si="289"/>
        <v>1</v>
      </c>
      <c r="Q3119" t="str">
        <f t="shared" si="290"/>
        <v>theater</v>
      </c>
      <c r="R3119" t="str">
        <f t="shared" si="291"/>
        <v>spaces</v>
      </c>
      <c r="S3119" s="9">
        <f t="shared" si="292"/>
        <v>42509.374537037031</v>
      </c>
      <c r="T3119" s="9">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88"/>
        <v>0.31</v>
      </c>
      <c r="P3120">
        <f t="shared" si="289"/>
        <v>775</v>
      </c>
      <c r="Q3120" t="str">
        <f t="shared" si="290"/>
        <v>theater</v>
      </c>
      <c r="R3120" t="str">
        <f t="shared" si="291"/>
        <v>spaces</v>
      </c>
      <c r="S3120" s="9">
        <f t="shared" si="292"/>
        <v>42534.649571759262</v>
      </c>
      <c r="T3120" s="9">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88"/>
        <v>0.05</v>
      </c>
      <c r="P3121">
        <f t="shared" si="289"/>
        <v>5</v>
      </c>
      <c r="Q3121" t="str">
        <f t="shared" si="290"/>
        <v>theater</v>
      </c>
      <c r="R3121" t="str">
        <f t="shared" si="291"/>
        <v>spaces</v>
      </c>
      <c r="S3121" s="9">
        <f t="shared" si="292"/>
        <v>42060.04550925926</v>
      </c>
      <c r="T3121" s="9">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88"/>
        <v>9.8461538461538465E-3</v>
      </c>
      <c r="P3122">
        <f t="shared" si="289"/>
        <v>12.8</v>
      </c>
      <c r="Q3122" t="str">
        <f t="shared" si="290"/>
        <v>theater</v>
      </c>
      <c r="R3122" t="str">
        <f t="shared" si="291"/>
        <v>spaces</v>
      </c>
      <c r="S3122" s="9">
        <f t="shared" si="292"/>
        <v>42435.942083333335</v>
      </c>
      <c r="T3122" s="9">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88"/>
        <v>0.66666666666666674</v>
      </c>
      <c r="P3123">
        <f t="shared" si="289"/>
        <v>10</v>
      </c>
      <c r="Q3123" t="str">
        <f t="shared" si="290"/>
        <v>theater</v>
      </c>
      <c r="R3123" t="str">
        <f t="shared" si="291"/>
        <v>spaces</v>
      </c>
      <c r="S3123" s="9">
        <f t="shared" si="292"/>
        <v>41848.679803240739</v>
      </c>
      <c r="T3123" s="9">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88"/>
        <v>58.291457286432156</v>
      </c>
      <c r="P3124">
        <f t="shared" si="289"/>
        <v>58</v>
      </c>
      <c r="Q3124" t="str">
        <f t="shared" si="290"/>
        <v>theater</v>
      </c>
      <c r="R3124" t="str">
        <f t="shared" si="291"/>
        <v>spaces</v>
      </c>
      <c r="S3124" s="9">
        <f t="shared" si="292"/>
        <v>42678.932083333333</v>
      </c>
      <c r="T3124" s="9">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88"/>
        <v>68.153599999999997</v>
      </c>
      <c r="P3125">
        <f t="shared" si="289"/>
        <v>244.80459770114942</v>
      </c>
      <c r="Q3125" t="str">
        <f t="shared" si="290"/>
        <v>theater</v>
      </c>
      <c r="R3125" t="str">
        <f t="shared" si="291"/>
        <v>spaces</v>
      </c>
      <c r="S3125" s="9">
        <f t="shared" si="292"/>
        <v>42530.993032407408</v>
      </c>
      <c r="T3125" s="9">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88"/>
        <v>3.2499999999999999E-3</v>
      </c>
      <c r="P3126">
        <f t="shared" si="289"/>
        <v>6.5</v>
      </c>
      <c r="Q3126" t="str">
        <f t="shared" si="290"/>
        <v>theater</v>
      </c>
      <c r="R3126" t="str">
        <f t="shared" si="291"/>
        <v>spaces</v>
      </c>
      <c r="S3126" s="9">
        <f t="shared" si="292"/>
        <v>41977.780104166668</v>
      </c>
      <c r="T3126" s="9">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88"/>
        <v>0</v>
      </c>
      <c r="P3127">
        <f t="shared" si="289"/>
        <v>0</v>
      </c>
      <c r="Q3127" t="str">
        <f t="shared" si="290"/>
        <v>theater</v>
      </c>
      <c r="R3127" t="str">
        <f t="shared" si="291"/>
        <v>spaces</v>
      </c>
      <c r="S3127" s="9">
        <f t="shared" si="292"/>
        <v>42346.20685185185</v>
      </c>
      <c r="T3127" s="9">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88"/>
        <v>4.16</v>
      </c>
      <c r="P3128">
        <f t="shared" si="289"/>
        <v>61.176470588235297</v>
      </c>
      <c r="Q3128" t="str">
        <f t="shared" si="290"/>
        <v>theater</v>
      </c>
      <c r="R3128" t="str">
        <f t="shared" si="291"/>
        <v>spaces</v>
      </c>
      <c r="S3128" s="9">
        <f t="shared" si="292"/>
        <v>42427.01807870371</v>
      </c>
      <c r="T3128" s="9">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88"/>
        <v>0</v>
      </c>
      <c r="P3129">
        <f t="shared" si="289"/>
        <v>0</v>
      </c>
      <c r="Q3129" t="str">
        <f t="shared" si="290"/>
        <v>theater</v>
      </c>
      <c r="R3129" t="str">
        <f t="shared" si="291"/>
        <v>spaces</v>
      </c>
      <c r="S3129" s="9">
        <f t="shared" si="292"/>
        <v>42034.856817129628</v>
      </c>
      <c r="T3129" s="9">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88"/>
        <v>108.60666666666667</v>
      </c>
      <c r="P3130">
        <f t="shared" si="289"/>
        <v>139.23931623931625</v>
      </c>
      <c r="Q3130" t="str">
        <f t="shared" si="290"/>
        <v>theater</v>
      </c>
      <c r="R3130" t="str">
        <f t="shared" si="291"/>
        <v>plays</v>
      </c>
      <c r="S3130" s="9">
        <f t="shared" si="292"/>
        <v>42780.825706018513</v>
      </c>
      <c r="T3130" s="9">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88"/>
        <v>0.8</v>
      </c>
      <c r="P3131">
        <f t="shared" si="289"/>
        <v>10</v>
      </c>
      <c r="Q3131" t="str">
        <f t="shared" si="290"/>
        <v>theater</v>
      </c>
      <c r="R3131" t="str">
        <f t="shared" si="291"/>
        <v>plays</v>
      </c>
      <c r="S3131" s="9">
        <f t="shared" si="292"/>
        <v>42803.842812499999</v>
      </c>
      <c r="T3131" s="9">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88"/>
        <v>3.75</v>
      </c>
      <c r="P3132">
        <f t="shared" si="289"/>
        <v>93.75</v>
      </c>
      <c r="Q3132" t="str">
        <f t="shared" si="290"/>
        <v>theater</v>
      </c>
      <c r="R3132" t="str">
        <f t="shared" si="291"/>
        <v>plays</v>
      </c>
      <c r="S3132" s="9">
        <f t="shared" si="292"/>
        <v>42808.640231481477</v>
      </c>
      <c r="T3132" s="9">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88"/>
        <v>15.731707317073171</v>
      </c>
      <c r="P3133">
        <f t="shared" si="289"/>
        <v>53.75</v>
      </c>
      <c r="Q3133" t="str">
        <f t="shared" si="290"/>
        <v>theater</v>
      </c>
      <c r="R3133" t="str">
        <f t="shared" si="291"/>
        <v>plays</v>
      </c>
      <c r="S3133" s="9">
        <f t="shared" si="292"/>
        <v>42803.579224537039</v>
      </c>
      <c r="T3133" s="9">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88"/>
        <v>3.3333333333333333E-2</v>
      </c>
      <c r="P3134">
        <f t="shared" si="289"/>
        <v>10</v>
      </c>
      <c r="Q3134" t="str">
        <f t="shared" si="290"/>
        <v>theater</v>
      </c>
      <c r="R3134" t="str">
        <f t="shared" si="291"/>
        <v>plays</v>
      </c>
      <c r="S3134" s="9">
        <f t="shared" si="292"/>
        <v>42786.350231481483</v>
      </c>
      <c r="T3134" s="9">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88"/>
        <v>108</v>
      </c>
      <c r="P3135">
        <f t="shared" si="289"/>
        <v>33.75</v>
      </c>
      <c r="Q3135" t="str">
        <f t="shared" si="290"/>
        <v>theater</v>
      </c>
      <c r="R3135" t="str">
        <f t="shared" si="291"/>
        <v>plays</v>
      </c>
      <c r="S3135" s="9">
        <f t="shared" si="292"/>
        <v>42788.565208333333</v>
      </c>
      <c r="T3135" s="9">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88"/>
        <v>22.5</v>
      </c>
      <c r="P3136">
        <f t="shared" si="289"/>
        <v>18.75</v>
      </c>
      <c r="Q3136" t="str">
        <f t="shared" si="290"/>
        <v>theater</v>
      </c>
      <c r="R3136" t="str">
        <f t="shared" si="291"/>
        <v>plays</v>
      </c>
      <c r="S3136" s="9">
        <f t="shared" si="292"/>
        <v>42800.720127314817</v>
      </c>
      <c r="T3136" s="9">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88"/>
        <v>20.849420849420849</v>
      </c>
      <c r="P3137">
        <f t="shared" si="289"/>
        <v>23.142857142857142</v>
      </c>
      <c r="Q3137" t="str">
        <f t="shared" si="290"/>
        <v>theater</v>
      </c>
      <c r="R3137" t="str">
        <f t="shared" si="291"/>
        <v>plays</v>
      </c>
      <c r="S3137" s="9">
        <f t="shared" si="292"/>
        <v>42807.151863425926</v>
      </c>
      <c r="T3137" s="9">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288"/>
        <v>127.8</v>
      </c>
      <c r="P3138">
        <f t="shared" si="289"/>
        <v>29.045454545454547</v>
      </c>
      <c r="Q3138" t="str">
        <f t="shared" si="290"/>
        <v>theater</v>
      </c>
      <c r="R3138" t="str">
        <f t="shared" si="291"/>
        <v>plays</v>
      </c>
      <c r="S3138" s="9">
        <f t="shared" si="292"/>
        <v>42789.462430555555</v>
      </c>
      <c r="T3138" s="9">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294">(E3139/D3139)*100</f>
        <v>3.3333333333333335</v>
      </c>
      <c r="P3139">
        <f t="shared" ref="P3139:P3202" si="295">IFERROR(E3139/L3139, 0)</f>
        <v>50</v>
      </c>
      <c r="Q3139" t="str">
        <f t="shared" ref="Q3139:Q3202" si="296">LEFT(N3139, SEARCH("/",N3139,1)-1)</f>
        <v>theater</v>
      </c>
      <c r="R3139" t="str">
        <f t="shared" ref="R3139:R3202" si="297">RIGHT(N3139,LEN(N3139)-SEARCH("/",N3139,1))</f>
        <v>plays</v>
      </c>
      <c r="S3139" s="9">
        <f t="shared" ref="S3139:S3202" si="298">(((J3139/60)/60)/24)+DATE(1970,1,1)</f>
        <v>42807.885057870371</v>
      </c>
      <c r="T3139" s="9">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94"/>
        <v>0</v>
      </c>
      <c r="P3140">
        <f t="shared" si="295"/>
        <v>0</v>
      </c>
      <c r="Q3140" t="str">
        <f t="shared" si="296"/>
        <v>theater</v>
      </c>
      <c r="R3140" t="str">
        <f t="shared" si="297"/>
        <v>plays</v>
      </c>
      <c r="S3140" s="9">
        <f t="shared" si="298"/>
        <v>42809.645914351851</v>
      </c>
      <c r="T3140" s="9">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94"/>
        <v>5.4</v>
      </c>
      <c r="P3141">
        <f t="shared" si="295"/>
        <v>450</v>
      </c>
      <c r="Q3141" t="str">
        <f t="shared" si="296"/>
        <v>theater</v>
      </c>
      <c r="R3141" t="str">
        <f t="shared" si="297"/>
        <v>plays</v>
      </c>
      <c r="S3141" s="9">
        <f t="shared" si="298"/>
        <v>42785.270370370374</v>
      </c>
      <c r="T3141" s="9">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94"/>
        <v>0.96</v>
      </c>
      <c r="P3142">
        <f t="shared" si="295"/>
        <v>24</v>
      </c>
      <c r="Q3142" t="str">
        <f t="shared" si="296"/>
        <v>theater</v>
      </c>
      <c r="R3142" t="str">
        <f t="shared" si="297"/>
        <v>plays</v>
      </c>
      <c r="S3142" s="9">
        <f t="shared" si="298"/>
        <v>42802.718784722223</v>
      </c>
      <c r="T3142" s="9">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94"/>
        <v>51.6</v>
      </c>
      <c r="P3143">
        <f t="shared" si="295"/>
        <v>32.25</v>
      </c>
      <c r="Q3143" t="str">
        <f t="shared" si="296"/>
        <v>theater</v>
      </c>
      <c r="R3143" t="str">
        <f t="shared" si="297"/>
        <v>plays</v>
      </c>
      <c r="S3143" s="9">
        <f t="shared" si="298"/>
        <v>42800.753333333334</v>
      </c>
      <c r="T3143" s="9">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94"/>
        <v>1.6363636363636365</v>
      </c>
      <c r="P3144">
        <f t="shared" si="295"/>
        <v>15</v>
      </c>
      <c r="Q3144" t="str">
        <f t="shared" si="296"/>
        <v>theater</v>
      </c>
      <c r="R3144" t="str">
        <f t="shared" si="297"/>
        <v>plays</v>
      </c>
      <c r="S3144" s="9">
        <f t="shared" si="298"/>
        <v>42783.513182870374</v>
      </c>
      <c r="T3144" s="9">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94"/>
        <v>0</v>
      </c>
      <c r="P3145">
        <f t="shared" si="295"/>
        <v>0</v>
      </c>
      <c r="Q3145" t="str">
        <f t="shared" si="296"/>
        <v>theater</v>
      </c>
      <c r="R3145" t="str">
        <f t="shared" si="297"/>
        <v>plays</v>
      </c>
      <c r="S3145" s="9">
        <f t="shared" si="298"/>
        <v>42808.358287037037</v>
      </c>
      <c r="T3145" s="9">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94"/>
        <v>75.400000000000006</v>
      </c>
      <c r="P3146">
        <f t="shared" si="295"/>
        <v>251.33333333333334</v>
      </c>
      <c r="Q3146" t="str">
        <f t="shared" si="296"/>
        <v>theater</v>
      </c>
      <c r="R3146" t="str">
        <f t="shared" si="297"/>
        <v>plays</v>
      </c>
      <c r="S3146" s="9">
        <f t="shared" si="298"/>
        <v>42796.538275462968</v>
      </c>
      <c r="T3146" s="9">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94"/>
        <v>0</v>
      </c>
      <c r="P3147">
        <f t="shared" si="295"/>
        <v>0</v>
      </c>
      <c r="Q3147" t="str">
        <f t="shared" si="296"/>
        <v>theater</v>
      </c>
      <c r="R3147" t="str">
        <f t="shared" si="297"/>
        <v>plays</v>
      </c>
      <c r="S3147" s="9">
        <f t="shared" si="298"/>
        <v>42762.040902777779</v>
      </c>
      <c r="T3147" s="9">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94"/>
        <v>10.5</v>
      </c>
      <c r="P3148">
        <f t="shared" si="295"/>
        <v>437.5</v>
      </c>
      <c r="Q3148" t="str">
        <f t="shared" si="296"/>
        <v>theater</v>
      </c>
      <c r="R3148" t="str">
        <f t="shared" si="297"/>
        <v>plays</v>
      </c>
      <c r="S3148" s="9">
        <f t="shared" si="298"/>
        <v>42796.682476851856</v>
      </c>
      <c r="T3148" s="9">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94"/>
        <v>117.52499999999999</v>
      </c>
      <c r="P3149">
        <f t="shared" si="295"/>
        <v>110.35211267605634</v>
      </c>
      <c r="Q3149" t="str">
        <f t="shared" si="296"/>
        <v>theater</v>
      </c>
      <c r="R3149" t="str">
        <f t="shared" si="297"/>
        <v>plays</v>
      </c>
      <c r="S3149" s="9">
        <f t="shared" si="298"/>
        <v>41909.969386574077</v>
      </c>
      <c r="T3149" s="9">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94"/>
        <v>131.16666666666669</v>
      </c>
      <c r="P3150">
        <f t="shared" si="295"/>
        <v>41.421052631578945</v>
      </c>
      <c r="Q3150" t="str">
        <f t="shared" si="296"/>
        <v>theater</v>
      </c>
      <c r="R3150" t="str">
        <f t="shared" si="297"/>
        <v>plays</v>
      </c>
      <c r="S3150" s="9">
        <f t="shared" si="298"/>
        <v>41891.665324074071</v>
      </c>
      <c r="T3150" s="9">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94"/>
        <v>104</v>
      </c>
      <c r="P3151">
        <f t="shared" si="295"/>
        <v>52</v>
      </c>
      <c r="Q3151" t="str">
        <f t="shared" si="296"/>
        <v>theater</v>
      </c>
      <c r="R3151" t="str">
        <f t="shared" si="297"/>
        <v>plays</v>
      </c>
      <c r="S3151" s="9">
        <f t="shared" si="298"/>
        <v>41226.017361111109</v>
      </c>
      <c r="T3151" s="9">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94"/>
        <v>101</v>
      </c>
      <c r="P3152">
        <f t="shared" si="295"/>
        <v>33.990384615384613</v>
      </c>
      <c r="Q3152" t="str">
        <f t="shared" si="296"/>
        <v>theater</v>
      </c>
      <c r="R3152" t="str">
        <f t="shared" si="297"/>
        <v>plays</v>
      </c>
      <c r="S3152" s="9">
        <f t="shared" si="298"/>
        <v>40478.263923611114</v>
      </c>
      <c r="T3152" s="9">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94"/>
        <v>100.4</v>
      </c>
      <c r="P3153">
        <f t="shared" si="295"/>
        <v>103.35294117647059</v>
      </c>
      <c r="Q3153" t="str">
        <f t="shared" si="296"/>
        <v>theater</v>
      </c>
      <c r="R3153" t="str">
        <f t="shared" si="297"/>
        <v>plays</v>
      </c>
      <c r="S3153" s="9">
        <f t="shared" si="298"/>
        <v>41862.83997685185</v>
      </c>
      <c r="T3153" s="9">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94"/>
        <v>105.95454545454545</v>
      </c>
      <c r="P3154">
        <f t="shared" si="295"/>
        <v>34.791044776119406</v>
      </c>
      <c r="Q3154" t="str">
        <f t="shared" si="296"/>
        <v>theater</v>
      </c>
      <c r="R3154" t="str">
        <f t="shared" si="297"/>
        <v>plays</v>
      </c>
      <c r="S3154" s="9">
        <f t="shared" si="298"/>
        <v>41550.867673611108</v>
      </c>
      <c r="T3154" s="9">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94"/>
        <v>335.58333333333337</v>
      </c>
      <c r="P3155">
        <f t="shared" si="295"/>
        <v>41.773858921161825</v>
      </c>
      <c r="Q3155" t="str">
        <f t="shared" si="296"/>
        <v>theater</v>
      </c>
      <c r="R3155" t="str">
        <f t="shared" si="297"/>
        <v>plays</v>
      </c>
      <c r="S3155" s="9">
        <f t="shared" si="298"/>
        <v>40633.154363425929</v>
      </c>
      <c r="T3155" s="9">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94"/>
        <v>112.92857142857142</v>
      </c>
      <c r="P3156">
        <f t="shared" si="295"/>
        <v>64.268292682926827</v>
      </c>
      <c r="Q3156" t="str">
        <f t="shared" si="296"/>
        <v>theater</v>
      </c>
      <c r="R3156" t="str">
        <f t="shared" si="297"/>
        <v>plays</v>
      </c>
      <c r="S3156" s="9">
        <f t="shared" si="298"/>
        <v>40970.875671296293</v>
      </c>
      <c r="T3156" s="9">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94"/>
        <v>188.50460000000001</v>
      </c>
      <c r="P3157">
        <f t="shared" si="295"/>
        <v>31.209370860927152</v>
      </c>
      <c r="Q3157" t="str">
        <f t="shared" si="296"/>
        <v>theater</v>
      </c>
      <c r="R3157" t="str">
        <f t="shared" si="297"/>
        <v>plays</v>
      </c>
      <c r="S3157" s="9">
        <f t="shared" si="298"/>
        <v>41233.499131944445</v>
      </c>
      <c r="T3157" s="9">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94"/>
        <v>101.81818181818181</v>
      </c>
      <c r="P3158">
        <f t="shared" si="295"/>
        <v>62.921348314606739</v>
      </c>
      <c r="Q3158" t="str">
        <f t="shared" si="296"/>
        <v>theater</v>
      </c>
      <c r="R3158" t="str">
        <f t="shared" si="297"/>
        <v>plays</v>
      </c>
      <c r="S3158" s="9">
        <f t="shared" si="298"/>
        <v>41026.953055555554</v>
      </c>
      <c r="T3158" s="9">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94"/>
        <v>101</v>
      </c>
      <c r="P3159">
        <f t="shared" si="295"/>
        <v>98.536585365853654</v>
      </c>
      <c r="Q3159" t="str">
        <f t="shared" si="296"/>
        <v>theater</v>
      </c>
      <c r="R3159" t="str">
        <f t="shared" si="297"/>
        <v>plays</v>
      </c>
      <c r="S3159" s="9">
        <f t="shared" si="298"/>
        <v>41829.788252314815</v>
      </c>
      <c r="T3159" s="9">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94"/>
        <v>113.99999999999999</v>
      </c>
      <c r="P3160">
        <f t="shared" si="295"/>
        <v>82.608695652173907</v>
      </c>
      <c r="Q3160" t="str">
        <f t="shared" si="296"/>
        <v>theater</v>
      </c>
      <c r="R3160" t="str">
        <f t="shared" si="297"/>
        <v>plays</v>
      </c>
      <c r="S3160" s="9">
        <f t="shared" si="298"/>
        <v>41447.839722222219</v>
      </c>
      <c r="T3160" s="9">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94"/>
        <v>133.48133333333334</v>
      </c>
      <c r="P3161">
        <f t="shared" si="295"/>
        <v>38.504230769230773</v>
      </c>
      <c r="Q3161" t="str">
        <f t="shared" si="296"/>
        <v>theater</v>
      </c>
      <c r="R3161" t="str">
        <f t="shared" si="297"/>
        <v>plays</v>
      </c>
      <c r="S3161" s="9">
        <f t="shared" si="298"/>
        <v>40884.066678240742</v>
      </c>
      <c r="T3161" s="9">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94"/>
        <v>101.53333333333335</v>
      </c>
      <c r="P3162">
        <f t="shared" si="295"/>
        <v>80.15789473684211</v>
      </c>
      <c r="Q3162" t="str">
        <f t="shared" si="296"/>
        <v>theater</v>
      </c>
      <c r="R3162" t="str">
        <f t="shared" si="297"/>
        <v>plays</v>
      </c>
      <c r="S3162" s="9">
        <f t="shared" si="298"/>
        <v>41841.26489583333</v>
      </c>
      <c r="T3162" s="9">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94"/>
        <v>105.1</v>
      </c>
      <c r="P3163">
        <f t="shared" si="295"/>
        <v>28.405405405405407</v>
      </c>
      <c r="Q3163" t="str">
        <f t="shared" si="296"/>
        <v>theater</v>
      </c>
      <c r="R3163" t="str">
        <f t="shared" si="297"/>
        <v>plays</v>
      </c>
      <c r="S3163" s="9">
        <f t="shared" si="298"/>
        <v>41897.536134259259</v>
      </c>
      <c r="T3163" s="9">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94"/>
        <v>127.15</v>
      </c>
      <c r="P3164">
        <f t="shared" si="295"/>
        <v>80.730158730158735</v>
      </c>
      <c r="Q3164" t="str">
        <f t="shared" si="296"/>
        <v>theater</v>
      </c>
      <c r="R3164" t="str">
        <f t="shared" si="297"/>
        <v>plays</v>
      </c>
      <c r="S3164" s="9">
        <f t="shared" si="298"/>
        <v>41799.685902777775</v>
      </c>
      <c r="T3164" s="9">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94"/>
        <v>111.15384615384616</v>
      </c>
      <c r="P3165">
        <f t="shared" si="295"/>
        <v>200.69444444444446</v>
      </c>
      <c r="Q3165" t="str">
        <f t="shared" si="296"/>
        <v>theater</v>
      </c>
      <c r="R3165" t="str">
        <f t="shared" si="297"/>
        <v>plays</v>
      </c>
      <c r="S3165" s="9">
        <f t="shared" si="298"/>
        <v>41775.753761574073</v>
      </c>
      <c r="T3165" s="9">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94"/>
        <v>106.76</v>
      </c>
      <c r="P3166">
        <f t="shared" si="295"/>
        <v>37.591549295774648</v>
      </c>
      <c r="Q3166" t="str">
        <f t="shared" si="296"/>
        <v>theater</v>
      </c>
      <c r="R3166" t="str">
        <f t="shared" si="297"/>
        <v>plays</v>
      </c>
      <c r="S3166" s="9">
        <f t="shared" si="298"/>
        <v>41766.80572916667</v>
      </c>
      <c r="T3166" s="9">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94"/>
        <v>162.66666666666666</v>
      </c>
      <c r="P3167">
        <f t="shared" si="295"/>
        <v>58.095238095238095</v>
      </c>
      <c r="Q3167" t="str">
        <f t="shared" si="296"/>
        <v>theater</v>
      </c>
      <c r="R3167" t="str">
        <f t="shared" si="297"/>
        <v>plays</v>
      </c>
      <c r="S3167" s="9">
        <f t="shared" si="298"/>
        <v>40644.159259259257</v>
      </c>
      <c r="T3167" s="9">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94"/>
        <v>160.22808571428573</v>
      </c>
      <c r="P3168">
        <f t="shared" si="295"/>
        <v>60.300892473118282</v>
      </c>
      <c r="Q3168" t="str">
        <f t="shared" si="296"/>
        <v>theater</v>
      </c>
      <c r="R3168" t="str">
        <f t="shared" si="297"/>
        <v>plays</v>
      </c>
      <c r="S3168" s="9">
        <f t="shared" si="298"/>
        <v>41940.69158564815</v>
      </c>
      <c r="T3168" s="9">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94"/>
        <v>116.16666666666666</v>
      </c>
      <c r="P3169">
        <f t="shared" si="295"/>
        <v>63.363636363636367</v>
      </c>
      <c r="Q3169" t="str">
        <f t="shared" si="296"/>
        <v>theater</v>
      </c>
      <c r="R3169" t="str">
        <f t="shared" si="297"/>
        <v>plays</v>
      </c>
      <c r="S3169" s="9">
        <f t="shared" si="298"/>
        <v>41839.175706018519</v>
      </c>
      <c r="T3169" s="9">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94"/>
        <v>124.2</v>
      </c>
      <c r="P3170">
        <f t="shared" si="295"/>
        <v>50.901639344262293</v>
      </c>
      <c r="Q3170" t="str">
        <f t="shared" si="296"/>
        <v>theater</v>
      </c>
      <c r="R3170" t="str">
        <f t="shared" si="297"/>
        <v>plays</v>
      </c>
      <c r="S3170" s="9">
        <f t="shared" si="298"/>
        <v>41772.105937500004</v>
      </c>
      <c r="T3170" s="9">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94"/>
        <v>103.01249999999999</v>
      </c>
      <c r="P3171">
        <f t="shared" si="295"/>
        <v>100.5</v>
      </c>
      <c r="Q3171" t="str">
        <f t="shared" si="296"/>
        <v>theater</v>
      </c>
      <c r="R3171" t="str">
        <f t="shared" si="297"/>
        <v>plays</v>
      </c>
      <c r="S3171" s="9">
        <f t="shared" si="298"/>
        <v>41591.737974537034</v>
      </c>
      <c r="T3171" s="9">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94"/>
        <v>112.25</v>
      </c>
      <c r="P3172">
        <f t="shared" si="295"/>
        <v>31.619718309859156</v>
      </c>
      <c r="Q3172" t="str">
        <f t="shared" si="296"/>
        <v>theater</v>
      </c>
      <c r="R3172" t="str">
        <f t="shared" si="297"/>
        <v>plays</v>
      </c>
      <c r="S3172" s="9">
        <f t="shared" si="298"/>
        <v>41789.080370370371</v>
      </c>
      <c r="T3172" s="9">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94"/>
        <v>108.8142857142857</v>
      </c>
      <c r="P3173">
        <f t="shared" si="295"/>
        <v>65.102564102564102</v>
      </c>
      <c r="Q3173" t="str">
        <f t="shared" si="296"/>
        <v>theater</v>
      </c>
      <c r="R3173" t="str">
        <f t="shared" si="297"/>
        <v>plays</v>
      </c>
      <c r="S3173" s="9">
        <f t="shared" si="298"/>
        <v>42466.608310185184</v>
      </c>
      <c r="T3173" s="9">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94"/>
        <v>114.99999999999999</v>
      </c>
      <c r="P3174">
        <f t="shared" si="295"/>
        <v>79.310344827586206</v>
      </c>
      <c r="Q3174" t="str">
        <f t="shared" si="296"/>
        <v>theater</v>
      </c>
      <c r="R3174" t="str">
        <f t="shared" si="297"/>
        <v>plays</v>
      </c>
      <c r="S3174" s="9">
        <f t="shared" si="298"/>
        <v>40923.729953703703</v>
      </c>
      <c r="T3174" s="9">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94"/>
        <v>103</v>
      </c>
      <c r="P3175">
        <f t="shared" si="295"/>
        <v>139.18918918918919</v>
      </c>
      <c r="Q3175" t="str">
        <f t="shared" si="296"/>
        <v>theater</v>
      </c>
      <c r="R3175" t="str">
        <f t="shared" si="297"/>
        <v>plays</v>
      </c>
      <c r="S3175" s="9">
        <f t="shared" si="298"/>
        <v>41878.878379629627</v>
      </c>
      <c r="T3175" s="9">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94"/>
        <v>101.13333333333334</v>
      </c>
      <c r="P3176">
        <f t="shared" si="295"/>
        <v>131.91304347826087</v>
      </c>
      <c r="Q3176" t="str">
        <f t="shared" si="296"/>
        <v>theater</v>
      </c>
      <c r="R3176" t="str">
        <f t="shared" si="297"/>
        <v>plays</v>
      </c>
      <c r="S3176" s="9">
        <f t="shared" si="298"/>
        <v>41862.864675925928</v>
      </c>
      <c r="T3176" s="9">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94"/>
        <v>109.55999999999999</v>
      </c>
      <c r="P3177">
        <f t="shared" si="295"/>
        <v>91.3</v>
      </c>
      <c r="Q3177" t="str">
        <f t="shared" si="296"/>
        <v>theater</v>
      </c>
      <c r="R3177" t="str">
        <f t="shared" si="297"/>
        <v>plays</v>
      </c>
      <c r="S3177" s="9">
        <f t="shared" si="298"/>
        <v>40531.886886574073</v>
      </c>
      <c r="T3177" s="9">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94"/>
        <v>114.8421052631579</v>
      </c>
      <c r="P3178">
        <f t="shared" si="295"/>
        <v>39.672727272727272</v>
      </c>
      <c r="Q3178" t="str">
        <f t="shared" si="296"/>
        <v>theater</v>
      </c>
      <c r="R3178" t="str">
        <f t="shared" si="297"/>
        <v>plays</v>
      </c>
      <c r="S3178" s="9">
        <f t="shared" si="298"/>
        <v>41477.930914351848</v>
      </c>
      <c r="T3178" s="9">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94"/>
        <v>117.39999999999999</v>
      </c>
      <c r="P3179">
        <f t="shared" si="295"/>
        <v>57.549019607843135</v>
      </c>
      <c r="Q3179" t="str">
        <f t="shared" si="296"/>
        <v>theater</v>
      </c>
      <c r="R3179" t="str">
        <f t="shared" si="297"/>
        <v>plays</v>
      </c>
      <c r="S3179" s="9">
        <f t="shared" si="298"/>
        <v>41781.666770833333</v>
      </c>
      <c r="T3179" s="9">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94"/>
        <v>171.73333333333335</v>
      </c>
      <c r="P3180">
        <f t="shared" si="295"/>
        <v>33.025641025641029</v>
      </c>
      <c r="Q3180" t="str">
        <f t="shared" si="296"/>
        <v>theater</v>
      </c>
      <c r="R3180" t="str">
        <f t="shared" si="297"/>
        <v>plays</v>
      </c>
      <c r="S3180" s="9">
        <f t="shared" si="298"/>
        <v>41806.605034722219</v>
      </c>
      <c r="T3180" s="9">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94"/>
        <v>114.16238095238094</v>
      </c>
      <c r="P3181">
        <f t="shared" si="295"/>
        <v>77.335806451612896</v>
      </c>
      <c r="Q3181" t="str">
        <f t="shared" si="296"/>
        <v>theater</v>
      </c>
      <c r="R3181" t="str">
        <f t="shared" si="297"/>
        <v>plays</v>
      </c>
      <c r="S3181" s="9">
        <f t="shared" si="298"/>
        <v>41375.702210648145</v>
      </c>
      <c r="T3181" s="9">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94"/>
        <v>119.75</v>
      </c>
      <c r="P3182">
        <f t="shared" si="295"/>
        <v>31.933333333333334</v>
      </c>
      <c r="Q3182" t="str">
        <f t="shared" si="296"/>
        <v>theater</v>
      </c>
      <c r="R3182" t="str">
        <f t="shared" si="297"/>
        <v>plays</v>
      </c>
      <c r="S3182" s="9">
        <f t="shared" si="298"/>
        <v>41780.412604166668</v>
      </c>
      <c r="T3182" s="9">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94"/>
        <v>109.00000000000001</v>
      </c>
      <c r="P3183">
        <f t="shared" si="295"/>
        <v>36.333333333333336</v>
      </c>
      <c r="Q3183" t="str">
        <f t="shared" si="296"/>
        <v>theater</v>
      </c>
      <c r="R3183" t="str">
        <f t="shared" si="297"/>
        <v>plays</v>
      </c>
      <c r="S3183" s="9">
        <f t="shared" si="298"/>
        <v>41779.310034722221</v>
      </c>
      <c r="T3183" s="9">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94"/>
        <v>100.88571428571429</v>
      </c>
      <c r="P3184">
        <f t="shared" si="295"/>
        <v>46.768211920529801</v>
      </c>
      <c r="Q3184" t="str">
        <f t="shared" si="296"/>
        <v>theater</v>
      </c>
      <c r="R3184" t="str">
        <f t="shared" si="297"/>
        <v>plays</v>
      </c>
      <c r="S3184" s="9">
        <f t="shared" si="298"/>
        <v>40883.949317129627</v>
      </c>
      <c r="T3184" s="9">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94"/>
        <v>109.00000000000001</v>
      </c>
      <c r="P3185">
        <f t="shared" si="295"/>
        <v>40.073529411764703</v>
      </c>
      <c r="Q3185" t="str">
        <f t="shared" si="296"/>
        <v>theater</v>
      </c>
      <c r="R3185" t="str">
        <f t="shared" si="297"/>
        <v>plays</v>
      </c>
      <c r="S3185" s="9">
        <f t="shared" si="298"/>
        <v>41491.79478009259</v>
      </c>
      <c r="T3185" s="9">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94"/>
        <v>107.20930232558139</v>
      </c>
      <c r="P3186">
        <f t="shared" si="295"/>
        <v>100.21739130434783</v>
      </c>
      <c r="Q3186" t="str">
        <f t="shared" si="296"/>
        <v>theater</v>
      </c>
      <c r="R3186" t="str">
        <f t="shared" si="297"/>
        <v>plays</v>
      </c>
      <c r="S3186" s="9">
        <f t="shared" si="298"/>
        <v>41791.993414351848</v>
      </c>
      <c r="T3186" s="9">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94"/>
        <v>100</v>
      </c>
      <c r="P3187">
        <f t="shared" si="295"/>
        <v>41.666666666666664</v>
      </c>
      <c r="Q3187" t="str">
        <f t="shared" si="296"/>
        <v>theater</v>
      </c>
      <c r="R3187" t="str">
        <f t="shared" si="297"/>
        <v>plays</v>
      </c>
      <c r="S3187" s="9">
        <f t="shared" si="298"/>
        <v>41829.977326388893</v>
      </c>
      <c r="T3187" s="9">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94"/>
        <v>102.18750000000001</v>
      </c>
      <c r="P3188">
        <f t="shared" si="295"/>
        <v>46.714285714285715</v>
      </c>
      <c r="Q3188" t="str">
        <f t="shared" si="296"/>
        <v>theater</v>
      </c>
      <c r="R3188" t="str">
        <f t="shared" si="297"/>
        <v>plays</v>
      </c>
      <c r="S3188" s="9">
        <f t="shared" si="298"/>
        <v>41868.924050925925</v>
      </c>
      <c r="T3188" s="9">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94"/>
        <v>116.29333333333334</v>
      </c>
      <c r="P3189">
        <f t="shared" si="295"/>
        <v>71.491803278688522</v>
      </c>
      <c r="Q3189" t="str">
        <f t="shared" si="296"/>
        <v>theater</v>
      </c>
      <c r="R3189" t="str">
        <f t="shared" si="297"/>
        <v>plays</v>
      </c>
      <c r="S3189" s="9">
        <f t="shared" si="298"/>
        <v>41835.666354166664</v>
      </c>
      <c r="T3189" s="9">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94"/>
        <v>65</v>
      </c>
      <c r="P3190">
        <f t="shared" si="295"/>
        <v>14.444444444444445</v>
      </c>
      <c r="Q3190" t="str">
        <f t="shared" si="296"/>
        <v>theater</v>
      </c>
      <c r="R3190" t="str">
        <f t="shared" si="297"/>
        <v>musical</v>
      </c>
      <c r="S3190" s="9">
        <f t="shared" si="298"/>
        <v>42144.415532407409</v>
      </c>
      <c r="T3190" s="9">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94"/>
        <v>12.327272727272726</v>
      </c>
      <c r="P3191">
        <f t="shared" si="295"/>
        <v>356.84210526315792</v>
      </c>
      <c r="Q3191" t="str">
        <f t="shared" si="296"/>
        <v>theater</v>
      </c>
      <c r="R3191" t="str">
        <f t="shared" si="297"/>
        <v>musical</v>
      </c>
      <c r="S3191" s="9">
        <f t="shared" si="298"/>
        <v>42118.346435185187</v>
      </c>
      <c r="T3191" s="9">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94"/>
        <v>0</v>
      </c>
      <c r="P3192">
        <f t="shared" si="295"/>
        <v>0</v>
      </c>
      <c r="Q3192" t="str">
        <f t="shared" si="296"/>
        <v>theater</v>
      </c>
      <c r="R3192" t="str">
        <f t="shared" si="297"/>
        <v>musical</v>
      </c>
      <c r="S3192" s="9">
        <f t="shared" si="298"/>
        <v>42683.151331018518</v>
      </c>
      <c r="T3192" s="9">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94"/>
        <v>4.0266666666666664</v>
      </c>
      <c r="P3193">
        <f t="shared" si="295"/>
        <v>37.75</v>
      </c>
      <c r="Q3193" t="str">
        <f t="shared" si="296"/>
        <v>theater</v>
      </c>
      <c r="R3193" t="str">
        <f t="shared" si="297"/>
        <v>musical</v>
      </c>
      <c r="S3193" s="9">
        <f t="shared" si="298"/>
        <v>42538.755428240736</v>
      </c>
      <c r="T3193" s="9">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94"/>
        <v>1.02</v>
      </c>
      <c r="P3194">
        <f t="shared" si="295"/>
        <v>12.75</v>
      </c>
      <c r="Q3194" t="str">
        <f t="shared" si="296"/>
        <v>theater</v>
      </c>
      <c r="R3194" t="str">
        <f t="shared" si="297"/>
        <v>musical</v>
      </c>
      <c r="S3194" s="9">
        <f t="shared" si="298"/>
        <v>42018.94049768518</v>
      </c>
      <c r="T3194" s="9">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94"/>
        <v>11.74</v>
      </c>
      <c r="P3195">
        <f t="shared" si="295"/>
        <v>24.458333333333332</v>
      </c>
      <c r="Q3195" t="str">
        <f t="shared" si="296"/>
        <v>theater</v>
      </c>
      <c r="R3195" t="str">
        <f t="shared" si="297"/>
        <v>musical</v>
      </c>
      <c r="S3195" s="9">
        <f t="shared" si="298"/>
        <v>42010.968240740738</v>
      </c>
      <c r="T3195" s="9">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94"/>
        <v>0</v>
      </c>
      <c r="P3196">
        <f t="shared" si="295"/>
        <v>0</v>
      </c>
      <c r="Q3196" t="str">
        <f t="shared" si="296"/>
        <v>theater</v>
      </c>
      <c r="R3196" t="str">
        <f t="shared" si="297"/>
        <v>musical</v>
      </c>
      <c r="S3196" s="9">
        <f t="shared" si="298"/>
        <v>42182.062476851846</v>
      </c>
      <c r="T3196" s="9">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94"/>
        <v>59.142857142857139</v>
      </c>
      <c r="P3197">
        <f t="shared" si="295"/>
        <v>53.07692307692308</v>
      </c>
      <c r="Q3197" t="str">
        <f t="shared" si="296"/>
        <v>theater</v>
      </c>
      <c r="R3197" t="str">
        <f t="shared" si="297"/>
        <v>musical</v>
      </c>
      <c r="S3197" s="9">
        <f t="shared" si="298"/>
        <v>42017.594236111108</v>
      </c>
      <c r="T3197" s="9">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94"/>
        <v>0.06</v>
      </c>
      <c r="P3198">
        <f t="shared" si="295"/>
        <v>300</v>
      </c>
      <c r="Q3198" t="str">
        <f t="shared" si="296"/>
        <v>theater</v>
      </c>
      <c r="R3198" t="str">
        <f t="shared" si="297"/>
        <v>musical</v>
      </c>
      <c r="S3198" s="9">
        <f t="shared" si="298"/>
        <v>42157.598090277781</v>
      </c>
      <c r="T3198" s="9">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94"/>
        <v>11.450000000000001</v>
      </c>
      <c r="P3199">
        <f t="shared" si="295"/>
        <v>286.25</v>
      </c>
      <c r="Q3199" t="str">
        <f t="shared" si="296"/>
        <v>theater</v>
      </c>
      <c r="R3199" t="str">
        <f t="shared" si="297"/>
        <v>musical</v>
      </c>
      <c r="S3199" s="9">
        <f t="shared" si="298"/>
        <v>42009.493263888886</v>
      </c>
      <c r="T3199" s="9">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94"/>
        <v>0.36666666666666664</v>
      </c>
      <c r="P3200">
        <f t="shared" si="295"/>
        <v>36.666666666666664</v>
      </c>
      <c r="Q3200" t="str">
        <f t="shared" si="296"/>
        <v>theater</v>
      </c>
      <c r="R3200" t="str">
        <f t="shared" si="297"/>
        <v>musical</v>
      </c>
      <c r="S3200" s="9">
        <f t="shared" si="298"/>
        <v>42013.424502314811</v>
      </c>
      <c r="T3200" s="9">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94"/>
        <v>52.16</v>
      </c>
      <c r="P3201">
        <f t="shared" si="295"/>
        <v>49.20754716981132</v>
      </c>
      <c r="Q3201" t="str">
        <f t="shared" si="296"/>
        <v>theater</v>
      </c>
      <c r="R3201" t="str">
        <f t="shared" si="297"/>
        <v>musical</v>
      </c>
      <c r="S3201" s="9">
        <f t="shared" si="298"/>
        <v>41858.761782407404</v>
      </c>
      <c r="T3201" s="9">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294"/>
        <v>2E-3</v>
      </c>
      <c r="P3202">
        <f t="shared" si="295"/>
        <v>1</v>
      </c>
      <c r="Q3202" t="str">
        <f t="shared" si="296"/>
        <v>theater</v>
      </c>
      <c r="R3202" t="str">
        <f t="shared" si="297"/>
        <v>musical</v>
      </c>
      <c r="S3202" s="9">
        <f t="shared" si="298"/>
        <v>42460.320613425924</v>
      </c>
      <c r="T3202" s="9">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300">(E3203/D3203)*100</f>
        <v>1.25</v>
      </c>
      <c r="P3203">
        <f t="shared" ref="P3203:P3266" si="301">IFERROR(E3203/L3203, 0)</f>
        <v>12.5</v>
      </c>
      <c r="Q3203" t="str">
        <f t="shared" ref="Q3203:Q3266" si="302">LEFT(N3203, SEARCH("/",N3203,1)-1)</f>
        <v>theater</v>
      </c>
      <c r="R3203" t="str">
        <f t="shared" ref="R3203:R3266" si="303">RIGHT(N3203,LEN(N3203)-SEARCH("/",N3203,1))</f>
        <v>musical</v>
      </c>
      <c r="S3203" s="9">
        <f t="shared" ref="S3203:S3266" si="304">(((J3203/60)/60)/24)+DATE(1970,1,1)</f>
        <v>41861.767094907409</v>
      </c>
      <c r="T3203" s="9">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00"/>
        <v>54.52</v>
      </c>
      <c r="P3204">
        <f t="shared" si="301"/>
        <v>109.04</v>
      </c>
      <c r="Q3204" t="str">
        <f t="shared" si="302"/>
        <v>theater</v>
      </c>
      <c r="R3204" t="str">
        <f t="shared" si="303"/>
        <v>musical</v>
      </c>
      <c r="S3204" s="9">
        <f t="shared" si="304"/>
        <v>42293.853541666671</v>
      </c>
      <c r="T3204" s="9">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00"/>
        <v>25</v>
      </c>
      <c r="P3205">
        <f t="shared" si="301"/>
        <v>41.666666666666664</v>
      </c>
      <c r="Q3205" t="str">
        <f t="shared" si="302"/>
        <v>theater</v>
      </c>
      <c r="R3205" t="str">
        <f t="shared" si="303"/>
        <v>musical</v>
      </c>
      <c r="S3205" s="9">
        <f t="shared" si="304"/>
        <v>42242.988680555558</v>
      </c>
      <c r="T3205" s="9">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00"/>
        <v>0</v>
      </c>
      <c r="P3206">
        <f t="shared" si="301"/>
        <v>0</v>
      </c>
      <c r="Q3206" t="str">
        <f t="shared" si="302"/>
        <v>theater</v>
      </c>
      <c r="R3206" t="str">
        <f t="shared" si="303"/>
        <v>musical</v>
      </c>
      <c r="S3206" s="9">
        <f t="shared" si="304"/>
        <v>42172.686099537037</v>
      </c>
      <c r="T3206" s="9">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00"/>
        <v>3.4125000000000001</v>
      </c>
      <c r="P3207">
        <f t="shared" si="301"/>
        <v>22.75</v>
      </c>
      <c r="Q3207" t="str">
        <f t="shared" si="302"/>
        <v>theater</v>
      </c>
      <c r="R3207" t="str">
        <f t="shared" si="303"/>
        <v>musical</v>
      </c>
      <c r="S3207" s="9">
        <f t="shared" si="304"/>
        <v>42095.374675925923</v>
      </c>
      <c r="T3207" s="9">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00"/>
        <v>0</v>
      </c>
      <c r="P3208">
        <f t="shared" si="301"/>
        <v>0</v>
      </c>
      <c r="Q3208" t="str">
        <f t="shared" si="302"/>
        <v>theater</v>
      </c>
      <c r="R3208" t="str">
        <f t="shared" si="303"/>
        <v>musical</v>
      </c>
      <c r="S3208" s="9">
        <f t="shared" si="304"/>
        <v>42236.276053240741</v>
      </c>
      <c r="T3208" s="9">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00"/>
        <v>46.36363636363636</v>
      </c>
      <c r="P3209">
        <f t="shared" si="301"/>
        <v>70.833333333333329</v>
      </c>
      <c r="Q3209" t="str">
        <f t="shared" si="302"/>
        <v>theater</v>
      </c>
      <c r="R3209" t="str">
        <f t="shared" si="303"/>
        <v>musical</v>
      </c>
      <c r="S3209" s="9">
        <f t="shared" si="304"/>
        <v>42057.277858796297</v>
      </c>
      <c r="T3209" s="9">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00"/>
        <v>103.49999999999999</v>
      </c>
      <c r="P3210">
        <f t="shared" si="301"/>
        <v>63.109756097560975</v>
      </c>
      <c r="Q3210" t="str">
        <f t="shared" si="302"/>
        <v>theater</v>
      </c>
      <c r="R3210" t="str">
        <f t="shared" si="303"/>
        <v>plays</v>
      </c>
      <c r="S3210" s="9">
        <f t="shared" si="304"/>
        <v>41827.605057870373</v>
      </c>
      <c r="T3210" s="9">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00"/>
        <v>119.32315789473684</v>
      </c>
      <c r="P3211">
        <f t="shared" si="301"/>
        <v>50.157964601769912</v>
      </c>
      <c r="Q3211" t="str">
        <f t="shared" si="302"/>
        <v>theater</v>
      </c>
      <c r="R3211" t="str">
        <f t="shared" si="303"/>
        <v>plays</v>
      </c>
      <c r="S3211" s="9">
        <f t="shared" si="304"/>
        <v>41778.637245370373</v>
      </c>
      <c r="T3211" s="9">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00"/>
        <v>125.76666666666667</v>
      </c>
      <c r="P3212">
        <f t="shared" si="301"/>
        <v>62.883333333333333</v>
      </c>
      <c r="Q3212" t="str">
        <f t="shared" si="302"/>
        <v>theater</v>
      </c>
      <c r="R3212" t="str">
        <f t="shared" si="303"/>
        <v>plays</v>
      </c>
      <c r="S3212" s="9">
        <f t="shared" si="304"/>
        <v>41013.936562499999</v>
      </c>
      <c r="T3212" s="9">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00"/>
        <v>119.74347826086958</v>
      </c>
      <c r="P3213">
        <f t="shared" si="301"/>
        <v>85.531055900621112</v>
      </c>
      <c r="Q3213" t="str">
        <f t="shared" si="302"/>
        <v>theater</v>
      </c>
      <c r="R3213" t="str">
        <f t="shared" si="303"/>
        <v>plays</v>
      </c>
      <c r="S3213" s="9">
        <f t="shared" si="304"/>
        <v>41834.586574074077</v>
      </c>
      <c r="T3213" s="9">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00"/>
        <v>126.25</v>
      </c>
      <c r="P3214">
        <f t="shared" si="301"/>
        <v>53.723404255319146</v>
      </c>
      <c r="Q3214" t="str">
        <f t="shared" si="302"/>
        <v>theater</v>
      </c>
      <c r="R3214" t="str">
        <f t="shared" si="303"/>
        <v>plays</v>
      </c>
      <c r="S3214" s="9">
        <f t="shared" si="304"/>
        <v>41829.795729166668</v>
      </c>
      <c r="T3214" s="9">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00"/>
        <v>100.11666666666667</v>
      </c>
      <c r="P3215">
        <f t="shared" si="301"/>
        <v>127.80851063829788</v>
      </c>
      <c r="Q3215" t="str">
        <f t="shared" si="302"/>
        <v>theater</v>
      </c>
      <c r="R3215" t="str">
        <f t="shared" si="303"/>
        <v>plays</v>
      </c>
      <c r="S3215" s="9">
        <f t="shared" si="304"/>
        <v>42171.763414351852</v>
      </c>
      <c r="T3215" s="9">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00"/>
        <v>102.13333333333334</v>
      </c>
      <c r="P3216">
        <f t="shared" si="301"/>
        <v>106.57391304347826</v>
      </c>
      <c r="Q3216" t="str">
        <f t="shared" si="302"/>
        <v>theater</v>
      </c>
      <c r="R3216" t="str">
        <f t="shared" si="303"/>
        <v>plays</v>
      </c>
      <c r="S3216" s="9">
        <f t="shared" si="304"/>
        <v>42337.792511574073</v>
      </c>
      <c r="T3216" s="9">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00"/>
        <v>100.35142857142858</v>
      </c>
      <c r="P3217">
        <f t="shared" si="301"/>
        <v>262.11194029850748</v>
      </c>
      <c r="Q3217" t="str">
        <f t="shared" si="302"/>
        <v>theater</v>
      </c>
      <c r="R3217" t="str">
        <f t="shared" si="303"/>
        <v>plays</v>
      </c>
      <c r="S3217" s="9">
        <f t="shared" si="304"/>
        <v>42219.665173611109</v>
      </c>
      <c r="T3217" s="9">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00"/>
        <v>100.05</v>
      </c>
      <c r="P3218">
        <f t="shared" si="301"/>
        <v>57.171428571428571</v>
      </c>
      <c r="Q3218" t="str">
        <f t="shared" si="302"/>
        <v>theater</v>
      </c>
      <c r="R3218" t="str">
        <f t="shared" si="303"/>
        <v>plays</v>
      </c>
      <c r="S3218" s="9">
        <f t="shared" si="304"/>
        <v>42165.462627314817</v>
      </c>
      <c r="T3218" s="9">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00"/>
        <v>116.02222222222223</v>
      </c>
      <c r="P3219">
        <f t="shared" si="301"/>
        <v>50.20192307692308</v>
      </c>
      <c r="Q3219" t="str">
        <f t="shared" si="302"/>
        <v>theater</v>
      </c>
      <c r="R3219" t="str">
        <f t="shared" si="303"/>
        <v>plays</v>
      </c>
      <c r="S3219" s="9">
        <f t="shared" si="304"/>
        <v>42648.546111111107</v>
      </c>
      <c r="T3219" s="9">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00"/>
        <v>102.1</v>
      </c>
      <c r="P3220">
        <f t="shared" si="301"/>
        <v>66.586956521739125</v>
      </c>
      <c r="Q3220" t="str">
        <f t="shared" si="302"/>
        <v>theater</v>
      </c>
      <c r="R3220" t="str">
        <f t="shared" si="303"/>
        <v>plays</v>
      </c>
      <c r="S3220" s="9">
        <f t="shared" si="304"/>
        <v>41971.002152777779</v>
      </c>
      <c r="T3220" s="9">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00"/>
        <v>100.11000000000001</v>
      </c>
      <c r="P3221">
        <f t="shared" si="301"/>
        <v>168.25210084033614</v>
      </c>
      <c r="Q3221" t="str">
        <f t="shared" si="302"/>
        <v>theater</v>
      </c>
      <c r="R3221" t="str">
        <f t="shared" si="303"/>
        <v>plays</v>
      </c>
      <c r="S3221" s="9">
        <f t="shared" si="304"/>
        <v>42050.983182870375</v>
      </c>
      <c r="T3221" s="9">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00"/>
        <v>100.84</v>
      </c>
      <c r="P3222">
        <f t="shared" si="301"/>
        <v>256.37288135593218</v>
      </c>
      <c r="Q3222" t="str">
        <f t="shared" si="302"/>
        <v>theater</v>
      </c>
      <c r="R3222" t="str">
        <f t="shared" si="303"/>
        <v>plays</v>
      </c>
      <c r="S3222" s="9">
        <f t="shared" si="304"/>
        <v>42772.833379629628</v>
      </c>
      <c r="T3222" s="9">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00"/>
        <v>103.42499999999998</v>
      </c>
      <c r="P3223">
        <f t="shared" si="301"/>
        <v>36.610619469026545</v>
      </c>
      <c r="Q3223" t="str">
        <f t="shared" si="302"/>
        <v>theater</v>
      </c>
      <c r="R3223" t="str">
        <f t="shared" si="303"/>
        <v>plays</v>
      </c>
      <c r="S3223" s="9">
        <f t="shared" si="304"/>
        <v>42155.696793981479</v>
      </c>
      <c r="T3223" s="9">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00"/>
        <v>124.8</v>
      </c>
      <c r="P3224">
        <f t="shared" si="301"/>
        <v>37.142857142857146</v>
      </c>
      <c r="Q3224" t="str">
        <f t="shared" si="302"/>
        <v>theater</v>
      </c>
      <c r="R3224" t="str">
        <f t="shared" si="303"/>
        <v>plays</v>
      </c>
      <c r="S3224" s="9">
        <f t="shared" si="304"/>
        <v>42270.582141203704</v>
      </c>
      <c r="T3224" s="9">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00"/>
        <v>109.51612903225806</v>
      </c>
      <c r="P3225">
        <f t="shared" si="301"/>
        <v>45.878378378378379</v>
      </c>
      <c r="Q3225" t="str">
        <f t="shared" si="302"/>
        <v>theater</v>
      </c>
      <c r="R3225" t="str">
        <f t="shared" si="303"/>
        <v>plays</v>
      </c>
      <c r="S3225" s="9">
        <f t="shared" si="304"/>
        <v>42206.835370370376</v>
      </c>
      <c r="T3225" s="9">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00"/>
        <v>102.03333333333333</v>
      </c>
      <c r="P3226">
        <f t="shared" si="301"/>
        <v>141.71296296296296</v>
      </c>
      <c r="Q3226" t="str">
        <f t="shared" si="302"/>
        <v>theater</v>
      </c>
      <c r="R3226" t="str">
        <f t="shared" si="303"/>
        <v>plays</v>
      </c>
      <c r="S3226" s="9">
        <f t="shared" si="304"/>
        <v>42697.850844907407</v>
      </c>
      <c r="T3226" s="9">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00"/>
        <v>102.35000000000001</v>
      </c>
      <c r="P3227">
        <f t="shared" si="301"/>
        <v>52.487179487179489</v>
      </c>
      <c r="Q3227" t="str">
        <f t="shared" si="302"/>
        <v>theater</v>
      </c>
      <c r="R3227" t="str">
        <f t="shared" si="303"/>
        <v>plays</v>
      </c>
      <c r="S3227" s="9">
        <f t="shared" si="304"/>
        <v>42503.559467592597</v>
      </c>
      <c r="T3227" s="9">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00"/>
        <v>104.16666666666667</v>
      </c>
      <c r="P3228">
        <f t="shared" si="301"/>
        <v>59.523809523809526</v>
      </c>
      <c r="Q3228" t="str">
        <f t="shared" si="302"/>
        <v>theater</v>
      </c>
      <c r="R3228" t="str">
        <f t="shared" si="303"/>
        <v>plays</v>
      </c>
      <c r="S3228" s="9">
        <f t="shared" si="304"/>
        <v>42277.583472222221</v>
      </c>
      <c r="T3228" s="9">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00"/>
        <v>125</v>
      </c>
      <c r="P3229">
        <f t="shared" si="301"/>
        <v>50</v>
      </c>
      <c r="Q3229" t="str">
        <f t="shared" si="302"/>
        <v>theater</v>
      </c>
      <c r="R3229" t="str">
        <f t="shared" si="303"/>
        <v>plays</v>
      </c>
      <c r="S3229" s="9">
        <f t="shared" si="304"/>
        <v>42722.882361111115</v>
      </c>
      <c r="T3229" s="9">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00"/>
        <v>102.34285714285714</v>
      </c>
      <c r="P3230">
        <f t="shared" si="301"/>
        <v>193.62162162162161</v>
      </c>
      <c r="Q3230" t="str">
        <f t="shared" si="302"/>
        <v>theater</v>
      </c>
      <c r="R3230" t="str">
        <f t="shared" si="303"/>
        <v>plays</v>
      </c>
      <c r="S3230" s="9">
        <f t="shared" si="304"/>
        <v>42323.70930555556</v>
      </c>
      <c r="T3230" s="9">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00"/>
        <v>107.86500000000001</v>
      </c>
      <c r="P3231">
        <f t="shared" si="301"/>
        <v>106.79702970297029</v>
      </c>
      <c r="Q3231" t="str">
        <f t="shared" si="302"/>
        <v>theater</v>
      </c>
      <c r="R3231" t="str">
        <f t="shared" si="303"/>
        <v>plays</v>
      </c>
      <c r="S3231" s="9">
        <f t="shared" si="304"/>
        <v>41933.291643518518</v>
      </c>
      <c r="T3231" s="9">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00"/>
        <v>109.88461538461539</v>
      </c>
      <c r="P3232">
        <f t="shared" si="301"/>
        <v>77.21621621621621</v>
      </c>
      <c r="Q3232" t="str">
        <f t="shared" si="302"/>
        <v>theater</v>
      </c>
      <c r="R3232" t="str">
        <f t="shared" si="303"/>
        <v>plays</v>
      </c>
      <c r="S3232" s="9">
        <f t="shared" si="304"/>
        <v>41898.168125000004</v>
      </c>
      <c r="T3232" s="9">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00"/>
        <v>161</v>
      </c>
      <c r="P3233">
        <f t="shared" si="301"/>
        <v>57.5</v>
      </c>
      <c r="Q3233" t="str">
        <f t="shared" si="302"/>
        <v>theater</v>
      </c>
      <c r="R3233" t="str">
        <f t="shared" si="303"/>
        <v>plays</v>
      </c>
      <c r="S3233" s="9">
        <f t="shared" si="304"/>
        <v>42446.943831018521</v>
      </c>
      <c r="T3233" s="9">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00"/>
        <v>131.20000000000002</v>
      </c>
      <c r="P3234">
        <f t="shared" si="301"/>
        <v>50.46153846153846</v>
      </c>
      <c r="Q3234" t="str">
        <f t="shared" si="302"/>
        <v>theater</v>
      </c>
      <c r="R3234" t="str">
        <f t="shared" si="303"/>
        <v>plays</v>
      </c>
      <c r="S3234" s="9">
        <f t="shared" si="304"/>
        <v>42463.81385416667</v>
      </c>
      <c r="T3234" s="9">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00"/>
        <v>118.8</v>
      </c>
      <c r="P3235">
        <f t="shared" si="301"/>
        <v>97.377049180327873</v>
      </c>
      <c r="Q3235" t="str">
        <f t="shared" si="302"/>
        <v>theater</v>
      </c>
      <c r="R3235" t="str">
        <f t="shared" si="303"/>
        <v>plays</v>
      </c>
      <c r="S3235" s="9">
        <f t="shared" si="304"/>
        <v>42766.805034722223</v>
      </c>
      <c r="T3235" s="9">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00"/>
        <v>100.39275000000001</v>
      </c>
      <c r="P3236">
        <f t="shared" si="301"/>
        <v>34.91921739130435</v>
      </c>
      <c r="Q3236" t="str">
        <f t="shared" si="302"/>
        <v>theater</v>
      </c>
      <c r="R3236" t="str">
        <f t="shared" si="303"/>
        <v>plays</v>
      </c>
      <c r="S3236" s="9">
        <f t="shared" si="304"/>
        <v>42734.789444444439</v>
      </c>
      <c r="T3236" s="9">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00"/>
        <v>103.20666666666666</v>
      </c>
      <c r="P3237">
        <f t="shared" si="301"/>
        <v>85.530386740331494</v>
      </c>
      <c r="Q3237" t="str">
        <f t="shared" si="302"/>
        <v>theater</v>
      </c>
      <c r="R3237" t="str">
        <f t="shared" si="303"/>
        <v>plays</v>
      </c>
      <c r="S3237" s="9">
        <f t="shared" si="304"/>
        <v>42522.347812499997</v>
      </c>
      <c r="T3237" s="9">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00"/>
        <v>100.6</v>
      </c>
      <c r="P3238">
        <f t="shared" si="301"/>
        <v>182.90909090909091</v>
      </c>
      <c r="Q3238" t="str">
        <f t="shared" si="302"/>
        <v>theater</v>
      </c>
      <c r="R3238" t="str">
        <f t="shared" si="303"/>
        <v>plays</v>
      </c>
      <c r="S3238" s="9">
        <f t="shared" si="304"/>
        <v>42702.917048611111</v>
      </c>
      <c r="T3238" s="9">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00"/>
        <v>100.78754285714287</v>
      </c>
      <c r="P3239">
        <f t="shared" si="301"/>
        <v>131.13620817843866</v>
      </c>
      <c r="Q3239" t="str">
        <f t="shared" si="302"/>
        <v>theater</v>
      </c>
      <c r="R3239" t="str">
        <f t="shared" si="303"/>
        <v>plays</v>
      </c>
      <c r="S3239" s="9">
        <f t="shared" si="304"/>
        <v>42252.474351851852</v>
      </c>
      <c r="T3239" s="9">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00"/>
        <v>112.32142857142857</v>
      </c>
      <c r="P3240">
        <f t="shared" si="301"/>
        <v>39.810126582278478</v>
      </c>
      <c r="Q3240" t="str">
        <f t="shared" si="302"/>
        <v>theater</v>
      </c>
      <c r="R3240" t="str">
        <f t="shared" si="303"/>
        <v>plays</v>
      </c>
      <c r="S3240" s="9">
        <f t="shared" si="304"/>
        <v>42156.510393518518</v>
      </c>
      <c r="T3240" s="9">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00"/>
        <v>105.91914022517912</v>
      </c>
      <c r="P3241">
        <f t="shared" si="301"/>
        <v>59.701730769230764</v>
      </c>
      <c r="Q3241" t="str">
        <f t="shared" si="302"/>
        <v>theater</v>
      </c>
      <c r="R3241" t="str">
        <f t="shared" si="303"/>
        <v>plays</v>
      </c>
      <c r="S3241" s="9">
        <f t="shared" si="304"/>
        <v>42278.089039351849</v>
      </c>
      <c r="T3241" s="9">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00"/>
        <v>100.56666666666668</v>
      </c>
      <c r="P3242">
        <f t="shared" si="301"/>
        <v>88.735294117647058</v>
      </c>
      <c r="Q3242" t="str">
        <f t="shared" si="302"/>
        <v>theater</v>
      </c>
      <c r="R3242" t="str">
        <f t="shared" si="303"/>
        <v>plays</v>
      </c>
      <c r="S3242" s="9">
        <f t="shared" si="304"/>
        <v>42754.693842592591</v>
      </c>
      <c r="T3242" s="9">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00"/>
        <v>115.30588235294117</v>
      </c>
      <c r="P3243">
        <f t="shared" si="301"/>
        <v>58.688622754491021</v>
      </c>
      <c r="Q3243" t="str">
        <f t="shared" si="302"/>
        <v>theater</v>
      </c>
      <c r="R3243" t="str">
        <f t="shared" si="303"/>
        <v>plays</v>
      </c>
      <c r="S3243" s="9">
        <f t="shared" si="304"/>
        <v>41893.324884259258</v>
      </c>
      <c r="T3243" s="9">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00"/>
        <v>127.30419999999999</v>
      </c>
      <c r="P3244">
        <f t="shared" si="301"/>
        <v>69.56513661202186</v>
      </c>
      <c r="Q3244" t="str">
        <f t="shared" si="302"/>
        <v>theater</v>
      </c>
      <c r="R3244" t="str">
        <f t="shared" si="303"/>
        <v>plays</v>
      </c>
      <c r="S3244" s="9">
        <f t="shared" si="304"/>
        <v>41871.755694444444</v>
      </c>
      <c r="T3244" s="9">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00"/>
        <v>102.83750000000001</v>
      </c>
      <c r="P3245">
        <f t="shared" si="301"/>
        <v>115.87323943661971</v>
      </c>
      <c r="Q3245" t="str">
        <f t="shared" si="302"/>
        <v>theater</v>
      </c>
      <c r="R3245" t="str">
        <f t="shared" si="303"/>
        <v>plays</v>
      </c>
      <c r="S3245" s="9">
        <f t="shared" si="304"/>
        <v>42262.096782407403</v>
      </c>
      <c r="T3245" s="9">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00"/>
        <v>102.9375</v>
      </c>
      <c r="P3246">
        <f t="shared" si="301"/>
        <v>23.869565217391305</v>
      </c>
      <c r="Q3246" t="str">
        <f t="shared" si="302"/>
        <v>theater</v>
      </c>
      <c r="R3246" t="str">
        <f t="shared" si="303"/>
        <v>plays</v>
      </c>
      <c r="S3246" s="9">
        <f t="shared" si="304"/>
        <v>42675.694236111114</v>
      </c>
      <c r="T3246" s="9">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00"/>
        <v>104.3047619047619</v>
      </c>
      <c r="P3247">
        <f t="shared" si="301"/>
        <v>81.125925925925927</v>
      </c>
      <c r="Q3247" t="str">
        <f t="shared" si="302"/>
        <v>theater</v>
      </c>
      <c r="R3247" t="str">
        <f t="shared" si="303"/>
        <v>plays</v>
      </c>
      <c r="S3247" s="9">
        <f t="shared" si="304"/>
        <v>42135.60020833333</v>
      </c>
      <c r="T3247" s="9">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00"/>
        <v>111.22000000000001</v>
      </c>
      <c r="P3248">
        <f t="shared" si="301"/>
        <v>57.626943005181346</v>
      </c>
      <c r="Q3248" t="str">
        <f t="shared" si="302"/>
        <v>theater</v>
      </c>
      <c r="R3248" t="str">
        <f t="shared" si="303"/>
        <v>plays</v>
      </c>
      <c r="S3248" s="9">
        <f t="shared" si="304"/>
        <v>42230.472222222219</v>
      </c>
      <c r="T3248" s="9">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00"/>
        <v>105.86</v>
      </c>
      <c r="P3249">
        <f t="shared" si="301"/>
        <v>46.429824561403507</v>
      </c>
      <c r="Q3249" t="str">
        <f t="shared" si="302"/>
        <v>theater</v>
      </c>
      <c r="R3249" t="str">
        <f t="shared" si="303"/>
        <v>plays</v>
      </c>
      <c r="S3249" s="9">
        <f t="shared" si="304"/>
        <v>42167.434166666666</v>
      </c>
      <c r="T3249" s="9">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00"/>
        <v>100.79166666666666</v>
      </c>
      <c r="P3250">
        <f t="shared" si="301"/>
        <v>60.475000000000001</v>
      </c>
      <c r="Q3250" t="str">
        <f t="shared" si="302"/>
        <v>theater</v>
      </c>
      <c r="R3250" t="str">
        <f t="shared" si="303"/>
        <v>plays</v>
      </c>
      <c r="S3250" s="9">
        <f t="shared" si="304"/>
        <v>42068.888391203705</v>
      </c>
      <c r="T3250" s="9">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00"/>
        <v>104.92727272727274</v>
      </c>
      <c r="P3251">
        <f t="shared" si="301"/>
        <v>65.579545454545453</v>
      </c>
      <c r="Q3251" t="str">
        <f t="shared" si="302"/>
        <v>theater</v>
      </c>
      <c r="R3251" t="str">
        <f t="shared" si="303"/>
        <v>plays</v>
      </c>
      <c r="S3251" s="9">
        <f t="shared" si="304"/>
        <v>42145.746689814812</v>
      </c>
      <c r="T3251" s="9">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00"/>
        <v>101.55199999999999</v>
      </c>
      <c r="P3252">
        <f t="shared" si="301"/>
        <v>119.1924882629108</v>
      </c>
      <c r="Q3252" t="str">
        <f t="shared" si="302"/>
        <v>theater</v>
      </c>
      <c r="R3252" t="str">
        <f t="shared" si="303"/>
        <v>plays</v>
      </c>
      <c r="S3252" s="9">
        <f t="shared" si="304"/>
        <v>41918.742175925923</v>
      </c>
      <c r="T3252" s="9">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00"/>
        <v>110.73333333333333</v>
      </c>
      <c r="P3253">
        <f t="shared" si="301"/>
        <v>83.05</v>
      </c>
      <c r="Q3253" t="str">
        <f t="shared" si="302"/>
        <v>theater</v>
      </c>
      <c r="R3253" t="str">
        <f t="shared" si="303"/>
        <v>plays</v>
      </c>
      <c r="S3253" s="9">
        <f t="shared" si="304"/>
        <v>42146.731087962966</v>
      </c>
      <c r="T3253" s="9">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00"/>
        <v>127.82222222222221</v>
      </c>
      <c r="P3254">
        <f t="shared" si="301"/>
        <v>57.52</v>
      </c>
      <c r="Q3254" t="str">
        <f t="shared" si="302"/>
        <v>theater</v>
      </c>
      <c r="R3254" t="str">
        <f t="shared" si="303"/>
        <v>plays</v>
      </c>
      <c r="S3254" s="9">
        <f t="shared" si="304"/>
        <v>42590.472685185188</v>
      </c>
      <c r="T3254" s="9">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00"/>
        <v>101.82500000000002</v>
      </c>
      <c r="P3255">
        <f t="shared" si="301"/>
        <v>177.08695652173913</v>
      </c>
      <c r="Q3255" t="str">
        <f t="shared" si="302"/>
        <v>theater</v>
      </c>
      <c r="R3255" t="str">
        <f t="shared" si="303"/>
        <v>plays</v>
      </c>
      <c r="S3255" s="9">
        <f t="shared" si="304"/>
        <v>42602.576712962968</v>
      </c>
      <c r="T3255" s="9">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00"/>
        <v>101.25769230769231</v>
      </c>
      <c r="P3256">
        <f t="shared" si="301"/>
        <v>70.771505376344081</v>
      </c>
      <c r="Q3256" t="str">
        <f t="shared" si="302"/>
        <v>theater</v>
      </c>
      <c r="R3256" t="str">
        <f t="shared" si="303"/>
        <v>plays</v>
      </c>
      <c r="S3256" s="9">
        <f t="shared" si="304"/>
        <v>42059.085752314815</v>
      </c>
      <c r="T3256" s="9">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00"/>
        <v>175</v>
      </c>
      <c r="P3257">
        <f t="shared" si="301"/>
        <v>29.166666666666668</v>
      </c>
      <c r="Q3257" t="str">
        <f t="shared" si="302"/>
        <v>theater</v>
      </c>
      <c r="R3257" t="str">
        <f t="shared" si="303"/>
        <v>plays</v>
      </c>
      <c r="S3257" s="9">
        <f t="shared" si="304"/>
        <v>41889.768229166664</v>
      </c>
      <c r="T3257" s="9">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00"/>
        <v>128.06</v>
      </c>
      <c r="P3258">
        <f t="shared" si="301"/>
        <v>72.76136363636364</v>
      </c>
      <c r="Q3258" t="str">
        <f t="shared" si="302"/>
        <v>theater</v>
      </c>
      <c r="R3258" t="str">
        <f t="shared" si="303"/>
        <v>plays</v>
      </c>
      <c r="S3258" s="9">
        <f t="shared" si="304"/>
        <v>42144.573807870373</v>
      </c>
      <c r="T3258" s="9">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00"/>
        <v>106.29949999999999</v>
      </c>
      <c r="P3259">
        <f t="shared" si="301"/>
        <v>51.853414634146333</v>
      </c>
      <c r="Q3259" t="str">
        <f t="shared" si="302"/>
        <v>theater</v>
      </c>
      <c r="R3259" t="str">
        <f t="shared" si="303"/>
        <v>plays</v>
      </c>
      <c r="S3259" s="9">
        <f t="shared" si="304"/>
        <v>42758.559629629628</v>
      </c>
      <c r="T3259" s="9">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00"/>
        <v>105.21428571428571</v>
      </c>
      <c r="P3260">
        <f t="shared" si="301"/>
        <v>98.2</v>
      </c>
      <c r="Q3260" t="str">
        <f t="shared" si="302"/>
        <v>theater</v>
      </c>
      <c r="R3260" t="str">
        <f t="shared" si="303"/>
        <v>plays</v>
      </c>
      <c r="S3260" s="9">
        <f t="shared" si="304"/>
        <v>41982.887280092589</v>
      </c>
      <c r="T3260" s="9">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00"/>
        <v>106.16782608695652</v>
      </c>
      <c r="P3261">
        <f t="shared" si="301"/>
        <v>251.7381443298969</v>
      </c>
      <c r="Q3261" t="str">
        <f t="shared" si="302"/>
        <v>theater</v>
      </c>
      <c r="R3261" t="str">
        <f t="shared" si="303"/>
        <v>plays</v>
      </c>
      <c r="S3261" s="9">
        <f t="shared" si="304"/>
        <v>42614.760937500003</v>
      </c>
      <c r="T3261" s="9">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00"/>
        <v>109.24000000000001</v>
      </c>
      <c r="P3262">
        <f t="shared" si="301"/>
        <v>74.821917808219183</v>
      </c>
      <c r="Q3262" t="str">
        <f t="shared" si="302"/>
        <v>theater</v>
      </c>
      <c r="R3262" t="str">
        <f t="shared" si="303"/>
        <v>plays</v>
      </c>
      <c r="S3262" s="9">
        <f t="shared" si="304"/>
        <v>42303.672662037032</v>
      </c>
      <c r="T3262" s="9">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00"/>
        <v>100.45454545454547</v>
      </c>
      <c r="P3263">
        <f t="shared" si="301"/>
        <v>67.65306122448979</v>
      </c>
      <c r="Q3263" t="str">
        <f t="shared" si="302"/>
        <v>theater</v>
      </c>
      <c r="R3263" t="str">
        <f t="shared" si="303"/>
        <v>plays</v>
      </c>
      <c r="S3263" s="9">
        <f t="shared" si="304"/>
        <v>42171.725416666668</v>
      </c>
      <c r="T3263" s="9">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00"/>
        <v>103.04098360655738</v>
      </c>
      <c r="P3264">
        <f t="shared" si="301"/>
        <v>93.81343283582089</v>
      </c>
      <c r="Q3264" t="str">
        <f t="shared" si="302"/>
        <v>theater</v>
      </c>
      <c r="R3264" t="str">
        <f t="shared" si="303"/>
        <v>plays</v>
      </c>
      <c r="S3264" s="9">
        <f t="shared" si="304"/>
        <v>41964.315532407403</v>
      </c>
      <c r="T3264" s="9">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00"/>
        <v>112.1664</v>
      </c>
      <c r="P3265">
        <f t="shared" si="301"/>
        <v>41.237647058823526</v>
      </c>
      <c r="Q3265" t="str">
        <f t="shared" si="302"/>
        <v>theater</v>
      </c>
      <c r="R3265" t="str">
        <f t="shared" si="303"/>
        <v>plays</v>
      </c>
      <c r="S3265" s="9">
        <f t="shared" si="304"/>
        <v>42284.516064814816</v>
      </c>
      <c r="T3265" s="9">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300"/>
        <v>103</v>
      </c>
      <c r="P3266">
        <f t="shared" si="301"/>
        <v>52.551020408163268</v>
      </c>
      <c r="Q3266" t="str">
        <f t="shared" si="302"/>
        <v>theater</v>
      </c>
      <c r="R3266" t="str">
        <f t="shared" si="303"/>
        <v>plays</v>
      </c>
      <c r="S3266" s="9">
        <f t="shared" si="304"/>
        <v>42016.800208333334</v>
      </c>
      <c r="T3266" s="9">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306">(E3267/D3267)*100</f>
        <v>164</v>
      </c>
      <c r="P3267">
        <f t="shared" ref="P3267:P3330" si="307">IFERROR(E3267/L3267, 0)</f>
        <v>70.285714285714292</v>
      </c>
      <c r="Q3267" t="str">
        <f t="shared" ref="Q3267:Q3330" si="308">LEFT(N3267, SEARCH("/",N3267,1)-1)</f>
        <v>theater</v>
      </c>
      <c r="R3267" t="str">
        <f t="shared" ref="R3267:R3330" si="309">RIGHT(N3267,LEN(N3267)-SEARCH("/",N3267,1))</f>
        <v>plays</v>
      </c>
      <c r="S3267" s="9">
        <f t="shared" ref="S3267:S3330" si="310">(((J3267/60)/60)/24)+DATE(1970,1,1)</f>
        <v>42311.711979166663</v>
      </c>
      <c r="T3267" s="9">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06"/>
        <v>131.28333333333333</v>
      </c>
      <c r="P3268">
        <f t="shared" si="307"/>
        <v>48.325153374233132</v>
      </c>
      <c r="Q3268" t="str">
        <f t="shared" si="308"/>
        <v>theater</v>
      </c>
      <c r="R3268" t="str">
        <f t="shared" si="309"/>
        <v>plays</v>
      </c>
      <c r="S3268" s="9">
        <f t="shared" si="310"/>
        <v>42136.536134259266</v>
      </c>
      <c r="T3268" s="9">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06"/>
        <v>102.1</v>
      </c>
      <c r="P3269">
        <f t="shared" si="307"/>
        <v>53.177083333333336</v>
      </c>
      <c r="Q3269" t="str">
        <f t="shared" si="308"/>
        <v>theater</v>
      </c>
      <c r="R3269" t="str">
        <f t="shared" si="309"/>
        <v>plays</v>
      </c>
      <c r="S3269" s="9">
        <f t="shared" si="310"/>
        <v>42172.757638888885</v>
      </c>
      <c r="T3269" s="9">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06"/>
        <v>128</v>
      </c>
      <c r="P3270">
        <f t="shared" si="307"/>
        <v>60.952380952380949</v>
      </c>
      <c r="Q3270" t="str">
        <f t="shared" si="308"/>
        <v>theater</v>
      </c>
      <c r="R3270" t="str">
        <f t="shared" si="309"/>
        <v>plays</v>
      </c>
      <c r="S3270" s="9">
        <f t="shared" si="310"/>
        <v>42590.90425925926</v>
      </c>
      <c r="T3270" s="9">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06"/>
        <v>101.49999999999999</v>
      </c>
      <c r="P3271">
        <f t="shared" si="307"/>
        <v>116</v>
      </c>
      <c r="Q3271" t="str">
        <f t="shared" si="308"/>
        <v>theater</v>
      </c>
      <c r="R3271" t="str">
        <f t="shared" si="309"/>
        <v>plays</v>
      </c>
      <c r="S3271" s="9">
        <f t="shared" si="310"/>
        <v>42137.395798611105</v>
      </c>
      <c r="T3271" s="9">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06"/>
        <v>101.66666666666666</v>
      </c>
      <c r="P3272">
        <f t="shared" si="307"/>
        <v>61</v>
      </c>
      <c r="Q3272" t="str">
        <f t="shared" si="308"/>
        <v>theater</v>
      </c>
      <c r="R3272" t="str">
        <f t="shared" si="309"/>
        <v>plays</v>
      </c>
      <c r="S3272" s="9">
        <f t="shared" si="310"/>
        <v>42167.533159722225</v>
      </c>
      <c r="T3272" s="9">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06"/>
        <v>130</v>
      </c>
      <c r="P3273">
        <f t="shared" si="307"/>
        <v>38.235294117647058</v>
      </c>
      <c r="Q3273" t="str">
        <f t="shared" si="308"/>
        <v>theater</v>
      </c>
      <c r="R3273" t="str">
        <f t="shared" si="309"/>
        <v>plays</v>
      </c>
      <c r="S3273" s="9">
        <f t="shared" si="310"/>
        <v>41915.437210648146</v>
      </c>
      <c r="T3273" s="9">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06"/>
        <v>154.43</v>
      </c>
      <c r="P3274">
        <f t="shared" si="307"/>
        <v>106.50344827586207</v>
      </c>
      <c r="Q3274" t="str">
        <f t="shared" si="308"/>
        <v>theater</v>
      </c>
      <c r="R3274" t="str">
        <f t="shared" si="309"/>
        <v>plays</v>
      </c>
      <c r="S3274" s="9">
        <f t="shared" si="310"/>
        <v>42284.500104166669</v>
      </c>
      <c r="T3274" s="9">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06"/>
        <v>107.4</v>
      </c>
      <c r="P3275">
        <f t="shared" si="307"/>
        <v>204.57142857142858</v>
      </c>
      <c r="Q3275" t="str">
        <f t="shared" si="308"/>
        <v>theater</v>
      </c>
      <c r="R3275" t="str">
        <f t="shared" si="309"/>
        <v>plays</v>
      </c>
      <c r="S3275" s="9">
        <f t="shared" si="310"/>
        <v>42611.801412037035</v>
      </c>
      <c r="T3275" s="9">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06"/>
        <v>101.32258064516128</v>
      </c>
      <c r="P3276">
        <f t="shared" si="307"/>
        <v>54.912587412587413</v>
      </c>
      <c r="Q3276" t="str">
        <f t="shared" si="308"/>
        <v>theater</v>
      </c>
      <c r="R3276" t="str">
        <f t="shared" si="309"/>
        <v>plays</v>
      </c>
      <c r="S3276" s="9">
        <f t="shared" si="310"/>
        <v>42400.704537037032</v>
      </c>
      <c r="T3276" s="9">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06"/>
        <v>100.27777777777777</v>
      </c>
      <c r="P3277">
        <f t="shared" si="307"/>
        <v>150.41666666666666</v>
      </c>
      <c r="Q3277" t="str">
        <f t="shared" si="308"/>
        <v>theater</v>
      </c>
      <c r="R3277" t="str">
        <f t="shared" si="309"/>
        <v>plays</v>
      </c>
      <c r="S3277" s="9">
        <f t="shared" si="310"/>
        <v>42017.88045138889</v>
      </c>
      <c r="T3277" s="9">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06"/>
        <v>116.84444444444443</v>
      </c>
      <c r="P3278">
        <f t="shared" si="307"/>
        <v>52.58</v>
      </c>
      <c r="Q3278" t="str">
        <f t="shared" si="308"/>
        <v>theater</v>
      </c>
      <c r="R3278" t="str">
        <f t="shared" si="309"/>
        <v>plays</v>
      </c>
      <c r="S3278" s="9">
        <f t="shared" si="310"/>
        <v>42426.949988425928</v>
      </c>
      <c r="T3278" s="9">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06"/>
        <v>108.60000000000001</v>
      </c>
      <c r="P3279">
        <f t="shared" si="307"/>
        <v>54.3</v>
      </c>
      <c r="Q3279" t="str">
        <f t="shared" si="308"/>
        <v>theater</v>
      </c>
      <c r="R3279" t="str">
        <f t="shared" si="309"/>
        <v>plays</v>
      </c>
      <c r="S3279" s="9">
        <f t="shared" si="310"/>
        <v>41931.682939814818</v>
      </c>
      <c r="T3279" s="9">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06"/>
        <v>103.4</v>
      </c>
      <c r="P3280">
        <f t="shared" si="307"/>
        <v>76.029411764705884</v>
      </c>
      <c r="Q3280" t="str">
        <f t="shared" si="308"/>
        <v>theater</v>
      </c>
      <c r="R3280" t="str">
        <f t="shared" si="309"/>
        <v>plays</v>
      </c>
      <c r="S3280" s="9">
        <f t="shared" si="310"/>
        <v>42124.848414351851</v>
      </c>
      <c r="T3280" s="9">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06"/>
        <v>114.27586206896552</v>
      </c>
      <c r="P3281">
        <f t="shared" si="307"/>
        <v>105.2063492063492</v>
      </c>
      <c r="Q3281" t="str">
        <f t="shared" si="308"/>
        <v>theater</v>
      </c>
      <c r="R3281" t="str">
        <f t="shared" si="309"/>
        <v>plays</v>
      </c>
      <c r="S3281" s="9">
        <f t="shared" si="310"/>
        <v>42431.102534722217</v>
      </c>
      <c r="T3281" s="9">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06"/>
        <v>103</v>
      </c>
      <c r="P3282">
        <f t="shared" si="307"/>
        <v>68.666666666666671</v>
      </c>
      <c r="Q3282" t="str">
        <f t="shared" si="308"/>
        <v>theater</v>
      </c>
      <c r="R3282" t="str">
        <f t="shared" si="309"/>
        <v>plays</v>
      </c>
      <c r="S3282" s="9">
        <f t="shared" si="310"/>
        <v>42121.756921296299</v>
      </c>
      <c r="T3282" s="9">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06"/>
        <v>121.6</v>
      </c>
      <c r="P3283">
        <f t="shared" si="307"/>
        <v>129.36170212765958</v>
      </c>
      <c r="Q3283" t="str">
        <f t="shared" si="308"/>
        <v>theater</v>
      </c>
      <c r="R3283" t="str">
        <f t="shared" si="309"/>
        <v>plays</v>
      </c>
      <c r="S3283" s="9">
        <f t="shared" si="310"/>
        <v>42219.019733796296</v>
      </c>
      <c r="T3283" s="9">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06"/>
        <v>102.6467741935484</v>
      </c>
      <c r="P3284">
        <f t="shared" si="307"/>
        <v>134.26371308016877</v>
      </c>
      <c r="Q3284" t="str">
        <f t="shared" si="308"/>
        <v>theater</v>
      </c>
      <c r="R3284" t="str">
        <f t="shared" si="309"/>
        <v>plays</v>
      </c>
      <c r="S3284" s="9">
        <f t="shared" si="310"/>
        <v>42445.19430555556</v>
      </c>
      <c r="T3284" s="9">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06"/>
        <v>104.75000000000001</v>
      </c>
      <c r="P3285">
        <f t="shared" si="307"/>
        <v>17.829787234042552</v>
      </c>
      <c r="Q3285" t="str">
        <f t="shared" si="308"/>
        <v>theater</v>
      </c>
      <c r="R3285" t="str">
        <f t="shared" si="309"/>
        <v>plays</v>
      </c>
      <c r="S3285" s="9">
        <f t="shared" si="310"/>
        <v>42379.74418981481</v>
      </c>
      <c r="T3285" s="9">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06"/>
        <v>101.6</v>
      </c>
      <c r="P3286">
        <f t="shared" si="307"/>
        <v>203.2</v>
      </c>
      <c r="Q3286" t="str">
        <f t="shared" si="308"/>
        <v>theater</v>
      </c>
      <c r="R3286" t="str">
        <f t="shared" si="309"/>
        <v>plays</v>
      </c>
      <c r="S3286" s="9">
        <f t="shared" si="310"/>
        <v>42380.884872685187</v>
      </c>
      <c r="T3286" s="9">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06"/>
        <v>112.10242048409683</v>
      </c>
      <c r="P3287">
        <f t="shared" si="307"/>
        <v>69.18518518518519</v>
      </c>
      <c r="Q3287" t="str">
        <f t="shared" si="308"/>
        <v>theater</v>
      </c>
      <c r="R3287" t="str">
        <f t="shared" si="309"/>
        <v>plays</v>
      </c>
      <c r="S3287" s="9">
        <f t="shared" si="310"/>
        <v>42762.942430555559</v>
      </c>
      <c r="T3287" s="9">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06"/>
        <v>101.76666666666667</v>
      </c>
      <c r="P3288">
        <f t="shared" si="307"/>
        <v>125.12295081967213</v>
      </c>
      <c r="Q3288" t="str">
        <f t="shared" si="308"/>
        <v>theater</v>
      </c>
      <c r="R3288" t="str">
        <f t="shared" si="309"/>
        <v>plays</v>
      </c>
      <c r="S3288" s="9">
        <f t="shared" si="310"/>
        <v>42567.840069444443</v>
      </c>
      <c r="T3288" s="9">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06"/>
        <v>100</v>
      </c>
      <c r="P3289">
        <f t="shared" si="307"/>
        <v>73.529411764705884</v>
      </c>
      <c r="Q3289" t="str">
        <f t="shared" si="308"/>
        <v>theater</v>
      </c>
      <c r="R3289" t="str">
        <f t="shared" si="309"/>
        <v>plays</v>
      </c>
      <c r="S3289" s="9">
        <f t="shared" si="310"/>
        <v>42311.750324074077</v>
      </c>
      <c r="T3289" s="9">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06"/>
        <v>100.26489999999998</v>
      </c>
      <c r="P3290">
        <f t="shared" si="307"/>
        <v>48.437149758454105</v>
      </c>
      <c r="Q3290" t="str">
        <f t="shared" si="308"/>
        <v>theater</v>
      </c>
      <c r="R3290" t="str">
        <f t="shared" si="309"/>
        <v>plays</v>
      </c>
      <c r="S3290" s="9">
        <f t="shared" si="310"/>
        <v>42505.774479166663</v>
      </c>
      <c r="T3290" s="9">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06"/>
        <v>133.04200000000003</v>
      </c>
      <c r="P3291">
        <f t="shared" si="307"/>
        <v>26.608400000000003</v>
      </c>
      <c r="Q3291" t="str">
        <f t="shared" si="308"/>
        <v>theater</v>
      </c>
      <c r="R3291" t="str">
        <f t="shared" si="309"/>
        <v>plays</v>
      </c>
      <c r="S3291" s="9">
        <f t="shared" si="310"/>
        <v>42758.368078703701</v>
      </c>
      <c r="T3291" s="9">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06"/>
        <v>121.2</v>
      </c>
      <c r="P3292">
        <f t="shared" si="307"/>
        <v>33.666666666666664</v>
      </c>
      <c r="Q3292" t="str">
        <f t="shared" si="308"/>
        <v>theater</v>
      </c>
      <c r="R3292" t="str">
        <f t="shared" si="309"/>
        <v>plays</v>
      </c>
      <c r="S3292" s="9">
        <f t="shared" si="310"/>
        <v>42775.51494212963</v>
      </c>
      <c r="T3292" s="9">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06"/>
        <v>113.99999999999999</v>
      </c>
      <c r="P3293">
        <f t="shared" si="307"/>
        <v>40.714285714285715</v>
      </c>
      <c r="Q3293" t="str">
        <f t="shared" si="308"/>
        <v>theater</v>
      </c>
      <c r="R3293" t="str">
        <f t="shared" si="309"/>
        <v>plays</v>
      </c>
      <c r="S3293" s="9">
        <f t="shared" si="310"/>
        <v>42232.702546296292</v>
      </c>
      <c r="T3293" s="9">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06"/>
        <v>286.13861386138615</v>
      </c>
      <c r="P3294">
        <f t="shared" si="307"/>
        <v>19.266666666666666</v>
      </c>
      <c r="Q3294" t="str">
        <f t="shared" si="308"/>
        <v>theater</v>
      </c>
      <c r="R3294" t="str">
        <f t="shared" si="309"/>
        <v>plays</v>
      </c>
      <c r="S3294" s="9">
        <f t="shared" si="310"/>
        <v>42282.770231481481</v>
      </c>
      <c r="T3294" s="9">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06"/>
        <v>170.44444444444446</v>
      </c>
      <c r="P3295">
        <f t="shared" si="307"/>
        <v>84.285714285714292</v>
      </c>
      <c r="Q3295" t="str">
        <f t="shared" si="308"/>
        <v>theater</v>
      </c>
      <c r="R3295" t="str">
        <f t="shared" si="309"/>
        <v>plays</v>
      </c>
      <c r="S3295" s="9">
        <f t="shared" si="310"/>
        <v>42768.425370370373</v>
      </c>
      <c r="T3295" s="9">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06"/>
        <v>118.33333333333333</v>
      </c>
      <c r="P3296">
        <f t="shared" si="307"/>
        <v>29.583333333333332</v>
      </c>
      <c r="Q3296" t="str">
        <f t="shared" si="308"/>
        <v>theater</v>
      </c>
      <c r="R3296" t="str">
        <f t="shared" si="309"/>
        <v>plays</v>
      </c>
      <c r="S3296" s="9">
        <f t="shared" si="310"/>
        <v>42141.541134259256</v>
      </c>
      <c r="T3296" s="9">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06"/>
        <v>102.85857142857142</v>
      </c>
      <c r="P3297">
        <f t="shared" si="307"/>
        <v>26.667037037037037</v>
      </c>
      <c r="Q3297" t="str">
        <f t="shared" si="308"/>
        <v>theater</v>
      </c>
      <c r="R3297" t="str">
        <f t="shared" si="309"/>
        <v>plays</v>
      </c>
      <c r="S3297" s="9">
        <f t="shared" si="310"/>
        <v>42609.442465277782</v>
      </c>
      <c r="T3297" s="9">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06"/>
        <v>144.06666666666666</v>
      </c>
      <c r="P3298">
        <f t="shared" si="307"/>
        <v>45.978723404255319</v>
      </c>
      <c r="Q3298" t="str">
        <f t="shared" si="308"/>
        <v>theater</v>
      </c>
      <c r="R3298" t="str">
        <f t="shared" si="309"/>
        <v>plays</v>
      </c>
      <c r="S3298" s="9">
        <f t="shared" si="310"/>
        <v>42309.756620370375</v>
      </c>
      <c r="T3298" s="9">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06"/>
        <v>100.07272727272726</v>
      </c>
      <c r="P3299">
        <f t="shared" si="307"/>
        <v>125.09090909090909</v>
      </c>
      <c r="Q3299" t="str">
        <f t="shared" si="308"/>
        <v>theater</v>
      </c>
      <c r="R3299" t="str">
        <f t="shared" si="309"/>
        <v>plays</v>
      </c>
      <c r="S3299" s="9">
        <f t="shared" si="310"/>
        <v>42193.771481481483</v>
      </c>
      <c r="T3299" s="9">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06"/>
        <v>101.73</v>
      </c>
      <c r="P3300">
        <f t="shared" si="307"/>
        <v>141.29166666666666</v>
      </c>
      <c r="Q3300" t="str">
        <f t="shared" si="308"/>
        <v>theater</v>
      </c>
      <c r="R3300" t="str">
        <f t="shared" si="309"/>
        <v>plays</v>
      </c>
      <c r="S3300" s="9">
        <f t="shared" si="310"/>
        <v>42239.957962962959</v>
      </c>
      <c r="T3300" s="9">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06"/>
        <v>116.19999999999999</v>
      </c>
      <c r="P3301">
        <f t="shared" si="307"/>
        <v>55.333333333333336</v>
      </c>
      <c r="Q3301" t="str">
        <f t="shared" si="308"/>
        <v>theater</v>
      </c>
      <c r="R3301" t="str">
        <f t="shared" si="309"/>
        <v>plays</v>
      </c>
      <c r="S3301" s="9">
        <f t="shared" si="310"/>
        <v>42261.917395833334</v>
      </c>
      <c r="T3301" s="9">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06"/>
        <v>136.16666666666666</v>
      </c>
      <c r="P3302">
        <f t="shared" si="307"/>
        <v>46.420454545454547</v>
      </c>
      <c r="Q3302" t="str">
        <f t="shared" si="308"/>
        <v>theater</v>
      </c>
      <c r="R3302" t="str">
        <f t="shared" si="309"/>
        <v>plays</v>
      </c>
      <c r="S3302" s="9">
        <f t="shared" si="310"/>
        <v>42102.743773148148</v>
      </c>
      <c r="T3302" s="9">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06"/>
        <v>133.46666666666667</v>
      </c>
      <c r="P3303">
        <f t="shared" si="307"/>
        <v>57.2</v>
      </c>
      <c r="Q3303" t="str">
        <f t="shared" si="308"/>
        <v>theater</v>
      </c>
      <c r="R3303" t="str">
        <f t="shared" si="309"/>
        <v>plays</v>
      </c>
      <c r="S3303" s="9">
        <f t="shared" si="310"/>
        <v>42538.73583333334</v>
      </c>
      <c r="T3303" s="9">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06"/>
        <v>103.39285714285715</v>
      </c>
      <c r="P3304">
        <f t="shared" si="307"/>
        <v>173.7</v>
      </c>
      <c r="Q3304" t="str">
        <f t="shared" si="308"/>
        <v>theater</v>
      </c>
      <c r="R3304" t="str">
        <f t="shared" si="309"/>
        <v>plays</v>
      </c>
      <c r="S3304" s="9">
        <f t="shared" si="310"/>
        <v>42681.35157407407</v>
      </c>
      <c r="T3304" s="9">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06"/>
        <v>115.88888888888889</v>
      </c>
      <c r="P3305">
        <f t="shared" si="307"/>
        <v>59.6</v>
      </c>
      <c r="Q3305" t="str">
        <f t="shared" si="308"/>
        <v>theater</v>
      </c>
      <c r="R3305" t="str">
        <f t="shared" si="309"/>
        <v>plays</v>
      </c>
      <c r="S3305" s="9">
        <f t="shared" si="310"/>
        <v>42056.65143518518</v>
      </c>
      <c r="T3305" s="9">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06"/>
        <v>104.51666666666665</v>
      </c>
      <c r="P3306">
        <f t="shared" si="307"/>
        <v>89.585714285714289</v>
      </c>
      <c r="Q3306" t="str">
        <f t="shared" si="308"/>
        <v>theater</v>
      </c>
      <c r="R3306" t="str">
        <f t="shared" si="309"/>
        <v>plays</v>
      </c>
      <c r="S3306" s="9">
        <f t="shared" si="310"/>
        <v>42696.624444444446</v>
      </c>
      <c r="T3306" s="9">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06"/>
        <v>102.02500000000001</v>
      </c>
      <c r="P3307">
        <f t="shared" si="307"/>
        <v>204.05</v>
      </c>
      <c r="Q3307" t="str">
        <f t="shared" si="308"/>
        <v>theater</v>
      </c>
      <c r="R3307" t="str">
        <f t="shared" si="309"/>
        <v>plays</v>
      </c>
      <c r="S3307" s="9">
        <f t="shared" si="310"/>
        <v>42186.855879629627</v>
      </c>
      <c r="T3307" s="9">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06"/>
        <v>175.33333333333334</v>
      </c>
      <c r="P3308">
        <f t="shared" si="307"/>
        <v>48.703703703703702</v>
      </c>
      <c r="Q3308" t="str">
        <f t="shared" si="308"/>
        <v>theater</v>
      </c>
      <c r="R3308" t="str">
        <f t="shared" si="309"/>
        <v>plays</v>
      </c>
      <c r="S3308" s="9">
        <f t="shared" si="310"/>
        <v>42493.219236111108</v>
      </c>
      <c r="T3308" s="9">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06"/>
        <v>106.67999999999999</v>
      </c>
      <c r="P3309">
        <f t="shared" si="307"/>
        <v>53.339999999999996</v>
      </c>
      <c r="Q3309" t="str">
        <f t="shared" si="308"/>
        <v>theater</v>
      </c>
      <c r="R3309" t="str">
        <f t="shared" si="309"/>
        <v>plays</v>
      </c>
      <c r="S3309" s="9">
        <f t="shared" si="310"/>
        <v>42475.057164351849</v>
      </c>
      <c r="T3309" s="9">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06"/>
        <v>122.28571428571429</v>
      </c>
      <c r="P3310">
        <f t="shared" si="307"/>
        <v>75.087719298245617</v>
      </c>
      <c r="Q3310" t="str">
        <f t="shared" si="308"/>
        <v>theater</v>
      </c>
      <c r="R3310" t="str">
        <f t="shared" si="309"/>
        <v>plays</v>
      </c>
      <c r="S3310" s="9">
        <f t="shared" si="310"/>
        <v>42452.876909722225</v>
      </c>
      <c r="T3310" s="9">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06"/>
        <v>159.42857142857144</v>
      </c>
      <c r="P3311">
        <f t="shared" si="307"/>
        <v>18</v>
      </c>
      <c r="Q3311" t="str">
        <f t="shared" si="308"/>
        <v>theater</v>
      </c>
      <c r="R3311" t="str">
        <f t="shared" si="309"/>
        <v>plays</v>
      </c>
      <c r="S3311" s="9">
        <f t="shared" si="310"/>
        <v>42628.650208333333</v>
      </c>
      <c r="T3311" s="9">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06"/>
        <v>100.07692307692308</v>
      </c>
      <c r="P3312">
        <f t="shared" si="307"/>
        <v>209.83870967741936</v>
      </c>
      <c r="Q3312" t="str">
        <f t="shared" si="308"/>
        <v>theater</v>
      </c>
      <c r="R3312" t="str">
        <f t="shared" si="309"/>
        <v>plays</v>
      </c>
      <c r="S3312" s="9">
        <f t="shared" si="310"/>
        <v>42253.928530092591</v>
      </c>
      <c r="T3312" s="9">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06"/>
        <v>109.84</v>
      </c>
      <c r="P3313">
        <f t="shared" si="307"/>
        <v>61.022222222222226</v>
      </c>
      <c r="Q3313" t="str">
        <f t="shared" si="308"/>
        <v>theater</v>
      </c>
      <c r="R3313" t="str">
        <f t="shared" si="309"/>
        <v>plays</v>
      </c>
      <c r="S3313" s="9">
        <f t="shared" si="310"/>
        <v>42264.29178240741</v>
      </c>
      <c r="T3313" s="9">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06"/>
        <v>100.03999999999999</v>
      </c>
      <c r="P3314">
        <f t="shared" si="307"/>
        <v>61</v>
      </c>
      <c r="Q3314" t="str">
        <f t="shared" si="308"/>
        <v>theater</v>
      </c>
      <c r="R3314" t="str">
        <f t="shared" si="309"/>
        <v>plays</v>
      </c>
      <c r="S3314" s="9">
        <f t="shared" si="310"/>
        <v>42664.809560185182</v>
      </c>
      <c r="T3314" s="9">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06"/>
        <v>116.05000000000001</v>
      </c>
      <c r="P3315">
        <f t="shared" si="307"/>
        <v>80.034482758620683</v>
      </c>
      <c r="Q3315" t="str">
        <f t="shared" si="308"/>
        <v>theater</v>
      </c>
      <c r="R3315" t="str">
        <f t="shared" si="309"/>
        <v>plays</v>
      </c>
      <c r="S3315" s="9">
        <f t="shared" si="310"/>
        <v>42382.244409722218</v>
      </c>
      <c r="T3315" s="9">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06"/>
        <v>210.75</v>
      </c>
      <c r="P3316">
        <f t="shared" si="307"/>
        <v>29.068965517241381</v>
      </c>
      <c r="Q3316" t="str">
        <f t="shared" si="308"/>
        <v>theater</v>
      </c>
      <c r="R3316" t="str">
        <f t="shared" si="309"/>
        <v>plays</v>
      </c>
      <c r="S3316" s="9">
        <f t="shared" si="310"/>
        <v>42105.267488425925</v>
      </c>
      <c r="T3316" s="9">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06"/>
        <v>110.00000000000001</v>
      </c>
      <c r="P3317">
        <f t="shared" si="307"/>
        <v>49.438202247191015</v>
      </c>
      <c r="Q3317" t="str">
        <f t="shared" si="308"/>
        <v>theater</v>
      </c>
      <c r="R3317" t="str">
        <f t="shared" si="309"/>
        <v>plays</v>
      </c>
      <c r="S3317" s="9">
        <f t="shared" si="310"/>
        <v>42466.303715277783</v>
      </c>
      <c r="T3317" s="9">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06"/>
        <v>100.08673425918037</v>
      </c>
      <c r="P3318">
        <f t="shared" si="307"/>
        <v>93.977440000000001</v>
      </c>
      <c r="Q3318" t="str">
        <f t="shared" si="308"/>
        <v>theater</v>
      </c>
      <c r="R3318" t="str">
        <f t="shared" si="309"/>
        <v>plays</v>
      </c>
      <c r="S3318" s="9">
        <f t="shared" si="310"/>
        <v>41826.871238425927</v>
      </c>
      <c r="T3318" s="9">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06"/>
        <v>106.19047619047619</v>
      </c>
      <c r="P3319">
        <f t="shared" si="307"/>
        <v>61.944444444444443</v>
      </c>
      <c r="Q3319" t="str">
        <f t="shared" si="308"/>
        <v>theater</v>
      </c>
      <c r="R3319" t="str">
        <f t="shared" si="309"/>
        <v>plays</v>
      </c>
      <c r="S3319" s="9">
        <f t="shared" si="310"/>
        <v>42499.039629629624</v>
      </c>
      <c r="T3319" s="9">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06"/>
        <v>125.6</v>
      </c>
      <c r="P3320">
        <f t="shared" si="307"/>
        <v>78.5</v>
      </c>
      <c r="Q3320" t="str">
        <f t="shared" si="308"/>
        <v>theater</v>
      </c>
      <c r="R3320" t="str">
        <f t="shared" si="309"/>
        <v>plays</v>
      </c>
      <c r="S3320" s="9">
        <f t="shared" si="310"/>
        <v>42431.302002314813</v>
      </c>
      <c r="T3320" s="9">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06"/>
        <v>108</v>
      </c>
      <c r="P3321">
        <f t="shared" si="307"/>
        <v>33.75</v>
      </c>
      <c r="Q3321" t="str">
        <f t="shared" si="308"/>
        <v>theater</v>
      </c>
      <c r="R3321" t="str">
        <f t="shared" si="309"/>
        <v>plays</v>
      </c>
      <c r="S3321" s="9">
        <f t="shared" si="310"/>
        <v>41990.585486111115</v>
      </c>
      <c r="T3321" s="9">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06"/>
        <v>101</v>
      </c>
      <c r="P3322">
        <f t="shared" si="307"/>
        <v>66.44736842105263</v>
      </c>
      <c r="Q3322" t="str">
        <f t="shared" si="308"/>
        <v>theater</v>
      </c>
      <c r="R3322" t="str">
        <f t="shared" si="309"/>
        <v>plays</v>
      </c>
      <c r="S3322" s="9">
        <f t="shared" si="310"/>
        <v>42513.045798611114</v>
      </c>
      <c r="T3322" s="9">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06"/>
        <v>107.4</v>
      </c>
      <c r="P3323">
        <f t="shared" si="307"/>
        <v>35.799999999999997</v>
      </c>
      <c r="Q3323" t="str">
        <f t="shared" si="308"/>
        <v>theater</v>
      </c>
      <c r="R3323" t="str">
        <f t="shared" si="309"/>
        <v>plays</v>
      </c>
      <c r="S3323" s="9">
        <f t="shared" si="310"/>
        <v>41914.100289351853</v>
      </c>
      <c r="T3323" s="9">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06"/>
        <v>101.51515151515152</v>
      </c>
      <c r="P3324">
        <f t="shared" si="307"/>
        <v>145.65217391304347</v>
      </c>
      <c r="Q3324" t="str">
        <f t="shared" si="308"/>
        <v>theater</v>
      </c>
      <c r="R3324" t="str">
        <f t="shared" si="309"/>
        <v>plays</v>
      </c>
      <c r="S3324" s="9">
        <f t="shared" si="310"/>
        <v>42521.010370370372</v>
      </c>
      <c r="T3324" s="9">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06"/>
        <v>125.89999999999999</v>
      </c>
      <c r="P3325">
        <f t="shared" si="307"/>
        <v>25.693877551020407</v>
      </c>
      <c r="Q3325" t="str">
        <f t="shared" si="308"/>
        <v>theater</v>
      </c>
      <c r="R3325" t="str">
        <f t="shared" si="309"/>
        <v>plays</v>
      </c>
      <c r="S3325" s="9">
        <f t="shared" si="310"/>
        <v>42608.36583333333</v>
      </c>
      <c r="T3325" s="9">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06"/>
        <v>101.66666666666666</v>
      </c>
      <c r="P3326">
        <f t="shared" si="307"/>
        <v>152.5</v>
      </c>
      <c r="Q3326" t="str">
        <f t="shared" si="308"/>
        <v>theater</v>
      </c>
      <c r="R3326" t="str">
        <f t="shared" si="309"/>
        <v>plays</v>
      </c>
      <c r="S3326" s="9">
        <f t="shared" si="310"/>
        <v>42512.58321759259</v>
      </c>
      <c r="T3326" s="9">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06"/>
        <v>112.5</v>
      </c>
      <c r="P3327">
        <f t="shared" si="307"/>
        <v>30</v>
      </c>
      <c r="Q3327" t="str">
        <f t="shared" si="308"/>
        <v>theater</v>
      </c>
      <c r="R3327" t="str">
        <f t="shared" si="309"/>
        <v>plays</v>
      </c>
      <c r="S3327" s="9">
        <f t="shared" si="310"/>
        <v>42064.785613425927</v>
      </c>
      <c r="T3327" s="9">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06"/>
        <v>101.375</v>
      </c>
      <c r="P3328">
        <f t="shared" si="307"/>
        <v>142.28070175438597</v>
      </c>
      <c r="Q3328" t="str">
        <f t="shared" si="308"/>
        <v>theater</v>
      </c>
      <c r="R3328" t="str">
        <f t="shared" si="309"/>
        <v>plays</v>
      </c>
      <c r="S3328" s="9">
        <f t="shared" si="310"/>
        <v>42041.714178240742</v>
      </c>
      <c r="T3328" s="9">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06"/>
        <v>101.25</v>
      </c>
      <c r="P3329">
        <f t="shared" si="307"/>
        <v>24.545454545454547</v>
      </c>
      <c r="Q3329" t="str">
        <f t="shared" si="308"/>
        <v>theater</v>
      </c>
      <c r="R3329" t="str">
        <f t="shared" si="309"/>
        <v>plays</v>
      </c>
      <c r="S3329" s="9">
        <f t="shared" si="310"/>
        <v>42468.374606481477</v>
      </c>
      <c r="T3329" s="9">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306"/>
        <v>146.38888888888889</v>
      </c>
      <c r="P3330">
        <f t="shared" si="307"/>
        <v>292.77777777777777</v>
      </c>
      <c r="Q3330" t="str">
        <f t="shared" si="308"/>
        <v>theater</v>
      </c>
      <c r="R3330" t="str">
        <f t="shared" si="309"/>
        <v>plays</v>
      </c>
      <c r="S3330" s="9">
        <f t="shared" si="310"/>
        <v>41822.57503472222</v>
      </c>
      <c r="T3330" s="9">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312">(E3331/D3331)*100</f>
        <v>116.8</v>
      </c>
      <c r="P3331">
        <f t="shared" ref="P3331:P3394" si="313">IFERROR(E3331/L3331, 0)</f>
        <v>44.92307692307692</v>
      </c>
      <c r="Q3331" t="str">
        <f t="shared" ref="Q3331:Q3394" si="314">LEFT(N3331, SEARCH("/",N3331,1)-1)</f>
        <v>theater</v>
      </c>
      <c r="R3331" t="str">
        <f t="shared" ref="R3331:R3394" si="315">RIGHT(N3331,LEN(N3331)-SEARCH("/",N3331,1))</f>
        <v>plays</v>
      </c>
      <c r="S3331" s="9">
        <f t="shared" ref="S3331:S3394" si="316">(((J3331/60)/60)/24)+DATE(1970,1,1)</f>
        <v>41837.323009259257</v>
      </c>
      <c r="T3331" s="9">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12"/>
        <v>106.26666666666667</v>
      </c>
      <c r="P3332">
        <f t="shared" si="313"/>
        <v>23.10144927536232</v>
      </c>
      <c r="Q3332" t="str">
        <f t="shared" si="314"/>
        <v>theater</v>
      </c>
      <c r="R3332" t="str">
        <f t="shared" si="315"/>
        <v>plays</v>
      </c>
      <c r="S3332" s="9">
        <f t="shared" si="316"/>
        <v>42065.887361111112</v>
      </c>
      <c r="T3332" s="9">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12"/>
        <v>104.52</v>
      </c>
      <c r="P3333">
        <f t="shared" si="313"/>
        <v>80.400000000000006</v>
      </c>
      <c r="Q3333" t="str">
        <f t="shared" si="314"/>
        <v>theater</v>
      </c>
      <c r="R3333" t="str">
        <f t="shared" si="315"/>
        <v>plays</v>
      </c>
      <c r="S3333" s="9">
        <f t="shared" si="316"/>
        <v>42248.697754629626</v>
      </c>
      <c r="T3333" s="9">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12"/>
        <v>100</v>
      </c>
      <c r="P3334">
        <f t="shared" si="313"/>
        <v>72.289156626506028</v>
      </c>
      <c r="Q3334" t="str">
        <f t="shared" si="314"/>
        <v>theater</v>
      </c>
      <c r="R3334" t="str">
        <f t="shared" si="315"/>
        <v>plays</v>
      </c>
      <c r="S3334" s="9">
        <f t="shared" si="316"/>
        <v>41809.860300925924</v>
      </c>
      <c r="T3334" s="9">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12"/>
        <v>104.57142857142858</v>
      </c>
      <c r="P3335">
        <f t="shared" si="313"/>
        <v>32.972972972972975</v>
      </c>
      <c r="Q3335" t="str">
        <f t="shared" si="314"/>
        <v>theater</v>
      </c>
      <c r="R3335" t="str">
        <f t="shared" si="315"/>
        <v>plays</v>
      </c>
      <c r="S3335" s="9">
        <f t="shared" si="316"/>
        <v>42148.676851851851</v>
      </c>
      <c r="T3335" s="9">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12"/>
        <v>138.62051149573753</v>
      </c>
      <c r="P3336">
        <f t="shared" si="313"/>
        <v>116.65217391304348</v>
      </c>
      <c r="Q3336" t="str">
        <f t="shared" si="314"/>
        <v>theater</v>
      </c>
      <c r="R3336" t="str">
        <f t="shared" si="315"/>
        <v>plays</v>
      </c>
      <c r="S3336" s="9">
        <f t="shared" si="316"/>
        <v>42185.521087962959</v>
      </c>
      <c r="T3336" s="9">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12"/>
        <v>100.32000000000001</v>
      </c>
      <c r="P3337">
        <f t="shared" si="313"/>
        <v>79.61904761904762</v>
      </c>
      <c r="Q3337" t="str">
        <f t="shared" si="314"/>
        <v>theater</v>
      </c>
      <c r="R3337" t="str">
        <f t="shared" si="315"/>
        <v>plays</v>
      </c>
      <c r="S3337" s="9">
        <f t="shared" si="316"/>
        <v>41827.674143518518</v>
      </c>
      <c r="T3337" s="9">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12"/>
        <v>100</v>
      </c>
      <c r="P3338">
        <f t="shared" si="313"/>
        <v>27.777777777777779</v>
      </c>
      <c r="Q3338" t="str">
        <f t="shared" si="314"/>
        <v>theater</v>
      </c>
      <c r="R3338" t="str">
        <f t="shared" si="315"/>
        <v>plays</v>
      </c>
      <c r="S3338" s="9">
        <f t="shared" si="316"/>
        <v>42437.398680555561</v>
      </c>
      <c r="T3338" s="9">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12"/>
        <v>110.2</v>
      </c>
      <c r="P3339">
        <f t="shared" si="313"/>
        <v>81.029411764705884</v>
      </c>
      <c r="Q3339" t="str">
        <f t="shared" si="314"/>
        <v>theater</v>
      </c>
      <c r="R3339" t="str">
        <f t="shared" si="315"/>
        <v>plays</v>
      </c>
      <c r="S3339" s="9">
        <f t="shared" si="316"/>
        <v>41901.282025462962</v>
      </c>
      <c r="T3339" s="9">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12"/>
        <v>102.18</v>
      </c>
      <c r="P3340">
        <f t="shared" si="313"/>
        <v>136.84821428571428</v>
      </c>
      <c r="Q3340" t="str">
        <f t="shared" si="314"/>
        <v>theater</v>
      </c>
      <c r="R3340" t="str">
        <f t="shared" si="315"/>
        <v>plays</v>
      </c>
      <c r="S3340" s="9">
        <f t="shared" si="316"/>
        <v>42769.574999999997</v>
      </c>
      <c r="T3340" s="9">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12"/>
        <v>104.35000000000001</v>
      </c>
      <c r="P3341">
        <f t="shared" si="313"/>
        <v>177.61702127659575</v>
      </c>
      <c r="Q3341" t="str">
        <f t="shared" si="314"/>
        <v>theater</v>
      </c>
      <c r="R3341" t="str">
        <f t="shared" si="315"/>
        <v>plays</v>
      </c>
      <c r="S3341" s="9">
        <f t="shared" si="316"/>
        <v>42549.665717592594</v>
      </c>
      <c r="T3341" s="9">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12"/>
        <v>138.16666666666666</v>
      </c>
      <c r="P3342">
        <f t="shared" si="313"/>
        <v>109.07894736842105</v>
      </c>
      <c r="Q3342" t="str">
        <f t="shared" si="314"/>
        <v>theater</v>
      </c>
      <c r="R3342" t="str">
        <f t="shared" si="315"/>
        <v>plays</v>
      </c>
      <c r="S3342" s="9">
        <f t="shared" si="316"/>
        <v>42685.974004629628</v>
      </c>
      <c r="T3342" s="9">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12"/>
        <v>100</v>
      </c>
      <c r="P3343">
        <f t="shared" si="313"/>
        <v>119.64285714285714</v>
      </c>
      <c r="Q3343" t="str">
        <f t="shared" si="314"/>
        <v>theater</v>
      </c>
      <c r="R3343" t="str">
        <f t="shared" si="315"/>
        <v>plays</v>
      </c>
      <c r="S3343" s="9">
        <f t="shared" si="316"/>
        <v>42510.798854166671</v>
      </c>
      <c r="T3343" s="9">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12"/>
        <v>101.66666666666666</v>
      </c>
      <c r="P3344">
        <f t="shared" si="313"/>
        <v>78.205128205128204</v>
      </c>
      <c r="Q3344" t="str">
        <f t="shared" si="314"/>
        <v>theater</v>
      </c>
      <c r="R3344" t="str">
        <f t="shared" si="315"/>
        <v>plays</v>
      </c>
      <c r="S3344" s="9">
        <f t="shared" si="316"/>
        <v>42062.296412037031</v>
      </c>
      <c r="T3344" s="9">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12"/>
        <v>171.42857142857142</v>
      </c>
      <c r="P3345">
        <f t="shared" si="313"/>
        <v>52.173913043478258</v>
      </c>
      <c r="Q3345" t="str">
        <f t="shared" si="314"/>
        <v>theater</v>
      </c>
      <c r="R3345" t="str">
        <f t="shared" si="315"/>
        <v>plays</v>
      </c>
      <c r="S3345" s="9">
        <f t="shared" si="316"/>
        <v>42452.916481481487</v>
      </c>
      <c r="T3345" s="9">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12"/>
        <v>101.44444444444444</v>
      </c>
      <c r="P3346">
        <f t="shared" si="313"/>
        <v>114.125</v>
      </c>
      <c r="Q3346" t="str">
        <f t="shared" si="314"/>
        <v>theater</v>
      </c>
      <c r="R3346" t="str">
        <f t="shared" si="315"/>
        <v>plays</v>
      </c>
      <c r="S3346" s="9">
        <f t="shared" si="316"/>
        <v>41851.200150462959</v>
      </c>
      <c r="T3346" s="9">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12"/>
        <v>130</v>
      </c>
      <c r="P3347">
        <f t="shared" si="313"/>
        <v>50</v>
      </c>
      <c r="Q3347" t="str">
        <f t="shared" si="314"/>
        <v>theater</v>
      </c>
      <c r="R3347" t="str">
        <f t="shared" si="315"/>
        <v>plays</v>
      </c>
      <c r="S3347" s="9">
        <f t="shared" si="316"/>
        <v>42053.106111111112</v>
      </c>
      <c r="T3347" s="9">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12"/>
        <v>110.00000000000001</v>
      </c>
      <c r="P3348">
        <f t="shared" si="313"/>
        <v>91.666666666666671</v>
      </c>
      <c r="Q3348" t="str">
        <f t="shared" si="314"/>
        <v>theater</v>
      </c>
      <c r="R3348" t="str">
        <f t="shared" si="315"/>
        <v>plays</v>
      </c>
      <c r="S3348" s="9">
        <f t="shared" si="316"/>
        <v>42054.024421296301</v>
      </c>
      <c r="T3348" s="9">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12"/>
        <v>119.44999999999999</v>
      </c>
      <c r="P3349">
        <f t="shared" si="313"/>
        <v>108.59090909090909</v>
      </c>
      <c r="Q3349" t="str">
        <f t="shared" si="314"/>
        <v>theater</v>
      </c>
      <c r="R3349" t="str">
        <f t="shared" si="315"/>
        <v>plays</v>
      </c>
      <c r="S3349" s="9">
        <f t="shared" si="316"/>
        <v>42484.551550925928</v>
      </c>
      <c r="T3349" s="9">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12"/>
        <v>100.2909090909091</v>
      </c>
      <c r="P3350">
        <f t="shared" si="313"/>
        <v>69.822784810126578</v>
      </c>
      <c r="Q3350" t="str">
        <f t="shared" si="314"/>
        <v>theater</v>
      </c>
      <c r="R3350" t="str">
        <f t="shared" si="315"/>
        <v>plays</v>
      </c>
      <c r="S3350" s="9">
        <f t="shared" si="316"/>
        <v>42466.558796296296</v>
      </c>
      <c r="T3350" s="9">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12"/>
        <v>153.4</v>
      </c>
      <c r="P3351">
        <f t="shared" si="313"/>
        <v>109.57142857142857</v>
      </c>
      <c r="Q3351" t="str">
        <f t="shared" si="314"/>
        <v>theater</v>
      </c>
      <c r="R3351" t="str">
        <f t="shared" si="315"/>
        <v>plays</v>
      </c>
      <c r="S3351" s="9">
        <f t="shared" si="316"/>
        <v>42513.110787037032</v>
      </c>
      <c r="T3351" s="9">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12"/>
        <v>104.42857142857143</v>
      </c>
      <c r="P3352">
        <f t="shared" si="313"/>
        <v>71.666666666666671</v>
      </c>
      <c r="Q3352" t="str">
        <f t="shared" si="314"/>
        <v>theater</v>
      </c>
      <c r="R3352" t="str">
        <f t="shared" si="315"/>
        <v>plays</v>
      </c>
      <c r="S3352" s="9">
        <f t="shared" si="316"/>
        <v>42302.701516203699</v>
      </c>
      <c r="T3352" s="9">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12"/>
        <v>101.1</v>
      </c>
      <c r="P3353">
        <f t="shared" si="313"/>
        <v>93.611111111111114</v>
      </c>
      <c r="Q3353" t="str">
        <f t="shared" si="314"/>
        <v>theater</v>
      </c>
      <c r="R3353" t="str">
        <f t="shared" si="315"/>
        <v>plays</v>
      </c>
      <c r="S3353" s="9">
        <f t="shared" si="316"/>
        <v>41806.395428240743</v>
      </c>
      <c r="T3353" s="9">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12"/>
        <v>107.52</v>
      </c>
      <c r="P3354">
        <f t="shared" si="313"/>
        <v>76.8</v>
      </c>
      <c r="Q3354" t="str">
        <f t="shared" si="314"/>
        <v>theater</v>
      </c>
      <c r="R3354" t="str">
        <f t="shared" si="315"/>
        <v>plays</v>
      </c>
      <c r="S3354" s="9">
        <f t="shared" si="316"/>
        <v>42495.992800925931</v>
      </c>
      <c r="T3354" s="9">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12"/>
        <v>315</v>
      </c>
      <c r="P3355">
        <f t="shared" si="313"/>
        <v>35.795454545454547</v>
      </c>
      <c r="Q3355" t="str">
        <f t="shared" si="314"/>
        <v>theater</v>
      </c>
      <c r="R3355" t="str">
        <f t="shared" si="315"/>
        <v>plays</v>
      </c>
      <c r="S3355" s="9">
        <f t="shared" si="316"/>
        <v>42479.432291666672</v>
      </c>
      <c r="T3355" s="9">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12"/>
        <v>101.93333333333334</v>
      </c>
      <c r="P3356">
        <f t="shared" si="313"/>
        <v>55.6</v>
      </c>
      <c r="Q3356" t="str">
        <f t="shared" si="314"/>
        <v>theater</v>
      </c>
      <c r="R3356" t="str">
        <f t="shared" si="315"/>
        <v>plays</v>
      </c>
      <c r="S3356" s="9">
        <f t="shared" si="316"/>
        <v>42270.7269212963</v>
      </c>
      <c r="T3356" s="9">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12"/>
        <v>126.28571428571429</v>
      </c>
      <c r="P3357">
        <f t="shared" si="313"/>
        <v>147.33333333333334</v>
      </c>
      <c r="Q3357" t="str">
        <f t="shared" si="314"/>
        <v>theater</v>
      </c>
      <c r="R3357" t="str">
        <f t="shared" si="315"/>
        <v>plays</v>
      </c>
      <c r="S3357" s="9">
        <f t="shared" si="316"/>
        <v>42489.619525462964</v>
      </c>
      <c r="T3357" s="9">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12"/>
        <v>101.4</v>
      </c>
      <c r="P3358">
        <f t="shared" si="313"/>
        <v>56.333333333333336</v>
      </c>
      <c r="Q3358" t="str">
        <f t="shared" si="314"/>
        <v>theater</v>
      </c>
      <c r="R3358" t="str">
        <f t="shared" si="315"/>
        <v>plays</v>
      </c>
      <c r="S3358" s="9">
        <f t="shared" si="316"/>
        <v>42536.815648148149</v>
      </c>
      <c r="T3358" s="9">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12"/>
        <v>101</v>
      </c>
      <c r="P3359">
        <f t="shared" si="313"/>
        <v>96.19047619047619</v>
      </c>
      <c r="Q3359" t="str">
        <f t="shared" si="314"/>
        <v>theater</v>
      </c>
      <c r="R3359" t="str">
        <f t="shared" si="315"/>
        <v>plays</v>
      </c>
      <c r="S3359" s="9">
        <f t="shared" si="316"/>
        <v>41822.417939814812</v>
      </c>
      <c r="T3359" s="9">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12"/>
        <v>102.99000000000001</v>
      </c>
      <c r="P3360">
        <f t="shared" si="313"/>
        <v>63.574074074074076</v>
      </c>
      <c r="Q3360" t="str">
        <f t="shared" si="314"/>
        <v>theater</v>
      </c>
      <c r="R3360" t="str">
        <f t="shared" si="315"/>
        <v>plays</v>
      </c>
      <c r="S3360" s="9">
        <f t="shared" si="316"/>
        <v>41932.311099537037</v>
      </c>
      <c r="T3360" s="9">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12"/>
        <v>106.25</v>
      </c>
      <c r="P3361">
        <f t="shared" si="313"/>
        <v>184.78260869565219</v>
      </c>
      <c r="Q3361" t="str">
        <f t="shared" si="314"/>
        <v>theater</v>
      </c>
      <c r="R3361" t="str">
        <f t="shared" si="315"/>
        <v>plays</v>
      </c>
      <c r="S3361" s="9">
        <f t="shared" si="316"/>
        <v>42746.057106481487</v>
      </c>
      <c r="T3361" s="9">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12"/>
        <v>101.37777777777779</v>
      </c>
      <c r="P3362">
        <f t="shared" si="313"/>
        <v>126.72222222222223</v>
      </c>
      <c r="Q3362" t="str">
        <f t="shared" si="314"/>
        <v>theater</v>
      </c>
      <c r="R3362" t="str">
        <f t="shared" si="315"/>
        <v>plays</v>
      </c>
      <c r="S3362" s="9">
        <f t="shared" si="316"/>
        <v>42697.082673611112</v>
      </c>
      <c r="T3362" s="9">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12"/>
        <v>113.46000000000001</v>
      </c>
      <c r="P3363">
        <f t="shared" si="313"/>
        <v>83.42647058823529</v>
      </c>
      <c r="Q3363" t="str">
        <f t="shared" si="314"/>
        <v>theater</v>
      </c>
      <c r="R3363" t="str">
        <f t="shared" si="315"/>
        <v>plays</v>
      </c>
      <c r="S3363" s="9">
        <f t="shared" si="316"/>
        <v>41866.025347222225</v>
      </c>
      <c r="T3363" s="9">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12"/>
        <v>218.00000000000003</v>
      </c>
      <c r="P3364">
        <f t="shared" si="313"/>
        <v>54.5</v>
      </c>
      <c r="Q3364" t="str">
        <f t="shared" si="314"/>
        <v>theater</v>
      </c>
      <c r="R3364" t="str">
        <f t="shared" si="315"/>
        <v>plays</v>
      </c>
      <c r="S3364" s="9">
        <f t="shared" si="316"/>
        <v>42056.091631944444</v>
      </c>
      <c r="T3364" s="9">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12"/>
        <v>101.41935483870968</v>
      </c>
      <c r="P3365">
        <f t="shared" si="313"/>
        <v>302.30769230769232</v>
      </c>
      <c r="Q3365" t="str">
        <f t="shared" si="314"/>
        <v>theater</v>
      </c>
      <c r="R3365" t="str">
        <f t="shared" si="315"/>
        <v>plays</v>
      </c>
      <c r="S3365" s="9">
        <f t="shared" si="316"/>
        <v>41851.771354166667</v>
      </c>
      <c r="T3365" s="9">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12"/>
        <v>105.93333333333332</v>
      </c>
      <c r="P3366">
        <f t="shared" si="313"/>
        <v>44.138888888888886</v>
      </c>
      <c r="Q3366" t="str">
        <f t="shared" si="314"/>
        <v>theater</v>
      </c>
      <c r="R3366" t="str">
        <f t="shared" si="315"/>
        <v>plays</v>
      </c>
      <c r="S3366" s="9">
        <f t="shared" si="316"/>
        <v>42422.977418981478</v>
      </c>
      <c r="T3366" s="9">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12"/>
        <v>104</v>
      </c>
      <c r="P3367">
        <f t="shared" si="313"/>
        <v>866.66666666666663</v>
      </c>
      <c r="Q3367" t="str">
        <f t="shared" si="314"/>
        <v>theater</v>
      </c>
      <c r="R3367" t="str">
        <f t="shared" si="315"/>
        <v>plays</v>
      </c>
      <c r="S3367" s="9">
        <f t="shared" si="316"/>
        <v>42321.101759259262</v>
      </c>
      <c r="T3367" s="9">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12"/>
        <v>221</v>
      </c>
      <c r="P3368">
        <f t="shared" si="313"/>
        <v>61.388888888888886</v>
      </c>
      <c r="Q3368" t="str">
        <f t="shared" si="314"/>
        <v>theater</v>
      </c>
      <c r="R3368" t="str">
        <f t="shared" si="315"/>
        <v>plays</v>
      </c>
      <c r="S3368" s="9">
        <f t="shared" si="316"/>
        <v>42107.067557870367</v>
      </c>
      <c r="T3368" s="9">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12"/>
        <v>118.66666666666667</v>
      </c>
      <c r="P3369">
        <f t="shared" si="313"/>
        <v>29.666666666666668</v>
      </c>
      <c r="Q3369" t="str">
        <f t="shared" si="314"/>
        <v>theater</v>
      </c>
      <c r="R3369" t="str">
        <f t="shared" si="315"/>
        <v>plays</v>
      </c>
      <c r="S3369" s="9">
        <f t="shared" si="316"/>
        <v>42192.933958333335</v>
      </c>
      <c r="T3369" s="9">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12"/>
        <v>104.60000000000001</v>
      </c>
      <c r="P3370">
        <f t="shared" si="313"/>
        <v>45.478260869565219</v>
      </c>
      <c r="Q3370" t="str">
        <f t="shared" si="314"/>
        <v>theater</v>
      </c>
      <c r="R3370" t="str">
        <f t="shared" si="315"/>
        <v>plays</v>
      </c>
      <c r="S3370" s="9">
        <f t="shared" si="316"/>
        <v>41969.199756944443</v>
      </c>
      <c r="T3370" s="9">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12"/>
        <v>103.89999999999999</v>
      </c>
      <c r="P3371">
        <f t="shared" si="313"/>
        <v>96.203703703703709</v>
      </c>
      <c r="Q3371" t="str">
        <f t="shared" si="314"/>
        <v>theater</v>
      </c>
      <c r="R3371" t="str">
        <f t="shared" si="315"/>
        <v>plays</v>
      </c>
      <c r="S3371" s="9">
        <f t="shared" si="316"/>
        <v>42690.041435185187</v>
      </c>
      <c r="T3371" s="9">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12"/>
        <v>117.73333333333333</v>
      </c>
      <c r="P3372">
        <f t="shared" si="313"/>
        <v>67.92307692307692</v>
      </c>
      <c r="Q3372" t="str">
        <f t="shared" si="314"/>
        <v>theater</v>
      </c>
      <c r="R3372" t="str">
        <f t="shared" si="315"/>
        <v>plays</v>
      </c>
      <c r="S3372" s="9">
        <f t="shared" si="316"/>
        <v>42690.334317129629</v>
      </c>
      <c r="T3372" s="9">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12"/>
        <v>138.5</v>
      </c>
      <c r="P3373">
        <f t="shared" si="313"/>
        <v>30.777777777777779</v>
      </c>
      <c r="Q3373" t="str">
        <f t="shared" si="314"/>
        <v>theater</v>
      </c>
      <c r="R3373" t="str">
        <f t="shared" si="315"/>
        <v>plays</v>
      </c>
      <c r="S3373" s="9">
        <f t="shared" si="316"/>
        <v>42312.874594907407</v>
      </c>
      <c r="T3373" s="9">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12"/>
        <v>103.49999999999999</v>
      </c>
      <c r="P3374">
        <f t="shared" si="313"/>
        <v>38.333333333333336</v>
      </c>
      <c r="Q3374" t="str">
        <f t="shared" si="314"/>
        <v>theater</v>
      </c>
      <c r="R3374" t="str">
        <f t="shared" si="315"/>
        <v>plays</v>
      </c>
      <c r="S3374" s="9">
        <f t="shared" si="316"/>
        <v>41855.548101851848</v>
      </c>
      <c r="T3374" s="9">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12"/>
        <v>100.25</v>
      </c>
      <c r="P3375">
        <f t="shared" si="313"/>
        <v>66.833333333333329</v>
      </c>
      <c r="Q3375" t="str">
        <f t="shared" si="314"/>
        <v>theater</v>
      </c>
      <c r="R3375" t="str">
        <f t="shared" si="315"/>
        <v>plays</v>
      </c>
      <c r="S3375" s="9">
        <f t="shared" si="316"/>
        <v>42179.854629629626</v>
      </c>
      <c r="T3375" s="9">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12"/>
        <v>106.57142857142856</v>
      </c>
      <c r="P3376">
        <f t="shared" si="313"/>
        <v>71.730769230769226</v>
      </c>
      <c r="Q3376" t="str">
        <f t="shared" si="314"/>
        <v>theater</v>
      </c>
      <c r="R3376" t="str">
        <f t="shared" si="315"/>
        <v>plays</v>
      </c>
      <c r="S3376" s="9">
        <f t="shared" si="316"/>
        <v>42275.731666666667</v>
      </c>
      <c r="T3376" s="9">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12"/>
        <v>100</v>
      </c>
      <c r="P3377">
        <f t="shared" si="313"/>
        <v>176.47058823529412</v>
      </c>
      <c r="Q3377" t="str">
        <f t="shared" si="314"/>
        <v>theater</v>
      </c>
      <c r="R3377" t="str">
        <f t="shared" si="315"/>
        <v>plays</v>
      </c>
      <c r="S3377" s="9">
        <f t="shared" si="316"/>
        <v>41765.610798611109</v>
      </c>
      <c r="T3377" s="9">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12"/>
        <v>100.01249999999999</v>
      </c>
      <c r="P3378">
        <f t="shared" si="313"/>
        <v>421.10526315789474</v>
      </c>
      <c r="Q3378" t="str">
        <f t="shared" si="314"/>
        <v>theater</v>
      </c>
      <c r="R3378" t="str">
        <f t="shared" si="315"/>
        <v>plays</v>
      </c>
      <c r="S3378" s="9">
        <f t="shared" si="316"/>
        <v>42059.701319444444</v>
      </c>
      <c r="T3378" s="9">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12"/>
        <v>101.05</v>
      </c>
      <c r="P3379">
        <f t="shared" si="313"/>
        <v>104.98701298701299</v>
      </c>
      <c r="Q3379" t="str">
        <f t="shared" si="314"/>
        <v>theater</v>
      </c>
      <c r="R3379" t="str">
        <f t="shared" si="315"/>
        <v>plays</v>
      </c>
      <c r="S3379" s="9">
        <f t="shared" si="316"/>
        <v>42053.732627314821</v>
      </c>
      <c r="T3379" s="9">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12"/>
        <v>107.63636363636364</v>
      </c>
      <c r="P3380">
        <f t="shared" si="313"/>
        <v>28.19047619047619</v>
      </c>
      <c r="Q3380" t="str">
        <f t="shared" si="314"/>
        <v>theater</v>
      </c>
      <c r="R3380" t="str">
        <f t="shared" si="315"/>
        <v>plays</v>
      </c>
      <c r="S3380" s="9">
        <f t="shared" si="316"/>
        <v>41858.355393518519</v>
      </c>
      <c r="T3380" s="9">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12"/>
        <v>103.64999999999999</v>
      </c>
      <c r="P3381">
        <f t="shared" si="313"/>
        <v>54.55263157894737</v>
      </c>
      <c r="Q3381" t="str">
        <f t="shared" si="314"/>
        <v>theater</v>
      </c>
      <c r="R3381" t="str">
        <f t="shared" si="315"/>
        <v>plays</v>
      </c>
      <c r="S3381" s="9">
        <f t="shared" si="316"/>
        <v>42225.513888888891</v>
      </c>
      <c r="T3381" s="9">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12"/>
        <v>104.43333333333334</v>
      </c>
      <c r="P3382">
        <f t="shared" si="313"/>
        <v>111.89285714285714</v>
      </c>
      <c r="Q3382" t="str">
        <f t="shared" si="314"/>
        <v>theater</v>
      </c>
      <c r="R3382" t="str">
        <f t="shared" si="315"/>
        <v>plays</v>
      </c>
      <c r="S3382" s="9">
        <f t="shared" si="316"/>
        <v>41937.95344907407</v>
      </c>
      <c r="T3382" s="9">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12"/>
        <v>102.25</v>
      </c>
      <c r="P3383">
        <f t="shared" si="313"/>
        <v>85.208333333333329</v>
      </c>
      <c r="Q3383" t="str">
        <f t="shared" si="314"/>
        <v>theater</v>
      </c>
      <c r="R3383" t="str">
        <f t="shared" si="315"/>
        <v>plays</v>
      </c>
      <c r="S3383" s="9">
        <f t="shared" si="316"/>
        <v>42044.184988425928</v>
      </c>
      <c r="T3383" s="9">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12"/>
        <v>100.74285714285713</v>
      </c>
      <c r="P3384">
        <f t="shared" si="313"/>
        <v>76.652173913043484</v>
      </c>
      <c r="Q3384" t="str">
        <f t="shared" si="314"/>
        <v>theater</v>
      </c>
      <c r="R3384" t="str">
        <f t="shared" si="315"/>
        <v>plays</v>
      </c>
      <c r="S3384" s="9">
        <f t="shared" si="316"/>
        <v>42559.431203703702</v>
      </c>
      <c r="T3384" s="9">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12"/>
        <v>111.71428571428572</v>
      </c>
      <c r="P3385">
        <f t="shared" si="313"/>
        <v>65.166666666666671</v>
      </c>
      <c r="Q3385" t="str">
        <f t="shared" si="314"/>
        <v>theater</v>
      </c>
      <c r="R3385" t="str">
        <f t="shared" si="315"/>
        <v>plays</v>
      </c>
      <c r="S3385" s="9">
        <f t="shared" si="316"/>
        <v>42524.782638888893</v>
      </c>
      <c r="T3385" s="9">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12"/>
        <v>100.01100000000001</v>
      </c>
      <c r="P3386">
        <f t="shared" si="313"/>
        <v>93.760312499999998</v>
      </c>
      <c r="Q3386" t="str">
        <f t="shared" si="314"/>
        <v>theater</v>
      </c>
      <c r="R3386" t="str">
        <f t="shared" si="315"/>
        <v>plays</v>
      </c>
      <c r="S3386" s="9">
        <f t="shared" si="316"/>
        <v>42292.087592592594</v>
      </c>
      <c r="T3386" s="9">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12"/>
        <v>100</v>
      </c>
      <c r="P3387">
        <f t="shared" si="313"/>
        <v>133.33333333333334</v>
      </c>
      <c r="Q3387" t="str">
        <f t="shared" si="314"/>
        <v>theater</v>
      </c>
      <c r="R3387" t="str">
        <f t="shared" si="315"/>
        <v>plays</v>
      </c>
      <c r="S3387" s="9">
        <f t="shared" si="316"/>
        <v>41953.8675</v>
      </c>
      <c r="T3387" s="9">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12"/>
        <v>105</v>
      </c>
      <c r="P3388">
        <f t="shared" si="313"/>
        <v>51.219512195121951</v>
      </c>
      <c r="Q3388" t="str">
        <f t="shared" si="314"/>
        <v>theater</v>
      </c>
      <c r="R3388" t="str">
        <f t="shared" si="315"/>
        <v>plays</v>
      </c>
      <c r="S3388" s="9">
        <f t="shared" si="316"/>
        <v>41946.644745370373</v>
      </c>
      <c r="T3388" s="9">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12"/>
        <v>116.86666666666667</v>
      </c>
      <c r="P3389">
        <f t="shared" si="313"/>
        <v>100.17142857142858</v>
      </c>
      <c r="Q3389" t="str">
        <f t="shared" si="314"/>
        <v>theater</v>
      </c>
      <c r="R3389" t="str">
        <f t="shared" si="315"/>
        <v>plays</v>
      </c>
      <c r="S3389" s="9">
        <f t="shared" si="316"/>
        <v>41947.762592592589</v>
      </c>
      <c r="T3389" s="9">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12"/>
        <v>103.8</v>
      </c>
      <c r="P3390">
        <f t="shared" si="313"/>
        <v>34.6</v>
      </c>
      <c r="Q3390" t="str">
        <f t="shared" si="314"/>
        <v>theater</v>
      </c>
      <c r="R3390" t="str">
        <f t="shared" si="315"/>
        <v>plays</v>
      </c>
      <c r="S3390" s="9">
        <f t="shared" si="316"/>
        <v>42143.461122685185</v>
      </c>
      <c r="T3390" s="9">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12"/>
        <v>114.5</v>
      </c>
      <c r="P3391">
        <f t="shared" si="313"/>
        <v>184.67741935483872</v>
      </c>
      <c r="Q3391" t="str">
        <f t="shared" si="314"/>
        <v>theater</v>
      </c>
      <c r="R3391" t="str">
        <f t="shared" si="315"/>
        <v>plays</v>
      </c>
      <c r="S3391" s="9">
        <f t="shared" si="316"/>
        <v>42494.563449074078</v>
      </c>
      <c r="T3391" s="9">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12"/>
        <v>102.4</v>
      </c>
      <c r="P3392">
        <f t="shared" si="313"/>
        <v>69.818181818181813</v>
      </c>
      <c r="Q3392" t="str">
        <f t="shared" si="314"/>
        <v>theater</v>
      </c>
      <c r="R3392" t="str">
        <f t="shared" si="315"/>
        <v>plays</v>
      </c>
      <c r="S3392" s="9">
        <f t="shared" si="316"/>
        <v>41815.774826388886</v>
      </c>
      <c r="T3392" s="9">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12"/>
        <v>223</v>
      </c>
      <c r="P3393">
        <f t="shared" si="313"/>
        <v>61.944444444444443</v>
      </c>
      <c r="Q3393" t="str">
        <f t="shared" si="314"/>
        <v>theater</v>
      </c>
      <c r="R3393" t="str">
        <f t="shared" si="315"/>
        <v>plays</v>
      </c>
      <c r="S3393" s="9">
        <f t="shared" si="316"/>
        <v>41830.545694444445</v>
      </c>
      <c r="T3393" s="9">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312"/>
        <v>100</v>
      </c>
      <c r="P3394">
        <f t="shared" si="313"/>
        <v>41.666666666666664</v>
      </c>
      <c r="Q3394" t="str">
        <f t="shared" si="314"/>
        <v>theater</v>
      </c>
      <c r="R3394" t="str">
        <f t="shared" si="315"/>
        <v>plays</v>
      </c>
      <c r="S3394" s="9">
        <f t="shared" si="316"/>
        <v>42446.845543981486</v>
      </c>
      <c r="T3394" s="9">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318">(E3395/D3395)*100</f>
        <v>105.80000000000001</v>
      </c>
      <c r="P3395">
        <f t="shared" ref="P3395:P3458" si="319">IFERROR(E3395/L3395, 0)</f>
        <v>36.06818181818182</v>
      </c>
      <c r="Q3395" t="str">
        <f t="shared" ref="Q3395:Q3458" si="320">LEFT(N3395, SEARCH("/",N3395,1)-1)</f>
        <v>theater</v>
      </c>
      <c r="R3395" t="str">
        <f t="shared" ref="R3395:R3458" si="321">RIGHT(N3395,LEN(N3395)-SEARCH("/",N3395,1))</f>
        <v>plays</v>
      </c>
      <c r="S3395" s="9">
        <f t="shared" ref="S3395:S3458" si="322">(((J3395/60)/60)/24)+DATE(1970,1,1)</f>
        <v>41923.921643518523</v>
      </c>
      <c r="T3395" s="9">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18"/>
        <v>142.36363636363635</v>
      </c>
      <c r="P3396">
        <f t="shared" si="319"/>
        <v>29</v>
      </c>
      <c r="Q3396" t="str">
        <f t="shared" si="320"/>
        <v>theater</v>
      </c>
      <c r="R3396" t="str">
        <f t="shared" si="321"/>
        <v>plays</v>
      </c>
      <c r="S3396" s="9">
        <f t="shared" si="322"/>
        <v>41817.59542824074</v>
      </c>
      <c r="T3396" s="9">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18"/>
        <v>184</v>
      </c>
      <c r="P3397">
        <f t="shared" si="319"/>
        <v>24.210526315789473</v>
      </c>
      <c r="Q3397" t="str">
        <f t="shared" si="320"/>
        <v>theater</v>
      </c>
      <c r="R3397" t="str">
        <f t="shared" si="321"/>
        <v>plays</v>
      </c>
      <c r="S3397" s="9">
        <f t="shared" si="322"/>
        <v>42140.712314814817</v>
      </c>
      <c r="T3397" s="9">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18"/>
        <v>104.33333333333333</v>
      </c>
      <c r="P3398">
        <f t="shared" si="319"/>
        <v>55.892857142857146</v>
      </c>
      <c r="Q3398" t="str">
        <f t="shared" si="320"/>
        <v>theater</v>
      </c>
      <c r="R3398" t="str">
        <f t="shared" si="321"/>
        <v>plays</v>
      </c>
      <c r="S3398" s="9">
        <f t="shared" si="322"/>
        <v>41764.44663194444</v>
      </c>
      <c r="T3398" s="9">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18"/>
        <v>112.00000000000001</v>
      </c>
      <c r="P3399">
        <f t="shared" si="319"/>
        <v>11.666666666666666</v>
      </c>
      <c r="Q3399" t="str">
        <f t="shared" si="320"/>
        <v>theater</v>
      </c>
      <c r="R3399" t="str">
        <f t="shared" si="321"/>
        <v>plays</v>
      </c>
      <c r="S3399" s="9">
        <f t="shared" si="322"/>
        <v>42378.478344907402</v>
      </c>
      <c r="T3399" s="9">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18"/>
        <v>111.07499999999999</v>
      </c>
      <c r="P3400">
        <f t="shared" si="319"/>
        <v>68.353846153846149</v>
      </c>
      <c r="Q3400" t="str">
        <f t="shared" si="320"/>
        <v>theater</v>
      </c>
      <c r="R3400" t="str">
        <f t="shared" si="321"/>
        <v>plays</v>
      </c>
      <c r="S3400" s="9">
        <f t="shared" si="322"/>
        <v>41941.75203703704</v>
      </c>
      <c r="T3400" s="9">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18"/>
        <v>103.75000000000001</v>
      </c>
      <c r="P3401">
        <f t="shared" si="319"/>
        <v>27.065217391304348</v>
      </c>
      <c r="Q3401" t="str">
        <f t="shared" si="320"/>
        <v>theater</v>
      </c>
      <c r="R3401" t="str">
        <f t="shared" si="321"/>
        <v>plays</v>
      </c>
      <c r="S3401" s="9">
        <f t="shared" si="322"/>
        <v>42026.920428240745</v>
      </c>
      <c r="T3401" s="9">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18"/>
        <v>100.41</v>
      </c>
      <c r="P3402">
        <f t="shared" si="319"/>
        <v>118.12941176470588</v>
      </c>
      <c r="Q3402" t="str">
        <f t="shared" si="320"/>
        <v>theater</v>
      </c>
      <c r="R3402" t="str">
        <f t="shared" si="321"/>
        <v>plays</v>
      </c>
      <c r="S3402" s="9">
        <f t="shared" si="322"/>
        <v>41834.953865740739</v>
      </c>
      <c r="T3402" s="9">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18"/>
        <v>101.86206896551724</v>
      </c>
      <c r="P3403">
        <f t="shared" si="319"/>
        <v>44.757575757575758</v>
      </c>
      <c r="Q3403" t="str">
        <f t="shared" si="320"/>
        <v>theater</v>
      </c>
      <c r="R3403" t="str">
        <f t="shared" si="321"/>
        <v>plays</v>
      </c>
      <c r="S3403" s="9">
        <f t="shared" si="322"/>
        <v>42193.723912037036</v>
      </c>
      <c r="T3403" s="9">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18"/>
        <v>109.76666666666665</v>
      </c>
      <c r="P3404">
        <f t="shared" si="319"/>
        <v>99.787878787878782</v>
      </c>
      <c r="Q3404" t="str">
        <f t="shared" si="320"/>
        <v>theater</v>
      </c>
      <c r="R3404" t="str">
        <f t="shared" si="321"/>
        <v>plays</v>
      </c>
      <c r="S3404" s="9">
        <f t="shared" si="322"/>
        <v>42290.61855324074</v>
      </c>
      <c r="T3404" s="9">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18"/>
        <v>100</v>
      </c>
      <c r="P3405">
        <f t="shared" si="319"/>
        <v>117.64705882352941</v>
      </c>
      <c r="Q3405" t="str">
        <f t="shared" si="320"/>
        <v>theater</v>
      </c>
      <c r="R3405" t="str">
        <f t="shared" si="321"/>
        <v>plays</v>
      </c>
      <c r="S3405" s="9">
        <f t="shared" si="322"/>
        <v>42150.462083333332</v>
      </c>
      <c r="T3405" s="9">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18"/>
        <v>122</v>
      </c>
      <c r="P3406">
        <f t="shared" si="319"/>
        <v>203.33333333333334</v>
      </c>
      <c r="Q3406" t="str">
        <f t="shared" si="320"/>
        <v>theater</v>
      </c>
      <c r="R3406" t="str">
        <f t="shared" si="321"/>
        <v>plays</v>
      </c>
      <c r="S3406" s="9">
        <f t="shared" si="322"/>
        <v>42152.503495370373</v>
      </c>
      <c r="T3406" s="9">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18"/>
        <v>137.57142857142856</v>
      </c>
      <c r="P3407">
        <f t="shared" si="319"/>
        <v>28.323529411764707</v>
      </c>
      <c r="Q3407" t="str">
        <f t="shared" si="320"/>
        <v>theater</v>
      </c>
      <c r="R3407" t="str">
        <f t="shared" si="321"/>
        <v>plays</v>
      </c>
      <c r="S3407" s="9">
        <f t="shared" si="322"/>
        <v>42410.017199074078</v>
      </c>
      <c r="T3407" s="9">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18"/>
        <v>100.31000000000002</v>
      </c>
      <c r="P3408">
        <f t="shared" si="319"/>
        <v>110.23076923076923</v>
      </c>
      <c r="Q3408" t="str">
        <f t="shared" si="320"/>
        <v>theater</v>
      </c>
      <c r="R3408" t="str">
        <f t="shared" si="321"/>
        <v>plays</v>
      </c>
      <c r="S3408" s="9">
        <f t="shared" si="322"/>
        <v>41791.492777777778</v>
      </c>
      <c r="T3408" s="9">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18"/>
        <v>107.1</v>
      </c>
      <c r="P3409">
        <f t="shared" si="319"/>
        <v>31.970149253731343</v>
      </c>
      <c r="Q3409" t="str">
        <f t="shared" si="320"/>
        <v>theater</v>
      </c>
      <c r="R3409" t="str">
        <f t="shared" si="321"/>
        <v>plays</v>
      </c>
      <c r="S3409" s="9">
        <f t="shared" si="322"/>
        <v>41796.422326388885</v>
      </c>
      <c r="T3409" s="9">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18"/>
        <v>211</v>
      </c>
      <c r="P3410">
        <f t="shared" si="319"/>
        <v>58.611111111111114</v>
      </c>
      <c r="Q3410" t="str">
        <f t="shared" si="320"/>
        <v>theater</v>
      </c>
      <c r="R3410" t="str">
        <f t="shared" si="321"/>
        <v>plays</v>
      </c>
      <c r="S3410" s="9">
        <f t="shared" si="322"/>
        <v>41808.991944444446</v>
      </c>
      <c r="T3410" s="9">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18"/>
        <v>123.6</v>
      </c>
      <c r="P3411">
        <f t="shared" si="319"/>
        <v>29.428571428571427</v>
      </c>
      <c r="Q3411" t="str">
        <f t="shared" si="320"/>
        <v>theater</v>
      </c>
      <c r="R3411" t="str">
        <f t="shared" si="321"/>
        <v>plays</v>
      </c>
      <c r="S3411" s="9">
        <f t="shared" si="322"/>
        <v>42544.814328703709</v>
      </c>
      <c r="T3411" s="9">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18"/>
        <v>108.5</v>
      </c>
      <c r="P3412">
        <f t="shared" si="319"/>
        <v>81.375</v>
      </c>
      <c r="Q3412" t="str">
        <f t="shared" si="320"/>
        <v>theater</v>
      </c>
      <c r="R3412" t="str">
        <f t="shared" si="321"/>
        <v>plays</v>
      </c>
      <c r="S3412" s="9">
        <f t="shared" si="322"/>
        <v>42500.041550925926</v>
      </c>
      <c r="T3412" s="9">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18"/>
        <v>103.56666666666668</v>
      </c>
      <c r="P3413">
        <f t="shared" si="319"/>
        <v>199.16666666666666</v>
      </c>
      <c r="Q3413" t="str">
        <f t="shared" si="320"/>
        <v>theater</v>
      </c>
      <c r="R3413" t="str">
        <f t="shared" si="321"/>
        <v>plays</v>
      </c>
      <c r="S3413" s="9">
        <f t="shared" si="322"/>
        <v>42265.022824074069</v>
      </c>
      <c r="T3413" s="9">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18"/>
        <v>100</v>
      </c>
      <c r="P3414">
        <f t="shared" si="319"/>
        <v>115.38461538461539</v>
      </c>
      <c r="Q3414" t="str">
        <f t="shared" si="320"/>
        <v>theater</v>
      </c>
      <c r="R3414" t="str">
        <f t="shared" si="321"/>
        <v>plays</v>
      </c>
      <c r="S3414" s="9">
        <f t="shared" si="322"/>
        <v>41879.959050925929</v>
      </c>
      <c r="T3414" s="9">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18"/>
        <v>130</v>
      </c>
      <c r="P3415">
        <f t="shared" si="319"/>
        <v>46.428571428571431</v>
      </c>
      <c r="Q3415" t="str">
        <f t="shared" si="320"/>
        <v>theater</v>
      </c>
      <c r="R3415" t="str">
        <f t="shared" si="321"/>
        <v>plays</v>
      </c>
      <c r="S3415" s="9">
        <f t="shared" si="322"/>
        <v>42053.733078703706</v>
      </c>
      <c r="T3415" s="9">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18"/>
        <v>103.49999999999999</v>
      </c>
      <c r="P3416">
        <f t="shared" si="319"/>
        <v>70.568181818181813</v>
      </c>
      <c r="Q3416" t="str">
        <f t="shared" si="320"/>
        <v>theater</v>
      </c>
      <c r="R3416" t="str">
        <f t="shared" si="321"/>
        <v>plays</v>
      </c>
      <c r="S3416" s="9">
        <f t="shared" si="322"/>
        <v>42675.832465277781</v>
      </c>
      <c r="T3416" s="9">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18"/>
        <v>100</v>
      </c>
      <c r="P3417">
        <f t="shared" si="319"/>
        <v>22.222222222222221</v>
      </c>
      <c r="Q3417" t="str">
        <f t="shared" si="320"/>
        <v>theater</v>
      </c>
      <c r="R3417" t="str">
        <f t="shared" si="321"/>
        <v>plays</v>
      </c>
      <c r="S3417" s="9">
        <f t="shared" si="322"/>
        <v>42467.144166666665</v>
      </c>
      <c r="T3417" s="9">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18"/>
        <v>119.6</v>
      </c>
      <c r="P3418">
        <f t="shared" si="319"/>
        <v>159.46666666666667</v>
      </c>
      <c r="Q3418" t="str">
        <f t="shared" si="320"/>
        <v>theater</v>
      </c>
      <c r="R3418" t="str">
        <f t="shared" si="321"/>
        <v>plays</v>
      </c>
      <c r="S3418" s="9">
        <f t="shared" si="322"/>
        <v>42089.412557870368</v>
      </c>
      <c r="T3418" s="9">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18"/>
        <v>100.00058823529412</v>
      </c>
      <c r="P3419">
        <f t="shared" si="319"/>
        <v>37.777999999999999</v>
      </c>
      <c r="Q3419" t="str">
        <f t="shared" si="320"/>
        <v>theater</v>
      </c>
      <c r="R3419" t="str">
        <f t="shared" si="321"/>
        <v>plays</v>
      </c>
      <c r="S3419" s="9">
        <f t="shared" si="322"/>
        <v>41894.91375</v>
      </c>
      <c r="T3419" s="9">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18"/>
        <v>100.875</v>
      </c>
      <c r="P3420">
        <f t="shared" si="319"/>
        <v>72.053571428571431</v>
      </c>
      <c r="Q3420" t="str">
        <f t="shared" si="320"/>
        <v>theater</v>
      </c>
      <c r="R3420" t="str">
        <f t="shared" si="321"/>
        <v>plays</v>
      </c>
      <c r="S3420" s="9">
        <f t="shared" si="322"/>
        <v>41752.83457175926</v>
      </c>
      <c r="T3420" s="9">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18"/>
        <v>106.54545454545455</v>
      </c>
      <c r="P3421">
        <f t="shared" si="319"/>
        <v>63.695652173913047</v>
      </c>
      <c r="Q3421" t="str">
        <f t="shared" si="320"/>
        <v>theater</v>
      </c>
      <c r="R3421" t="str">
        <f t="shared" si="321"/>
        <v>plays</v>
      </c>
      <c r="S3421" s="9">
        <f t="shared" si="322"/>
        <v>42448.821585648147</v>
      </c>
      <c r="T3421" s="9">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18"/>
        <v>138</v>
      </c>
      <c r="P3422">
        <f t="shared" si="319"/>
        <v>28.411764705882351</v>
      </c>
      <c r="Q3422" t="str">
        <f t="shared" si="320"/>
        <v>theater</v>
      </c>
      <c r="R3422" t="str">
        <f t="shared" si="321"/>
        <v>plays</v>
      </c>
      <c r="S3422" s="9">
        <f t="shared" si="322"/>
        <v>42405.090300925927</v>
      </c>
      <c r="T3422" s="9">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18"/>
        <v>101.15</v>
      </c>
      <c r="P3423">
        <f t="shared" si="319"/>
        <v>103.21428571428571</v>
      </c>
      <c r="Q3423" t="str">
        <f t="shared" si="320"/>
        <v>theater</v>
      </c>
      <c r="R3423" t="str">
        <f t="shared" si="321"/>
        <v>plays</v>
      </c>
      <c r="S3423" s="9">
        <f t="shared" si="322"/>
        <v>42037.791238425925</v>
      </c>
      <c r="T3423" s="9">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18"/>
        <v>109.1</v>
      </c>
      <c r="P3424">
        <f t="shared" si="319"/>
        <v>71.152173913043484</v>
      </c>
      <c r="Q3424" t="str">
        <f t="shared" si="320"/>
        <v>theater</v>
      </c>
      <c r="R3424" t="str">
        <f t="shared" si="321"/>
        <v>plays</v>
      </c>
      <c r="S3424" s="9">
        <f t="shared" si="322"/>
        <v>42323.562222222223</v>
      </c>
      <c r="T3424" s="9">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18"/>
        <v>140</v>
      </c>
      <c r="P3425">
        <f t="shared" si="319"/>
        <v>35</v>
      </c>
      <c r="Q3425" t="str">
        <f t="shared" si="320"/>
        <v>theater</v>
      </c>
      <c r="R3425" t="str">
        <f t="shared" si="321"/>
        <v>plays</v>
      </c>
      <c r="S3425" s="9">
        <f t="shared" si="322"/>
        <v>42088.911354166667</v>
      </c>
      <c r="T3425" s="9">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18"/>
        <v>103.58333333333334</v>
      </c>
      <c r="P3426">
        <f t="shared" si="319"/>
        <v>81.776315789473685</v>
      </c>
      <c r="Q3426" t="str">
        <f t="shared" si="320"/>
        <v>theater</v>
      </c>
      <c r="R3426" t="str">
        <f t="shared" si="321"/>
        <v>plays</v>
      </c>
      <c r="S3426" s="9">
        <f t="shared" si="322"/>
        <v>42018.676898148144</v>
      </c>
      <c r="T3426" s="9">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18"/>
        <v>102.97033333333331</v>
      </c>
      <c r="P3427">
        <f t="shared" si="319"/>
        <v>297.02980769230766</v>
      </c>
      <c r="Q3427" t="str">
        <f t="shared" si="320"/>
        <v>theater</v>
      </c>
      <c r="R3427" t="str">
        <f t="shared" si="321"/>
        <v>plays</v>
      </c>
      <c r="S3427" s="9">
        <f t="shared" si="322"/>
        <v>41884.617314814815</v>
      </c>
      <c r="T3427" s="9">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18"/>
        <v>108.13333333333333</v>
      </c>
      <c r="P3428">
        <f t="shared" si="319"/>
        <v>46.609195402298852</v>
      </c>
      <c r="Q3428" t="str">
        <f t="shared" si="320"/>
        <v>theater</v>
      </c>
      <c r="R3428" t="str">
        <f t="shared" si="321"/>
        <v>plays</v>
      </c>
      <c r="S3428" s="9">
        <f t="shared" si="322"/>
        <v>41884.056747685187</v>
      </c>
      <c r="T3428" s="9">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18"/>
        <v>100</v>
      </c>
      <c r="P3429">
        <f t="shared" si="319"/>
        <v>51.724137931034484</v>
      </c>
      <c r="Q3429" t="str">
        <f t="shared" si="320"/>
        <v>theater</v>
      </c>
      <c r="R3429" t="str">
        <f t="shared" si="321"/>
        <v>plays</v>
      </c>
      <c r="S3429" s="9">
        <f t="shared" si="322"/>
        <v>41792.645277777774</v>
      </c>
      <c r="T3429" s="9">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18"/>
        <v>102.75000000000001</v>
      </c>
      <c r="P3430">
        <f t="shared" si="319"/>
        <v>40.294117647058826</v>
      </c>
      <c r="Q3430" t="str">
        <f t="shared" si="320"/>
        <v>theater</v>
      </c>
      <c r="R3430" t="str">
        <f t="shared" si="321"/>
        <v>plays</v>
      </c>
      <c r="S3430" s="9">
        <f t="shared" si="322"/>
        <v>42038.720451388886</v>
      </c>
      <c r="T3430" s="9">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18"/>
        <v>130</v>
      </c>
      <c r="P3431">
        <f t="shared" si="319"/>
        <v>16.25</v>
      </c>
      <c r="Q3431" t="str">
        <f t="shared" si="320"/>
        <v>theater</v>
      </c>
      <c r="R3431" t="str">
        <f t="shared" si="321"/>
        <v>plays</v>
      </c>
      <c r="S3431" s="9">
        <f t="shared" si="322"/>
        <v>42662.021539351852</v>
      </c>
      <c r="T3431" s="9">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18"/>
        <v>108.54949999999999</v>
      </c>
      <c r="P3432">
        <f t="shared" si="319"/>
        <v>30.152638888888887</v>
      </c>
      <c r="Q3432" t="str">
        <f t="shared" si="320"/>
        <v>theater</v>
      </c>
      <c r="R3432" t="str">
        <f t="shared" si="321"/>
        <v>plays</v>
      </c>
      <c r="S3432" s="9">
        <f t="shared" si="322"/>
        <v>41820.945613425924</v>
      </c>
      <c r="T3432" s="9">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18"/>
        <v>100</v>
      </c>
      <c r="P3433">
        <f t="shared" si="319"/>
        <v>95.238095238095241</v>
      </c>
      <c r="Q3433" t="str">
        <f t="shared" si="320"/>
        <v>theater</v>
      </c>
      <c r="R3433" t="str">
        <f t="shared" si="321"/>
        <v>plays</v>
      </c>
      <c r="S3433" s="9">
        <f t="shared" si="322"/>
        <v>41839.730937500004</v>
      </c>
      <c r="T3433" s="9">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18"/>
        <v>109.65</v>
      </c>
      <c r="P3434">
        <f t="shared" si="319"/>
        <v>52.214285714285715</v>
      </c>
      <c r="Q3434" t="str">
        <f t="shared" si="320"/>
        <v>theater</v>
      </c>
      <c r="R3434" t="str">
        <f t="shared" si="321"/>
        <v>plays</v>
      </c>
      <c r="S3434" s="9">
        <f t="shared" si="322"/>
        <v>42380.581180555557</v>
      </c>
      <c r="T3434" s="9">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18"/>
        <v>100.26315789473684</v>
      </c>
      <c r="P3435">
        <f t="shared" si="319"/>
        <v>134.1549295774648</v>
      </c>
      <c r="Q3435" t="str">
        <f t="shared" si="320"/>
        <v>theater</v>
      </c>
      <c r="R3435" t="str">
        <f t="shared" si="321"/>
        <v>plays</v>
      </c>
      <c r="S3435" s="9">
        <f t="shared" si="322"/>
        <v>41776.063136574077</v>
      </c>
      <c r="T3435" s="9">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18"/>
        <v>105.55000000000001</v>
      </c>
      <c r="P3436">
        <f t="shared" si="319"/>
        <v>62.827380952380949</v>
      </c>
      <c r="Q3436" t="str">
        <f t="shared" si="320"/>
        <v>theater</v>
      </c>
      <c r="R3436" t="str">
        <f t="shared" si="321"/>
        <v>plays</v>
      </c>
      <c r="S3436" s="9">
        <f t="shared" si="322"/>
        <v>41800.380428240744</v>
      </c>
      <c r="T3436" s="9">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18"/>
        <v>112.00000000000001</v>
      </c>
      <c r="P3437">
        <f t="shared" si="319"/>
        <v>58.94736842105263</v>
      </c>
      <c r="Q3437" t="str">
        <f t="shared" si="320"/>
        <v>theater</v>
      </c>
      <c r="R3437" t="str">
        <f t="shared" si="321"/>
        <v>plays</v>
      </c>
      <c r="S3437" s="9">
        <f t="shared" si="322"/>
        <v>42572.61681712963</v>
      </c>
      <c r="T3437" s="9">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18"/>
        <v>105.89999999999999</v>
      </c>
      <c r="P3438">
        <f t="shared" si="319"/>
        <v>143.1081081081081</v>
      </c>
      <c r="Q3438" t="str">
        <f t="shared" si="320"/>
        <v>theater</v>
      </c>
      <c r="R3438" t="str">
        <f t="shared" si="321"/>
        <v>plays</v>
      </c>
      <c r="S3438" s="9">
        <f t="shared" si="322"/>
        <v>41851.541585648149</v>
      </c>
      <c r="T3438" s="9">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18"/>
        <v>101</v>
      </c>
      <c r="P3439">
        <f t="shared" si="319"/>
        <v>84.166666666666671</v>
      </c>
      <c r="Q3439" t="str">
        <f t="shared" si="320"/>
        <v>theater</v>
      </c>
      <c r="R3439" t="str">
        <f t="shared" si="321"/>
        <v>plays</v>
      </c>
      <c r="S3439" s="9">
        <f t="shared" si="322"/>
        <v>42205.710879629631</v>
      </c>
      <c r="T3439" s="9">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18"/>
        <v>104.2</v>
      </c>
      <c r="P3440">
        <f t="shared" si="319"/>
        <v>186.07142857142858</v>
      </c>
      <c r="Q3440" t="str">
        <f t="shared" si="320"/>
        <v>theater</v>
      </c>
      <c r="R3440" t="str">
        <f t="shared" si="321"/>
        <v>plays</v>
      </c>
      <c r="S3440" s="9">
        <f t="shared" si="322"/>
        <v>42100.927858796291</v>
      </c>
      <c r="T3440" s="9">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18"/>
        <v>134.67833333333334</v>
      </c>
      <c r="P3441">
        <f t="shared" si="319"/>
        <v>89.785555555555561</v>
      </c>
      <c r="Q3441" t="str">
        <f t="shared" si="320"/>
        <v>theater</v>
      </c>
      <c r="R3441" t="str">
        <f t="shared" si="321"/>
        <v>plays</v>
      </c>
      <c r="S3441" s="9">
        <f t="shared" si="322"/>
        <v>42374.911226851851</v>
      </c>
      <c r="T3441" s="9">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18"/>
        <v>105.2184</v>
      </c>
      <c r="P3442">
        <f t="shared" si="319"/>
        <v>64.157560975609755</v>
      </c>
      <c r="Q3442" t="str">
        <f t="shared" si="320"/>
        <v>theater</v>
      </c>
      <c r="R3442" t="str">
        <f t="shared" si="321"/>
        <v>plays</v>
      </c>
      <c r="S3442" s="9">
        <f t="shared" si="322"/>
        <v>41809.12300925926</v>
      </c>
      <c r="T3442" s="9">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18"/>
        <v>102.60000000000001</v>
      </c>
      <c r="P3443">
        <f t="shared" si="319"/>
        <v>59.651162790697676</v>
      </c>
      <c r="Q3443" t="str">
        <f t="shared" si="320"/>
        <v>theater</v>
      </c>
      <c r="R3443" t="str">
        <f t="shared" si="321"/>
        <v>plays</v>
      </c>
      <c r="S3443" s="9">
        <f t="shared" si="322"/>
        <v>42294.429641203707</v>
      </c>
      <c r="T3443" s="9">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18"/>
        <v>100</v>
      </c>
      <c r="P3444">
        <f t="shared" si="319"/>
        <v>31.25</v>
      </c>
      <c r="Q3444" t="str">
        <f t="shared" si="320"/>
        <v>theater</v>
      </c>
      <c r="R3444" t="str">
        <f t="shared" si="321"/>
        <v>plays</v>
      </c>
      <c r="S3444" s="9">
        <f t="shared" si="322"/>
        <v>42124.841111111105</v>
      </c>
      <c r="T3444" s="9">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18"/>
        <v>185.5</v>
      </c>
      <c r="P3445">
        <f t="shared" si="319"/>
        <v>41.222222222222221</v>
      </c>
      <c r="Q3445" t="str">
        <f t="shared" si="320"/>
        <v>theater</v>
      </c>
      <c r="R3445" t="str">
        <f t="shared" si="321"/>
        <v>plays</v>
      </c>
      <c r="S3445" s="9">
        <f t="shared" si="322"/>
        <v>41861.524837962963</v>
      </c>
      <c r="T3445" s="9">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18"/>
        <v>289</v>
      </c>
      <c r="P3446">
        <f t="shared" si="319"/>
        <v>43.35</v>
      </c>
      <c r="Q3446" t="str">
        <f t="shared" si="320"/>
        <v>theater</v>
      </c>
      <c r="R3446" t="str">
        <f t="shared" si="321"/>
        <v>plays</v>
      </c>
      <c r="S3446" s="9">
        <f t="shared" si="322"/>
        <v>42521.291504629626</v>
      </c>
      <c r="T3446" s="9">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18"/>
        <v>100</v>
      </c>
      <c r="P3447">
        <f t="shared" si="319"/>
        <v>64.516129032258064</v>
      </c>
      <c r="Q3447" t="str">
        <f t="shared" si="320"/>
        <v>theater</v>
      </c>
      <c r="R3447" t="str">
        <f t="shared" si="321"/>
        <v>plays</v>
      </c>
      <c r="S3447" s="9">
        <f t="shared" si="322"/>
        <v>42272.530509259261</v>
      </c>
      <c r="T3447" s="9">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18"/>
        <v>108.2</v>
      </c>
      <c r="P3448">
        <f t="shared" si="319"/>
        <v>43.28</v>
      </c>
      <c r="Q3448" t="str">
        <f t="shared" si="320"/>
        <v>theater</v>
      </c>
      <c r="R3448" t="str">
        <f t="shared" si="321"/>
        <v>plays</v>
      </c>
      <c r="S3448" s="9">
        <f t="shared" si="322"/>
        <v>42016.832465277781</v>
      </c>
      <c r="T3448" s="9">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18"/>
        <v>107.80000000000001</v>
      </c>
      <c r="P3449">
        <f t="shared" si="319"/>
        <v>77</v>
      </c>
      <c r="Q3449" t="str">
        <f t="shared" si="320"/>
        <v>theater</v>
      </c>
      <c r="R3449" t="str">
        <f t="shared" si="321"/>
        <v>plays</v>
      </c>
      <c r="S3449" s="9">
        <f t="shared" si="322"/>
        <v>42402.889027777783</v>
      </c>
      <c r="T3449" s="9">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18"/>
        <v>109.76190476190477</v>
      </c>
      <c r="P3450">
        <f t="shared" si="319"/>
        <v>51.222222222222221</v>
      </c>
      <c r="Q3450" t="str">
        <f t="shared" si="320"/>
        <v>theater</v>
      </c>
      <c r="R3450" t="str">
        <f t="shared" si="321"/>
        <v>plays</v>
      </c>
      <c r="S3450" s="9">
        <f t="shared" si="322"/>
        <v>41960.119085648148</v>
      </c>
      <c r="T3450" s="9">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18"/>
        <v>170.625</v>
      </c>
      <c r="P3451">
        <f t="shared" si="319"/>
        <v>68.25</v>
      </c>
      <c r="Q3451" t="str">
        <f t="shared" si="320"/>
        <v>theater</v>
      </c>
      <c r="R3451" t="str">
        <f t="shared" si="321"/>
        <v>plays</v>
      </c>
      <c r="S3451" s="9">
        <f t="shared" si="322"/>
        <v>42532.052523148144</v>
      </c>
      <c r="T3451" s="9">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18"/>
        <v>152</v>
      </c>
      <c r="P3452">
        <f t="shared" si="319"/>
        <v>19.487179487179485</v>
      </c>
      <c r="Q3452" t="str">
        <f t="shared" si="320"/>
        <v>theater</v>
      </c>
      <c r="R3452" t="str">
        <f t="shared" si="321"/>
        <v>plays</v>
      </c>
      <c r="S3452" s="9">
        <f t="shared" si="322"/>
        <v>42036.704525462963</v>
      </c>
      <c r="T3452" s="9">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18"/>
        <v>101.23076923076924</v>
      </c>
      <c r="P3453">
        <f t="shared" si="319"/>
        <v>41.125</v>
      </c>
      <c r="Q3453" t="str">
        <f t="shared" si="320"/>
        <v>theater</v>
      </c>
      <c r="R3453" t="str">
        <f t="shared" si="321"/>
        <v>plays</v>
      </c>
      <c r="S3453" s="9">
        <f t="shared" si="322"/>
        <v>42088.723692129628</v>
      </c>
      <c r="T3453" s="9">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18"/>
        <v>153.19999999999999</v>
      </c>
      <c r="P3454">
        <f t="shared" si="319"/>
        <v>41.405405405405403</v>
      </c>
      <c r="Q3454" t="str">
        <f t="shared" si="320"/>
        <v>theater</v>
      </c>
      <c r="R3454" t="str">
        <f t="shared" si="321"/>
        <v>plays</v>
      </c>
      <c r="S3454" s="9">
        <f t="shared" si="322"/>
        <v>41820.639189814814</v>
      </c>
      <c r="T3454" s="9">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18"/>
        <v>128.33333333333334</v>
      </c>
      <c r="P3455">
        <f t="shared" si="319"/>
        <v>27.5</v>
      </c>
      <c r="Q3455" t="str">
        <f t="shared" si="320"/>
        <v>theater</v>
      </c>
      <c r="R3455" t="str">
        <f t="shared" si="321"/>
        <v>plays</v>
      </c>
      <c r="S3455" s="9">
        <f t="shared" si="322"/>
        <v>42535.97865740741</v>
      </c>
      <c r="T3455" s="9">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18"/>
        <v>100.71428571428571</v>
      </c>
      <c r="P3456">
        <f t="shared" si="319"/>
        <v>33.571428571428569</v>
      </c>
      <c r="Q3456" t="str">
        <f t="shared" si="320"/>
        <v>theater</v>
      </c>
      <c r="R3456" t="str">
        <f t="shared" si="321"/>
        <v>plays</v>
      </c>
      <c r="S3456" s="9">
        <f t="shared" si="322"/>
        <v>41821.698599537034</v>
      </c>
      <c r="T3456" s="9">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18"/>
        <v>100.64999999999999</v>
      </c>
      <c r="P3457">
        <f t="shared" si="319"/>
        <v>145.86956521739131</v>
      </c>
      <c r="Q3457" t="str">
        <f t="shared" si="320"/>
        <v>theater</v>
      </c>
      <c r="R3457" t="str">
        <f t="shared" si="321"/>
        <v>plays</v>
      </c>
      <c r="S3457" s="9">
        <f t="shared" si="322"/>
        <v>42626.7503125</v>
      </c>
      <c r="T3457" s="9">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318"/>
        <v>191.3</v>
      </c>
      <c r="P3458">
        <f t="shared" si="319"/>
        <v>358.6875</v>
      </c>
      <c r="Q3458" t="str">
        <f t="shared" si="320"/>
        <v>theater</v>
      </c>
      <c r="R3458" t="str">
        <f t="shared" si="321"/>
        <v>plays</v>
      </c>
      <c r="S3458" s="9">
        <f t="shared" si="322"/>
        <v>41821.205636574072</v>
      </c>
      <c r="T3458" s="9">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324">(E3459/D3459)*100</f>
        <v>140.19999999999999</v>
      </c>
      <c r="P3459">
        <f t="shared" ref="P3459:P3522" si="325">IFERROR(E3459/L3459, 0)</f>
        <v>50.981818181818184</v>
      </c>
      <c r="Q3459" t="str">
        <f t="shared" ref="Q3459:Q3522" si="326">LEFT(N3459, SEARCH("/",N3459,1)-1)</f>
        <v>theater</v>
      </c>
      <c r="R3459" t="str">
        <f t="shared" ref="R3459:R3522" si="327">RIGHT(N3459,LEN(N3459)-SEARCH("/",N3459,1))</f>
        <v>plays</v>
      </c>
      <c r="S3459" s="9">
        <f t="shared" ref="S3459:S3522" si="328">(((J3459/60)/60)/24)+DATE(1970,1,1)</f>
        <v>42016.706678240742</v>
      </c>
      <c r="T3459" s="9">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24"/>
        <v>124.33537832310839</v>
      </c>
      <c r="P3460">
        <f t="shared" si="325"/>
        <v>45.037037037037038</v>
      </c>
      <c r="Q3460" t="str">
        <f t="shared" si="326"/>
        <v>theater</v>
      </c>
      <c r="R3460" t="str">
        <f t="shared" si="327"/>
        <v>plays</v>
      </c>
      <c r="S3460" s="9">
        <f t="shared" si="328"/>
        <v>42011.202581018515</v>
      </c>
      <c r="T3460" s="9">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24"/>
        <v>126.2</v>
      </c>
      <c r="P3461">
        <f t="shared" si="325"/>
        <v>17.527777777777779</v>
      </c>
      <c r="Q3461" t="str">
        <f t="shared" si="326"/>
        <v>theater</v>
      </c>
      <c r="R3461" t="str">
        <f t="shared" si="327"/>
        <v>plays</v>
      </c>
      <c r="S3461" s="9">
        <f t="shared" si="328"/>
        <v>42480.479861111111</v>
      </c>
      <c r="T3461" s="9">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24"/>
        <v>190</v>
      </c>
      <c r="P3462">
        <f t="shared" si="325"/>
        <v>50</v>
      </c>
      <c r="Q3462" t="str">
        <f t="shared" si="326"/>
        <v>theater</v>
      </c>
      <c r="R3462" t="str">
        <f t="shared" si="327"/>
        <v>plays</v>
      </c>
      <c r="S3462" s="9">
        <f t="shared" si="328"/>
        <v>41852.527222222219</v>
      </c>
      <c r="T3462" s="9">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24"/>
        <v>139</v>
      </c>
      <c r="P3463">
        <f t="shared" si="325"/>
        <v>57.916666666666664</v>
      </c>
      <c r="Q3463" t="str">
        <f t="shared" si="326"/>
        <v>theater</v>
      </c>
      <c r="R3463" t="str">
        <f t="shared" si="327"/>
        <v>plays</v>
      </c>
      <c r="S3463" s="9">
        <f t="shared" si="328"/>
        <v>42643.632858796293</v>
      </c>
      <c r="T3463" s="9">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24"/>
        <v>202</v>
      </c>
      <c r="P3464">
        <f t="shared" si="325"/>
        <v>29.705882352941178</v>
      </c>
      <c r="Q3464" t="str">
        <f t="shared" si="326"/>
        <v>theater</v>
      </c>
      <c r="R3464" t="str">
        <f t="shared" si="327"/>
        <v>plays</v>
      </c>
      <c r="S3464" s="9">
        <f t="shared" si="328"/>
        <v>42179.898472222223</v>
      </c>
      <c r="T3464" s="9">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24"/>
        <v>103.38000000000001</v>
      </c>
      <c r="P3465">
        <f t="shared" si="325"/>
        <v>90.684210526315795</v>
      </c>
      <c r="Q3465" t="str">
        <f t="shared" si="326"/>
        <v>theater</v>
      </c>
      <c r="R3465" t="str">
        <f t="shared" si="327"/>
        <v>plays</v>
      </c>
      <c r="S3465" s="9">
        <f t="shared" si="328"/>
        <v>42612.918807870374</v>
      </c>
      <c r="T3465" s="9">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24"/>
        <v>102.3236</v>
      </c>
      <c r="P3466">
        <f t="shared" si="325"/>
        <v>55.012688172043013</v>
      </c>
      <c r="Q3466" t="str">
        <f t="shared" si="326"/>
        <v>theater</v>
      </c>
      <c r="R3466" t="str">
        <f t="shared" si="327"/>
        <v>plays</v>
      </c>
      <c r="S3466" s="9">
        <f t="shared" si="328"/>
        <v>42575.130057870367</v>
      </c>
      <c r="T3466" s="9">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24"/>
        <v>103</v>
      </c>
      <c r="P3467">
        <f t="shared" si="325"/>
        <v>57.222222222222221</v>
      </c>
      <c r="Q3467" t="str">
        <f t="shared" si="326"/>
        <v>theater</v>
      </c>
      <c r="R3467" t="str">
        <f t="shared" si="327"/>
        <v>plays</v>
      </c>
      <c r="S3467" s="9">
        <f t="shared" si="328"/>
        <v>42200.625833333332</v>
      </c>
      <c r="T3467" s="9">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24"/>
        <v>127.14285714285714</v>
      </c>
      <c r="P3468">
        <f t="shared" si="325"/>
        <v>72.950819672131146</v>
      </c>
      <c r="Q3468" t="str">
        <f t="shared" si="326"/>
        <v>theater</v>
      </c>
      <c r="R3468" t="str">
        <f t="shared" si="327"/>
        <v>plays</v>
      </c>
      <c r="S3468" s="9">
        <f t="shared" si="328"/>
        <v>42420.019097222219</v>
      </c>
      <c r="T3468" s="9">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24"/>
        <v>101</v>
      </c>
      <c r="P3469">
        <f t="shared" si="325"/>
        <v>64.468085106382972</v>
      </c>
      <c r="Q3469" t="str">
        <f t="shared" si="326"/>
        <v>theater</v>
      </c>
      <c r="R3469" t="str">
        <f t="shared" si="327"/>
        <v>plays</v>
      </c>
      <c r="S3469" s="9">
        <f t="shared" si="328"/>
        <v>42053.671666666662</v>
      </c>
      <c r="T3469" s="9">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24"/>
        <v>121.78</v>
      </c>
      <c r="P3470">
        <f t="shared" si="325"/>
        <v>716.35294117647061</v>
      </c>
      <c r="Q3470" t="str">
        <f t="shared" si="326"/>
        <v>theater</v>
      </c>
      <c r="R3470" t="str">
        <f t="shared" si="327"/>
        <v>plays</v>
      </c>
      <c r="S3470" s="9">
        <f t="shared" si="328"/>
        <v>42605.765381944439</v>
      </c>
      <c r="T3470" s="9">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24"/>
        <v>113.39285714285714</v>
      </c>
      <c r="P3471">
        <f t="shared" si="325"/>
        <v>50.396825396825399</v>
      </c>
      <c r="Q3471" t="str">
        <f t="shared" si="326"/>
        <v>theater</v>
      </c>
      <c r="R3471" t="str">
        <f t="shared" si="327"/>
        <v>plays</v>
      </c>
      <c r="S3471" s="9">
        <f t="shared" si="328"/>
        <v>42458.641724537039</v>
      </c>
      <c r="T3471" s="9">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24"/>
        <v>150</v>
      </c>
      <c r="P3472">
        <f t="shared" si="325"/>
        <v>41.666666666666664</v>
      </c>
      <c r="Q3472" t="str">
        <f t="shared" si="326"/>
        <v>theater</v>
      </c>
      <c r="R3472" t="str">
        <f t="shared" si="327"/>
        <v>plays</v>
      </c>
      <c r="S3472" s="9">
        <f t="shared" si="328"/>
        <v>42529.022013888884</v>
      </c>
      <c r="T3472" s="9">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24"/>
        <v>214.6</v>
      </c>
      <c r="P3473">
        <f t="shared" si="325"/>
        <v>35.766666666666666</v>
      </c>
      <c r="Q3473" t="str">
        <f t="shared" si="326"/>
        <v>theater</v>
      </c>
      <c r="R3473" t="str">
        <f t="shared" si="327"/>
        <v>plays</v>
      </c>
      <c r="S3473" s="9">
        <f t="shared" si="328"/>
        <v>41841.820486111108</v>
      </c>
      <c r="T3473" s="9">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24"/>
        <v>102.05</v>
      </c>
      <c r="P3474">
        <f t="shared" si="325"/>
        <v>88.739130434782609</v>
      </c>
      <c r="Q3474" t="str">
        <f t="shared" si="326"/>
        <v>theater</v>
      </c>
      <c r="R3474" t="str">
        <f t="shared" si="327"/>
        <v>plays</v>
      </c>
      <c r="S3474" s="9">
        <f t="shared" si="328"/>
        <v>41928.170497685183</v>
      </c>
      <c r="T3474" s="9">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24"/>
        <v>100</v>
      </c>
      <c r="P3475">
        <f t="shared" si="325"/>
        <v>148.4848484848485</v>
      </c>
      <c r="Q3475" t="str">
        <f t="shared" si="326"/>
        <v>theater</v>
      </c>
      <c r="R3475" t="str">
        <f t="shared" si="327"/>
        <v>plays</v>
      </c>
      <c r="S3475" s="9">
        <f t="shared" si="328"/>
        <v>42062.834444444445</v>
      </c>
      <c r="T3475" s="9">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24"/>
        <v>101</v>
      </c>
      <c r="P3476">
        <f t="shared" si="325"/>
        <v>51.794871794871796</v>
      </c>
      <c r="Q3476" t="str">
        <f t="shared" si="326"/>
        <v>theater</v>
      </c>
      <c r="R3476" t="str">
        <f t="shared" si="327"/>
        <v>plays</v>
      </c>
      <c r="S3476" s="9">
        <f t="shared" si="328"/>
        <v>42541.501516203702</v>
      </c>
      <c r="T3476" s="9">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24"/>
        <v>113.33333333333333</v>
      </c>
      <c r="P3477">
        <f t="shared" si="325"/>
        <v>20</v>
      </c>
      <c r="Q3477" t="str">
        <f t="shared" si="326"/>
        <v>theater</v>
      </c>
      <c r="R3477" t="str">
        <f t="shared" si="327"/>
        <v>plays</v>
      </c>
      <c r="S3477" s="9">
        <f t="shared" si="328"/>
        <v>41918.880833333329</v>
      </c>
      <c r="T3477" s="9">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24"/>
        <v>104</v>
      </c>
      <c r="P3478">
        <f t="shared" si="325"/>
        <v>52</v>
      </c>
      <c r="Q3478" t="str">
        <f t="shared" si="326"/>
        <v>theater</v>
      </c>
      <c r="R3478" t="str">
        <f t="shared" si="327"/>
        <v>plays</v>
      </c>
      <c r="S3478" s="9">
        <f t="shared" si="328"/>
        <v>41921.279976851853</v>
      </c>
      <c r="T3478" s="9">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24"/>
        <v>115.33333333333333</v>
      </c>
      <c r="P3479">
        <f t="shared" si="325"/>
        <v>53.230769230769234</v>
      </c>
      <c r="Q3479" t="str">
        <f t="shared" si="326"/>
        <v>theater</v>
      </c>
      <c r="R3479" t="str">
        <f t="shared" si="327"/>
        <v>plays</v>
      </c>
      <c r="S3479" s="9">
        <f t="shared" si="328"/>
        <v>42128.736608796295</v>
      </c>
      <c r="T3479" s="9">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24"/>
        <v>112.85000000000001</v>
      </c>
      <c r="P3480">
        <f t="shared" si="325"/>
        <v>39.596491228070178</v>
      </c>
      <c r="Q3480" t="str">
        <f t="shared" si="326"/>
        <v>theater</v>
      </c>
      <c r="R3480" t="str">
        <f t="shared" si="327"/>
        <v>plays</v>
      </c>
      <c r="S3480" s="9">
        <f t="shared" si="328"/>
        <v>42053.916921296302</v>
      </c>
      <c r="T3480" s="9">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24"/>
        <v>127.86666666666666</v>
      </c>
      <c r="P3481">
        <f t="shared" si="325"/>
        <v>34.25</v>
      </c>
      <c r="Q3481" t="str">
        <f t="shared" si="326"/>
        <v>theater</v>
      </c>
      <c r="R3481" t="str">
        <f t="shared" si="327"/>
        <v>plays</v>
      </c>
      <c r="S3481" s="9">
        <f t="shared" si="328"/>
        <v>41781.855092592588</v>
      </c>
      <c r="T3481" s="9">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24"/>
        <v>142.66666666666669</v>
      </c>
      <c r="P3482">
        <f t="shared" si="325"/>
        <v>164.61538461538461</v>
      </c>
      <c r="Q3482" t="str">
        <f t="shared" si="326"/>
        <v>theater</v>
      </c>
      <c r="R3482" t="str">
        <f t="shared" si="327"/>
        <v>plays</v>
      </c>
      <c r="S3482" s="9">
        <f t="shared" si="328"/>
        <v>42171.317442129628</v>
      </c>
      <c r="T3482" s="9">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24"/>
        <v>118.8</v>
      </c>
      <c r="P3483">
        <f t="shared" si="325"/>
        <v>125.05263157894737</v>
      </c>
      <c r="Q3483" t="str">
        <f t="shared" si="326"/>
        <v>theater</v>
      </c>
      <c r="R3483" t="str">
        <f t="shared" si="327"/>
        <v>plays</v>
      </c>
      <c r="S3483" s="9">
        <f t="shared" si="328"/>
        <v>41989.24754629629</v>
      </c>
      <c r="T3483" s="9">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24"/>
        <v>138.33333333333334</v>
      </c>
      <c r="P3484">
        <f t="shared" si="325"/>
        <v>51.875</v>
      </c>
      <c r="Q3484" t="str">
        <f t="shared" si="326"/>
        <v>theater</v>
      </c>
      <c r="R3484" t="str">
        <f t="shared" si="327"/>
        <v>plays</v>
      </c>
      <c r="S3484" s="9">
        <f t="shared" si="328"/>
        <v>41796.771597222221</v>
      </c>
      <c r="T3484" s="9">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24"/>
        <v>159.9402985074627</v>
      </c>
      <c r="P3485">
        <f t="shared" si="325"/>
        <v>40.285714285714285</v>
      </c>
      <c r="Q3485" t="str">
        <f t="shared" si="326"/>
        <v>theater</v>
      </c>
      <c r="R3485" t="str">
        <f t="shared" si="327"/>
        <v>plays</v>
      </c>
      <c r="S3485" s="9">
        <f t="shared" si="328"/>
        <v>41793.668761574074</v>
      </c>
      <c r="T3485" s="9">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24"/>
        <v>114.24000000000001</v>
      </c>
      <c r="P3486">
        <f t="shared" si="325"/>
        <v>64.909090909090907</v>
      </c>
      <c r="Q3486" t="str">
        <f t="shared" si="326"/>
        <v>theater</v>
      </c>
      <c r="R3486" t="str">
        <f t="shared" si="327"/>
        <v>plays</v>
      </c>
      <c r="S3486" s="9">
        <f t="shared" si="328"/>
        <v>42506.760405092587</v>
      </c>
      <c r="T3486" s="9">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24"/>
        <v>100.60606060606061</v>
      </c>
      <c r="P3487">
        <f t="shared" si="325"/>
        <v>55.333333333333336</v>
      </c>
      <c r="Q3487" t="str">
        <f t="shared" si="326"/>
        <v>theater</v>
      </c>
      <c r="R3487" t="str">
        <f t="shared" si="327"/>
        <v>plays</v>
      </c>
      <c r="S3487" s="9">
        <f t="shared" si="328"/>
        <v>42372.693055555559</v>
      </c>
      <c r="T3487" s="9">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24"/>
        <v>155.20000000000002</v>
      </c>
      <c r="P3488">
        <f t="shared" si="325"/>
        <v>83.142857142857139</v>
      </c>
      <c r="Q3488" t="str">
        <f t="shared" si="326"/>
        <v>theater</v>
      </c>
      <c r="R3488" t="str">
        <f t="shared" si="327"/>
        <v>plays</v>
      </c>
      <c r="S3488" s="9">
        <f t="shared" si="328"/>
        <v>42126.87501157407</v>
      </c>
      <c r="T3488" s="9">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24"/>
        <v>127.75000000000001</v>
      </c>
      <c r="P3489">
        <f t="shared" si="325"/>
        <v>38.712121212121211</v>
      </c>
      <c r="Q3489" t="str">
        <f t="shared" si="326"/>
        <v>theater</v>
      </c>
      <c r="R3489" t="str">
        <f t="shared" si="327"/>
        <v>plays</v>
      </c>
      <c r="S3489" s="9">
        <f t="shared" si="328"/>
        <v>42149.940416666665</v>
      </c>
      <c r="T3489" s="9">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24"/>
        <v>121.2</v>
      </c>
      <c r="P3490">
        <f t="shared" si="325"/>
        <v>125.37931034482759</v>
      </c>
      <c r="Q3490" t="str">
        <f t="shared" si="326"/>
        <v>theater</v>
      </c>
      <c r="R3490" t="str">
        <f t="shared" si="327"/>
        <v>plays</v>
      </c>
      <c r="S3490" s="9">
        <f t="shared" si="328"/>
        <v>42087.768055555556</v>
      </c>
      <c r="T3490" s="9">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24"/>
        <v>112.7</v>
      </c>
      <c r="P3491">
        <f t="shared" si="325"/>
        <v>78.263888888888886</v>
      </c>
      <c r="Q3491" t="str">
        <f t="shared" si="326"/>
        <v>theater</v>
      </c>
      <c r="R3491" t="str">
        <f t="shared" si="327"/>
        <v>plays</v>
      </c>
      <c r="S3491" s="9">
        <f t="shared" si="328"/>
        <v>41753.635775462964</v>
      </c>
      <c r="T3491" s="9">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24"/>
        <v>127.49999999999999</v>
      </c>
      <c r="P3492">
        <f t="shared" si="325"/>
        <v>47.222222222222221</v>
      </c>
      <c r="Q3492" t="str">
        <f t="shared" si="326"/>
        <v>theater</v>
      </c>
      <c r="R3492" t="str">
        <f t="shared" si="327"/>
        <v>plays</v>
      </c>
      <c r="S3492" s="9">
        <f t="shared" si="328"/>
        <v>42443.802361111113</v>
      </c>
      <c r="T3492" s="9">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24"/>
        <v>158.20000000000002</v>
      </c>
      <c r="P3493">
        <f t="shared" si="325"/>
        <v>79.099999999999994</v>
      </c>
      <c r="Q3493" t="str">
        <f t="shared" si="326"/>
        <v>theater</v>
      </c>
      <c r="R3493" t="str">
        <f t="shared" si="327"/>
        <v>plays</v>
      </c>
      <c r="S3493" s="9">
        <f t="shared" si="328"/>
        <v>42121.249814814815</v>
      </c>
      <c r="T3493" s="9">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24"/>
        <v>105.26894736842105</v>
      </c>
      <c r="P3494">
        <f t="shared" si="325"/>
        <v>114.29199999999999</v>
      </c>
      <c r="Q3494" t="str">
        <f t="shared" si="326"/>
        <v>theater</v>
      </c>
      <c r="R3494" t="str">
        <f t="shared" si="327"/>
        <v>plays</v>
      </c>
      <c r="S3494" s="9">
        <f t="shared" si="328"/>
        <v>42268.009224537032</v>
      </c>
      <c r="T3494" s="9">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24"/>
        <v>100</v>
      </c>
      <c r="P3495">
        <f t="shared" si="325"/>
        <v>51.724137931034484</v>
      </c>
      <c r="Q3495" t="str">
        <f t="shared" si="326"/>
        <v>theater</v>
      </c>
      <c r="R3495" t="str">
        <f t="shared" si="327"/>
        <v>plays</v>
      </c>
      <c r="S3495" s="9">
        <f t="shared" si="328"/>
        <v>41848.866157407407</v>
      </c>
      <c r="T3495" s="9">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24"/>
        <v>100</v>
      </c>
      <c r="P3496">
        <f t="shared" si="325"/>
        <v>30.76923076923077</v>
      </c>
      <c r="Q3496" t="str">
        <f t="shared" si="326"/>
        <v>theater</v>
      </c>
      <c r="R3496" t="str">
        <f t="shared" si="327"/>
        <v>plays</v>
      </c>
      <c r="S3496" s="9">
        <f t="shared" si="328"/>
        <v>42689.214988425927</v>
      </c>
      <c r="T3496" s="9">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24"/>
        <v>106.86</v>
      </c>
      <c r="P3497">
        <f t="shared" si="325"/>
        <v>74.208333333333329</v>
      </c>
      <c r="Q3497" t="str">
        <f t="shared" si="326"/>
        <v>theater</v>
      </c>
      <c r="R3497" t="str">
        <f t="shared" si="327"/>
        <v>plays</v>
      </c>
      <c r="S3497" s="9">
        <f t="shared" si="328"/>
        <v>41915.762835648151</v>
      </c>
      <c r="T3497" s="9">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24"/>
        <v>124.4</v>
      </c>
      <c r="P3498">
        <f t="shared" si="325"/>
        <v>47.846153846153847</v>
      </c>
      <c r="Q3498" t="str">
        <f t="shared" si="326"/>
        <v>theater</v>
      </c>
      <c r="R3498" t="str">
        <f t="shared" si="327"/>
        <v>plays</v>
      </c>
      <c r="S3498" s="9">
        <f t="shared" si="328"/>
        <v>42584.846828703703</v>
      </c>
      <c r="T3498" s="9">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24"/>
        <v>108.70406189555126</v>
      </c>
      <c r="P3499">
        <f t="shared" si="325"/>
        <v>34.408163265306122</v>
      </c>
      <c r="Q3499" t="str">
        <f t="shared" si="326"/>
        <v>theater</v>
      </c>
      <c r="R3499" t="str">
        <f t="shared" si="327"/>
        <v>plays</v>
      </c>
      <c r="S3499" s="9">
        <f t="shared" si="328"/>
        <v>42511.741944444439</v>
      </c>
      <c r="T3499" s="9">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24"/>
        <v>102.42424242424242</v>
      </c>
      <c r="P3500">
        <f t="shared" si="325"/>
        <v>40.238095238095241</v>
      </c>
      <c r="Q3500" t="str">
        <f t="shared" si="326"/>
        <v>theater</v>
      </c>
      <c r="R3500" t="str">
        <f t="shared" si="327"/>
        <v>plays</v>
      </c>
      <c r="S3500" s="9">
        <f t="shared" si="328"/>
        <v>42459.15861111111</v>
      </c>
      <c r="T3500" s="9">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24"/>
        <v>105.5</v>
      </c>
      <c r="P3501">
        <f t="shared" si="325"/>
        <v>60.285714285714285</v>
      </c>
      <c r="Q3501" t="str">
        <f t="shared" si="326"/>
        <v>theater</v>
      </c>
      <c r="R3501" t="str">
        <f t="shared" si="327"/>
        <v>plays</v>
      </c>
      <c r="S3501" s="9">
        <f t="shared" si="328"/>
        <v>42132.036168981482</v>
      </c>
      <c r="T3501" s="9">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24"/>
        <v>106.3</v>
      </c>
      <c r="P3502">
        <f t="shared" si="325"/>
        <v>25.30952380952381</v>
      </c>
      <c r="Q3502" t="str">
        <f t="shared" si="326"/>
        <v>theater</v>
      </c>
      <c r="R3502" t="str">
        <f t="shared" si="327"/>
        <v>plays</v>
      </c>
      <c r="S3502" s="9">
        <f t="shared" si="328"/>
        <v>42419.91942129629</v>
      </c>
      <c r="T3502" s="9">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24"/>
        <v>100.66666666666666</v>
      </c>
      <c r="P3503">
        <f t="shared" si="325"/>
        <v>35.952380952380949</v>
      </c>
      <c r="Q3503" t="str">
        <f t="shared" si="326"/>
        <v>theater</v>
      </c>
      <c r="R3503" t="str">
        <f t="shared" si="327"/>
        <v>plays</v>
      </c>
      <c r="S3503" s="9">
        <f t="shared" si="328"/>
        <v>42233.763831018514</v>
      </c>
      <c r="T3503" s="9">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24"/>
        <v>105.4</v>
      </c>
      <c r="P3504">
        <f t="shared" si="325"/>
        <v>136</v>
      </c>
      <c r="Q3504" t="str">
        <f t="shared" si="326"/>
        <v>theater</v>
      </c>
      <c r="R3504" t="str">
        <f t="shared" si="327"/>
        <v>plays</v>
      </c>
      <c r="S3504" s="9">
        <f t="shared" si="328"/>
        <v>42430.839398148149</v>
      </c>
      <c r="T3504" s="9">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24"/>
        <v>107.55999999999999</v>
      </c>
      <c r="P3505">
        <f t="shared" si="325"/>
        <v>70.763157894736835</v>
      </c>
      <c r="Q3505" t="str">
        <f t="shared" si="326"/>
        <v>theater</v>
      </c>
      <c r="R3505" t="str">
        <f t="shared" si="327"/>
        <v>plays</v>
      </c>
      <c r="S3505" s="9">
        <f t="shared" si="328"/>
        <v>42545.478333333333</v>
      </c>
      <c r="T3505" s="9">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24"/>
        <v>100</v>
      </c>
      <c r="P3506">
        <f t="shared" si="325"/>
        <v>125</v>
      </c>
      <c r="Q3506" t="str">
        <f t="shared" si="326"/>
        <v>theater</v>
      </c>
      <c r="R3506" t="str">
        <f t="shared" si="327"/>
        <v>plays</v>
      </c>
      <c r="S3506" s="9">
        <f t="shared" si="328"/>
        <v>42297.748738425929</v>
      </c>
      <c r="T3506" s="9">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24"/>
        <v>103.76</v>
      </c>
      <c r="P3507">
        <f t="shared" si="325"/>
        <v>66.512820512820511</v>
      </c>
      <c r="Q3507" t="str">
        <f t="shared" si="326"/>
        <v>theater</v>
      </c>
      <c r="R3507" t="str">
        <f t="shared" si="327"/>
        <v>plays</v>
      </c>
      <c r="S3507" s="9">
        <f t="shared" si="328"/>
        <v>41760.935706018521</v>
      </c>
      <c r="T3507" s="9">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24"/>
        <v>101.49999999999999</v>
      </c>
      <c r="P3508">
        <f t="shared" si="325"/>
        <v>105</v>
      </c>
      <c r="Q3508" t="str">
        <f t="shared" si="326"/>
        <v>theater</v>
      </c>
      <c r="R3508" t="str">
        <f t="shared" si="327"/>
        <v>plays</v>
      </c>
      <c r="S3508" s="9">
        <f t="shared" si="328"/>
        <v>41829.734259259261</v>
      </c>
      <c r="T3508" s="9">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24"/>
        <v>104.4</v>
      </c>
      <c r="P3509">
        <f t="shared" si="325"/>
        <v>145</v>
      </c>
      <c r="Q3509" t="str">
        <f t="shared" si="326"/>
        <v>theater</v>
      </c>
      <c r="R3509" t="str">
        <f t="shared" si="327"/>
        <v>plays</v>
      </c>
      <c r="S3509" s="9">
        <f t="shared" si="328"/>
        <v>42491.92288194444</v>
      </c>
      <c r="T3509" s="9">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24"/>
        <v>180</v>
      </c>
      <c r="P3510">
        <f t="shared" si="325"/>
        <v>12</v>
      </c>
      <c r="Q3510" t="str">
        <f t="shared" si="326"/>
        <v>theater</v>
      </c>
      <c r="R3510" t="str">
        <f t="shared" si="327"/>
        <v>plays</v>
      </c>
      <c r="S3510" s="9">
        <f t="shared" si="328"/>
        <v>42477.729780092588</v>
      </c>
      <c r="T3510" s="9">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24"/>
        <v>106.33333333333333</v>
      </c>
      <c r="P3511">
        <f t="shared" si="325"/>
        <v>96.666666666666671</v>
      </c>
      <c r="Q3511" t="str">
        <f t="shared" si="326"/>
        <v>theater</v>
      </c>
      <c r="R3511" t="str">
        <f t="shared" si="327"/>
        <v>plays</v>
      </c>
      <c r="S3511" s="9">
        <f t="shared" si="328"/>
        <v>41950.859560185185</v>
      </c>
      <c r="T3511" s="9">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24"/>
        <v>100.55555555555556</v>
      </c>
      <c r="P3512">
        <f t="shared" si="325"/>
        <v>60.333333333333336</v>
      </c>
      <c r="Q3512" t="str">
        <f t="shared" si="326"/>
        <v>theater</v>
      </c>
      <c r="R3512" t="str">
        <f t="shared" si="327"/>
        <v>plays</v>
      </c>
      <c r="S3512" s="9">
        <f t="shared" si="328"/>
        <v>41802.62090277778</v>
      </c>
      <c r="T3512" s="9">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24"/>
        <v>101.2</v>
      </c>
      <c r="P3513">
        <f t="shared" si="325"/>
        <v>79.89473684210526</v>
      </c>
      <c r="Q3513" t="str">
        <f t="shared" si="326"/>
        <v>theater</v>
      </c>
      <c r="R3513" t="str">
        <f t="shared" si="327"/>
        <v>plays</v>
      </c>
      <c r="S3513" s="9">
        <f t="shared" si="328"/>
        <v>41927.873784722222</v>
      </c>
      <c r="T3513" s="9">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24"/>
        <v>100</v>
      </c>
      <c r="P3514">
        <f t="shared" si="325"/>
        <v>58.823529411764703</v>
      </c>
      <c r="Q3514" t="str">
        <f t="shared" si="326"/>
        <v>theater</v>
      </c>
      <c r="R3514" t="str">
        <f t="shared" si="327"/>
        <v>plays</v>
      </c>
      <c r="S3514" s="9">
        <f t="shared" si="328"/>
        <v>42057.536944444444</v>
      </c>
      <c r="T3514" s="9">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24"/>
        <v>118.39285714285714</v>
      </c>
      <c r="P3515">
        <f t="shared" si="325"/>
        <v>75.340909090909093</v>
      </c>
      <c r="Q3515" t="str">
        <f t="shared" si="326"/>
        <v>theater</v>
      </c>
      <c r="R3515" t="str">
        <f t="shared" si="327"/>
        <v>plays</v>
      </c>
      <c r="S3515" s="9">
        <f t="shared" si="328"/>
        <v>41781.096203703702</v>
      </c>
      <c r="T3515" s="9">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24"/>
        <v>110.00000000000001</v>
      </c>
      <c r="P3516">
        <f t="shared" si="325"/>
        <v>55</v>
      </c>
      <c r="Q3516" t="str">
        <f t="shared" si="326"/>
        <v>theater</v>
      </c>
      <c r="R3516" t="str">
        <f t="shared" si="327"/>
        <v>plays</v>
      </c>
      <c r="S3516" s="9">
        <f t="shared" si="328"/>
        <v>42020.846666666665</v>
      </c>
      <c r="T3516" s="9">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24"/>
        <v>102.66666666666666</v>
      </c>
      <c r="P3517">
        <f t="shared" si="325"/>
        <v>66.956521739130437</v>
      </c>
      <c r="Q3517" t="str">
        <f t="shared" si="326"/>
        <v>theater</v>
      </c>
      <c r="R3517" t="str">
        <f t="shared" si="327"/>
        <v>plays</v>
      </c>
      <c r="S3517" s="9">
        <f t="shared" si="328"/>
        <v>42125.772812499999</v>
      </c>
      <c r="T3517" s="9">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24"/>
        <v>100</v>
      </c>
      <c r="P3518">
        <f t="shared" si="325"/>
        <v>227.27272727272728</v>
      </c>
      <c r="Q3518" t="str">
        <f t="shared" si="326"/>
        <v>theater</v>
      </c>
      <c r="R3518" t="str">
        <f t="shared" si="327"/>
        <v>plays</v>
      </c>
      <c r="S3518" s="9">
        <f t="shared" si="328"/>
        <v>41856.010069444441</v>
      </c>
      <c r="T3518" s="9">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24"/>
        <v>100</v>
      </c>
      <c r="P3519">
        <f t="shared" si="325"/>
        <v>307.69230769230768</v>
      </c>
      <c r="Q3519" t="str">
        <f t="shared" si="326"/>
        <v>theater</v>
      </c>
      <c r="R3519" t="str">
        <f t="shared" si="327"/>
        <v>plays</v>
      </c>
      <c r="S3519" s="9">
        <f t="shared" si="328"/>
        <v>41794.817523148151</v>
      </c>
      <c r="T3519" s="9">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24"/>
        <v>110.04599999999999</v>
      </c>
      <c r="P3520">
        <f t="shared" si="325"/>
        <v>50.020909090909093</v>
      </c>
      <c r="Q3520" t="str">
        <f t="shared" si="326"/>
        <v>theater</v>
      </c>
      <c r="R3520" t="str">
        <f t="shared" si="327"/>
        <v>plays</v>
      </c>
      <c r="S3520" s="9">
        <f t="shared" si="328"/>
        <v>41893.783553240741</v>
      </c>
      <c r="T3520" s="9">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24"/>
        <v>101.35000000000001</v>
      </c>
      <c r="P3521">
        <f t="shared" si="325"/>
        <v>72.392857142857139</v>
      </c>
      <c r="Q3521" t="str">
        <f t="shared" si="326"/>
        <v>theater</v>
      </c>
      <c r="R3521" t="str">
        <f t="shared" si="327"/>
        <v>plays</v>
      </c>
      <c r="S3521" s="9">
        <f t="shared" si="328"/>
        <v>42037.598958333328</v>
      </c>
      <c r="T3521" s="9">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324"/>
        <v>100.75</v>
      </c>
      <c r="P3522">
        <f t="shared" si="325"/>
        <v>95.952380952380949</v>
      </c>
      <c r="Q3522" t="str">
        <f t="shared" si="326"/>
        <v>theater</v>
      </c>
      <c r="R3522" t="str">
        <f t="shared" si="327"/>
        <v>plays</v>
      </c>
      <c r="S3522" s="9">
        <f t="shared" si="328"/>
        <v>42227.824212962965</v>
      </c>
      <c r="T3522" s="9">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330">(E3523/D3523)*100</f>
        <v>169.42857142857144</v>
      </c>
      <c r="P3523">
        <f t="shared" ref="P3523:P3586" si="331">IFERROR(E3523/L3523, 0)</f>
        <v>45.615384615384613</v>
      </c>
      <c r="Q3523" t="str">
        <f t="shared" ref="Q3523:Q3586" si="332">LEFT(N3523, SEARCH("/",N3523,1)-1)</f>
        <v>theater</v>
      </c>
      <c r="R3523" t="str">
        <f t="shared" ref="R3523:R3586" si="333">RIGHT(N3523,LEN(N3523)-SEARCH("/",N3523,1))</f>
        <v>plays</v>
      </c>
      <c r="S3523" s="9">
        <f t="shared" ref="S3523:S3586" si="334">(((J3523/60)/60)/24)+DATE(1970,1,1)</f>
        <v>41881.361342592594</v>
      </c>
      <c r="T3523" s="9">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30"/>
        <v>100</v>
      </c>
      <c r="P3524">
        <f t="shared" si="331"/>
        <v>41.029411764705884</v>
      </c>
      <c r="Q3524" t="str">
        <f t="shared" si="332"/>
        <v>theater</v>
      </c>
      <c r="R3524" t="str">
        <f t="shared" si="333"/>
        <v>plays</v>
      </c>
      <c r="S3524" s="9">
        <f t="shared" si="334"/>
        <v>42234.789884259255</v>
      </c>
      <c r="T3524" s="9">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30"/>
        <v>113.65</v>
      </c>
      <c r="P3525">
        <f t="shared" si="331"/>
        <v>56.825000000000003</v>
      </c>
      <c r="Q3525" t="str">
        <f t="shared" si="332"/>
        <v>theater</v>
      </c>
      <c r="R3525" t="str">
        <f t="shared" si="333"/>
        <v>plays</v>
      </c>
      <c r="S3525" s="9">
        <f t="shared" si="334"/>
        <v>42581.397546296299</v>
      </c>
      <c r="T3525" s="9">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30"/>
        <v>101.56</v>
      </c>
      <c r="P3526">
        <f t="shared" si="331"/>
        <v>137.24324324324326</v>
      </c>
      <c r="Q3526" t="str">
        <f t="shared" si="332"/>
        <v>theater</v>
      </c>
      <c r="R3526" t="str">
        <f t="shared" si="333"/>
        <v>plays</v>
      </c>
      <c r="S3526" s="9">
        <f t="shared" si="334"/>
        <v>41880.76357638889</v>
      </c>
      <c r="T3526" s="9">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30"/>
        <v>106</v>
      </c>
      <c r="P3527">
        <f t="shared" si="331"/>
        <v>75.714285714285708</v>
      </c>
      <c r="Q3527" t="str">
        <f t="shared" si="332"/>
        <v>theater</v>
      </c>
      <c r="R3527" t="str">
        <f t="shared" si="333"/>
        <v>plays</v>
      </c>
      <c r="S3527" s="9">
        <f t="shared" si="334"/>
        <v>42214.6956712963</v>
      </c>
      <c r="T3527" s="9">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30"/>
        <v>102</v>
      </c>
      <c r="P3528">
        <f t="shared" si="331"/>
        <v>99</v>
      </c>
      <c r="Q3528" t="str">
        <f t="shared" si="332"/>
        <v>theater</v>
      </c>
      <c r="R3528" t="str">
        <f t="shared" si="333"/>
        <v>plays</v>
      </c>
      <c r="S3528" s="9">
        <f t="shared" si="334"/>
        <v>42460.335312499999</v>
      </c>
      <c r="T3528" s="9">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30"/>
        <v>116.91666666666667</v>
      </c>
      <c r="P3529">
        <f t="shared" si="331"/>
        <v>81.569767441860463</v>
      </c>
      <c r="Q3529" t="str">
        <f t="shared" si="332"/>
        <v>theater</v>
      </c>
      <c r="R3529" t="str">
        <f t="shared" si="333"/>
        <v>plays</v>
      </c>
      <c r="S3529" s="9">
        <f t="shared" si="334"/>
        <v>42167.023206018523</v>
      </c>
      <c r="T3529" s="9">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30"/>
        <v>101.15151515151514</v>
      </c>
      <c r="P3530">
        <f t="shared" si="331"/>
        <v>45.108108108108105</v>
      </c>
      <c r="Q3530" t="str">
        <f t="shared" si="332"/>
        <v>theater</v>
      </c>
      <c r="R3530" t="str">
        <f t="shared" si="333"/>
        <v>plays</v>
      </c>
      <c r="S3530" s="9">
        <f t="shared" si="334"/>
        <v>42733.50136574074</v>
      </c>
      <c r="T3530" s="9">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30"/>
        <v>132</v>
      </c>
      <c r="P3531">
        <f t="shared" si="331"/>
        <v>36.666666666666664</v>
      </c>
      <c r="Q3531" t="str">
        <f t="shared" si="332"/>
        <v>theater</v>
      </c>
      <c r="R3531" t="str">
        <f t="shared" si="333"/>
        <v>plays</v>
      </c>
      <c r="S3531" s="9">
        <f t="shared" si="334"/>
        <v>42177.761782407411</v>
      </c>
      <c r="T3531" s="9">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30"/>
        <v>100</v>
      </c>
      <c r="P3532">
        <f t="shared" si="331"/>
        <v>125</v>
      </c>
      <c r="Q3532" t="str">
        <f t="shared" si="332"/>
        <v>theater</v>
      </c>
      <c r="R3532" t="str">
        <f t="shared" si="333"/>
        <v>plays</v>
      </c>
      <c r="S3532" s="9">
        <f t="shared" si="334"/>
        <v>42442.623344907406</v>
      </c>
      <c r="T3532" s="9">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30"/>
        <v>128</v>
      </c>
      <c r="P3533">
        <f t="shared" si="331"/>
        <v>49.230769230769234</v>
      </c>
      <c r="Q3533" t="str">
        <f t="shared" si="332"/>
        <v>theater</v>
      </c>
      <c r="R3533" t="str">
        <f t="shared" si="333"/>
        <v>plays</v>
      </c>
      <c r="S3533" s="9">
        <f t="shared" si="334"/>
        <v>42521.654328703706</v>
      </c>
      <c r="T3533" s="9">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30"/>
        <v>118.95833333333334</v>
      </c>
      <c r="P3534">
        <f t="shared" si="331"/>
        <v>42.296296296296298</v>
      </c>
      <c r="Q3534" t="str">
        <f t="shared" si="332"/>
        <v>theater</v>
      </c>
      <c r="R3534" t="str">
        <f t="shared" si="333"/>
        <v>plays</v>
      </c>
      <c r="S3534" s="9">
        <f t="shared" si="334"/>
        <v>41884.599849537037</v>
      </c>
      <c r="T3534" s="9">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30"/>
        <v>126.2</v>
      </c>
      <c r="P3535">
        <f t="shared" si="331"/>
        <v>78.875</v>
      </c>
      <c r="Q3535" t="str">
        <f t="shared" si="332"/>
        <v>theater</v>
      </c>
      <c r="R3535" t="str">
        <f t="shared" si="333"/>
        <v>plays</v>
      </c>
      <c r="S3535" s="9">
        <f t="shared" si="334"/>
        <v>42289.761192129634</v>
      </c>
      <c r="T3535" s="9">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30"/>
        <v>156.20000000000002</v>
      </c>
      <c r="P3536">
        <f t="shared" si="331"/>
        <v>38.284313725490193</v>
      </c>
      <c r="Q3536" t="str">
        <f t="shared" si="332"/>
        <v>theater</v>
      </c>
      <c r="R3536" t="str">
        <f t="shared" si="333"/>
        <v>plays</v>
      </c>
      <c r="S3536" s="9">
        <f t="shared" si="334"/>
        <v>42243.6252662037</v>
      </c>
      <c r="T3536" s="9">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30"/>
        <v>103.15</v>
      </c>
      <c r="P3537">
        <f t="shared" si="331"/>
        <v>44.847826086956523</v>
      </c>
      <c r="Q3537" t="str">
        <f t="shared" si="332"/>
        <v>theater</v>
      </c>
      <c r="R3537" t="str">
        <f t="shared" si="333"/>
        <v>plays</v>
      </c>
      <c r="S3537" s="9">
        <f t="shared" si="334"/>
        <v>42248.640162037031</v>
      </c>
      <c r="T3537" s="9">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30"/>
        <v>153.33333333333334</v>
      </c>
      <c r="P3538">
        <f t="shared" si="331"/>
        <v>13.529411764705882</v>
      </c>
      <c r="Q3538" t="str">
        <f t="shared" si="332"/>
        <v>theater</v>
      </c>
      <c r="R3538" t="str">
        <f t="shared" si="333"/>
        <v>plays</v>
      </c>
      <c r="S3538" s="9">
        <f t="shared" si="334"/>
        <v>42328.727141203708</v>
      </c>
      <c r="T3538" s="9">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30"/>
        <v>180.44444444444446</v>
      </c>
      <c r="P3539">
        <f t="shared" si="331"/>
        <v>43.5</v>
      </c>
      <c r="Q3539" t="str">
        <f t="shared" si="332"/>
        <v>theater</v>
      </c>
      <c r="R3539" t="str">
        <f t="shared" si="333"/>
        <v>plays</v>
      </c>
      <c r="S3539" s="9">
        <f t="shared" si="334"/>
        <v>41923.354351851849</v>
      </c>
      <c r="T3539" s="9">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30"/>
        <v>128.44999999999999</v>
      </c>
      <c r="P3540">
        <f t="shared" si="331"/>
        <v>30.951807228915662</v>
      </c>
      <c r="Q3540" t="str">
        <f t="shared" si="332"/>
        <v>theater</v>
      </c>
      <c r="R3540" t="str">
        <f t="shared" si="333"/>
        <v>plays</v>
      </c>
      <c r="S3540" s="9">
        <f t="shared" si="334"/>
        <v>42571.420601851853</v>
      </c>
      <c r="T3540" s="9">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30"/>
        <v>119.66666666666667</v>
      </c>
      <c r="P3541">
        <f t="shared" si="331"/>
        <v>55.230769230769234</v>
      </c>
      <c r="Q3541" t="str">
        <f t="shared" si="332"/>
        <v>theater</v>
      </c>
      <c r="R3541" t="str">
        <f t="shared" si="333"/>
        <v>plays</v>
      </c>
      <c r="S3541" s="9">
        <f t="shared" si="334"/>
        <v>42600.756041666667</v>
      </c>
      <c r="T3541" s="9">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30"/>
        <v>123</v>
      </c>
      <c r="P3542">
        <f t="shared" si="331"/>
        <v>46.125</v>
      </c>
      <c r="Q3542" t="str">
        <f t="shared" si="332"/>
        <v>theater</v>
      </c>
      <c r="R3542" t="str">
        <f t="shared" si="333"/>
        <v>plays</v>
      </c>
      <c r="S3542" s="9">
        <f t="shared" si="334"/>
        <v>42517.003368055557</v>
      </c>
      <c r="T3542" s="9">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30"/>
        <v>105</v>
      </c>
      <c r="P3543">
        <f t="shared" si="331"/>
        <v>39.375</v>
      </c>
      <c r="Q3543" t="str">
        <f t="shared" si="332"/>
        <v>theater</v>
      </c>
      <c r="R3543" t="str">
        <f t="shared" si="333"/>
        <v>plays</v>
      </c>
      <c r="S3543" s="9">
        <f t="shared" si="334"/>
        <v>42222.730034722219</v>
      </c>
      <c r="T3543" s="9">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30"/>
        <v>102.23636363636363</v>
      </c>
      <c r="P3544">
        <f t="shared" si="331"/>
        <v>66.152941176470591</v>
      </c>
      <c r="Q3544" t="str">
        <f t="shared" si="332"/>
        <v>theater</v>
      </c>
      <c r="R3544" t="str">
        <f t="shared" si="333"/>
        <v>plays</v>
      </c>
      <c r="S3544" s="9">
        <f t="shared" si="334"/>
        <v>41829.599791666667</v>
      </c>
      <c r="T3544" s="9">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30"/>
        <v>104.66666666666666</v>
      </c>
      <c r="P3545">
        <f t="shared" si="331"/>
        <v>54.137931034482762</v>
      </c>
      <c r="Q3545" t="str">
        <f t="shared" si="332"/>
        <v>theater</v>
      </c>
      <c r="R3545" t="str">
        <f t="shared" si="333"/>
        <v>plays</v>
      </c>
      <c r="S3545" s="9">
        <f t="shared" si="334"/>
        <v>42150.755312499998</v>
      </c>
      <c r="T3545" s="9">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30"/>
        <v>100</v>
      </c>
      <c r="P3546">
        <f t="shared" si="331"/>
        <v>104.16666666666667</v>
      </c>
      <c r="Q3546" t="str">
        <f t="shared" si="332"/>
        <v>theater</v>
      </c>
      <c r="R3546" t="str">
        <f t="shared" si="333"/>
        <v>plays</v>
      </c>
      <c r="S3546" s="9">
        <f t="shared" si="334"/>
        <v>42040.831678240742</v>
      </c>
      <c r="T3546" s="9">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30"/>
        <v>100.4</v>
      </c>
      <c r="P3547">
        <f t="shared" si="331"/>
        <v>31.375</v>
      </c>
      <c r="Q3547" t="str">
        <f t="shared" si="332"/>
        <v>theater</v>
      </c>
      <c r="R3547" t="str">
        <f t="shared" si="333"/>
        <v>plays</v>
      </c>
      <c r="S3547" s="9">
        <f t="shared" si="334"/>
        <v>42075.807395833333</v>
      </c>
      <c r="T3547" s="9">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30"/>
        <v>102.27272727272727</v>
      </c>
      <c r="P3548">
        <f t="shared" si="331"/>
        <v>59.210526315789473</v>
      </c>
      <c r="Q3548" t="str">
        <f t="shared" si="332"/>
        <v>theater</v>
      </c>
      <c r="R3548" t="str">
        <f t="shared" si="333"/>
        <v>plays</v>
      </c>
      <c r="S3548" s="9">
        <f t="shared" si="334"/>
        <v>42073.660694444443</v>
      </c>
      <c r="T3548" s="9">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30"/>
        <v>114.40928571428573</v>
      </c>
      <c r="P3549">
        <f t="shared" si="331"/>
        <v>119.17633928571429</v>
      </c>
      <c r="Q3549" t="str">
        <f t="shared" si="332"/>
        <v>theater</v>
      </c>
      <c r="R3549" t="str">
        <f t="shared" si="333"/>
        <v>plays</v>
      </c>
      <c r="S3549" s="9">
        <f t="shared" si="334"/>
        <v>42480.078715277778</v>
      </c>
      <c r="T3549" s="9">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30"/>
        <v>101.9047619047619</v>
      </c>
      <c r="P3550">
        <f t="shared" si="331"/>
        <v>164.61538461538461</v>
      </c>
      <c r="Q3550" t="str">
        <f t="shared" si="332"/>
        <v>theater</v>
      </c>
      <c r="R3550" t="str">
        <f t="shared" si="333"/>
        <v>plays</v>
      </c>
      <c r="S3550" s="9">
        <f t="shared" si="334"/>
        <v>42411.942291666666</v>
      </c>
      <c r="T3550" s="9">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30"/>
        <v>102</v>
      </c>
      <c r="P3551">
        <f t="shared" si="331"/>
        <v>24.285714285714285</v>
      </c>
      <c r="Q3551" t="str">
        <f t="shared" si="332"/>
        <v>theater</v>
      </c>
      <c r="R3551" t="str">
        <f t="shared" si="333"/>
        <v>plays</v>
      </c>
      <c r="S3551" s="9">
        <f t="shared" si="334"/>
        <v>42223.394363425927</v>
      </c>
      <c r="T3551" s="9">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30"/>
        <v>104.80000000000001</v>
      </c>
      <c r="P3552">
        <f t="shared" si="331"/>
        <v>40.9375</v>
      </c>
      <c r="Q3552" t="str">
        <f t="shared" si="332"/>
        <v>theater</v>
      </c>
      <c r="R3552" t="str">
        <f t="shared" si="333"/>
        <v>plays</v>
      </c>
      <c r="S3552" s="9">
        <f t="shared" si="334"/>
        <v>42462.893495370372</v>
      </c>
      <c r="T3552" s="9">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30"/>
        <v>101.83333333333333</v>
      </c>
      <c r="P3553">
        <f t="shared" si="331"/>
        <v>61.1</v>
      </c>
      <c r="Q3553" t="str">
        <f t="shared" si="332"/>
        <v>theater</v>
      </c>
      <c r="R3553" t="str">
        <f t="shared" si="333"/>
        <v>plays</v>
      </c>
      <c r="S3553" s="9">
        <f t="shared" si="334"/>
        <v>41753.515856481477</v>
      </c>
      <c r="T3553" s="9">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30"/>
        <v>100</v>
      </c>
      <c r="P3554">
        <f t="shared" si="331"/>
        <v>38.65</v>
      </c>
      <c r="Q3554" t="str">
        <f t="shared" si="332"/>
        <v>theater</v>
      </c>
      <c r="R3554" t="str">
        <f t="shared" si="333"/>
        <v>plays</v>
      </c>
      <c r="S3554" s="9">
        <f t="shared" si="334"/>
        <v>41788.587083333332</v>
      </c>
      <c r="T3554" s="9">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30"/>
        <v>106.27272727272728</v>
      </c>
      <c r="P3555">
        <f t="shared" si="331"/>
        <v>56.20192307692308</v>
      </c>
      <c r="Q3555" t="str">
        <f t="shared" si="332"/>
        <v>theater</v>
      </c>
      <c r="R3555" t="str">
        <f t="shared" si="333"/>
        <v>plays</v>
      </c>
      <c r="S3555" s="9">
        <f t="shared" si="334"/>
        <v>42196.028703703705</v>
      </c>
      <c r="T3555" s="9">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30"/>
        <v>113.42219999999999</v>
      </c>
      <c r="P3556">
        <f t="shared" si="331"/>
        <v>107.00207547169811</v>
      </c>
      <c r="Q3556" t="str">
        <f t="shared" si="332"/>
        <v>theater</v>
      </c>
      <c r="R3556" t="str">
        <f t="shared" si="333"/>
        <v>plays</v>
      </c>
      <c r="S3556" s="9">
        <f t="shared" si="334"/>
        <v>42016.050451388888</v>
      </c>
      <c r="T3556" s="9">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30"/>
        <v>100</v>
      </c>
      <c r="P3557">
        <f t="shared" si="331"/>
        <v>171.42857142857142</v>
      </c>
      <c r="Q3557" t="str">
        <f t="shared" si="332"/>
        <v>theater</v>
      </c>
      <c r="R3557" t="str">
        <f t="shared" si="333"/>
        <v>plays</v>
      </c>
      <c r="S3557" s="9">
        <f t="shared" si="334"/>
        <v>42661.442060185189</v>
      </c>
      <c r="T3557" s="9">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30"/>
        <v>100.45454545454547</v>
      </c>
      <c r="P3558">
        <f t="shared" si="331"/>
        <v>110.5</v>
      </c>
      <c r="Q3558" t="str">
        <f t="shared" si="332"/>
        <v>theater</v>
      </c>
      <c r="R3558" t="str">
        <f t="shared" si="333"/>
        <v>plays</v>
      </c>
      <c r="S3558" s="9">
        <f t="shared" si="334"/>
        <v>41808.649583333332</v>
      </c>
      <c r="T3558" s="9">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30"/>
        <v>100.03599999999999</v>
      </c>
      <c r="P3559">
        <f t="shared" si="331"/>
        <v>179.27598566308242</v>
      </c>
      <c r="Q3559" t="str">
        <f t="shared" si="332"/>
        <v>theater</v>
      </c>
      <c r="R3559" t="str">
        <f t="shared" si="333"/>
        <v>plays</v>
      </c>
      <c r="S3559" s="9">
        <f t="shared" si="334"/>
        <v>41730.276747685188</v>
      </c>
      <c r="T3559" s="9">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30"/>
        <v>144</v>
      </c>
      <c r="P3560">
        <f t="shared" si="331"/>
        <v>22.90909090909091</v>
      </c>
      <c r="Q3560" t="str">
        <f t="shared" si="332"/>
        <v>theater</v>
      </c>
      <c r="R3560" t="str">
        <f t="shared" si="333"/>
        <v>plays</v>
      </c>
      <c r="S3560" s="9">
        <f t="shared" si="334"/>
        <v>42139.816840277781</v>
      </c>
      <c r="T3560" s="9">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30"/>
        <v>103.49999999999999</v>
      </c>
      <c r="P3561">
        <f t="shared" si="331"/>
        <v>43.125</v>
      </c>
      <c r="Q3561" t="str">
        <f t="shared" si="332"/>
        <v>theater</v>
      </c>
      <c r="R3561" t="str">
        <f t="shared" si="333"/>
        <v>plays</v>
      </c>
      <c r="S3561" s="9">
        <f t="shared" si="334"/>
        <v>42194.096157407403</v>
      </c>
      <c r="T3561" s="9">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30"/>
        <v>108.43750000000001</v>
      </c>
      <c r="P3562">
        <f t="shared" si="331"/>
        <v>46.891891891891895</v>
      </c>
      <c r="Q3562" t="str">
        <f t="shared" si="332"/>
        <v>theater</v>
      </c>
      <c r="R3562" t="str">
        <f t="shared" si="333"/>
        <v>plays</v>
      </c>
      <c r="S3562" s="9">
        <f t="shared" si="334"/>
        <v>42115.889652777783</v>
      </c>
      <c r="T3562" s="9">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30"/>
        <v>102.4</v>
      </c>
      <c r="P3563">
        <f t="shared" si="331"/>
        <v>47.407407407407405</v>
      </c>
      <c r="Q3563" t="str">
        <f t="shared" si="332"/>
        <v>theater</v>
      </c>
      <c r="R3563" t="str">
        <f t="shared" si="333"/>
        <v>plays</v>
      </c>
      <c r="S3563" s="9">
        <f t="shared" si="334"/>
        <v>42203.680300925931</v>
      </c>
      <c r="T3563" s="9">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30"/>
        <v>148.88888888888889</v>
      </c>
      <c r="P3564">
        <f t="shared" si="331"/>
        <v>15.129032258064516</v>
      </c>
      <c r="Q3564" t="str">
        <f t="shared" si="332"/>
        <v>theater</v>
      </c>
      <c r="R3564" t="str">
        <f t="shared" si="333"/>
        <v>plays</v>
      </c>
      <c r="S3564" s="9">
        <f t="shared" si="334"/>
        <v>42433.761886574073</v>
      </c>
      <c r="T3564" s="9">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30"/>
        <v>105.49000000000002</v>
      </c>
      <c r="P3565">
        <f t="shared" si="331"/>
        <v>21.098000000000003</v>
      </c>
      <c r="Q3565" t="str">
        <f t="shared" si="332"/>
        <v>theater</v>
      </c>
      <c r="R3565" t="str">
        <f t="shared" si="333"/>
        <v>plays</v>
      </c>
      <c r="S3565" s="9">
        <f t="shared" si="334"/>
        <v>42555.671944444446</v>
      </c>
      <c r="T3565" s="9">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30"/>
        <v>100.49999999999999</v>
      </c>
      <c r="P3566">
        <f t="shared" si="331"/>
        <v>59.117647058823529</v>
      </c>
      <c r="Q3566" t="str">
        <f t="shared" si="332"/>
        <v>theater</v>
      </c>
      <c r="R3566" t="str">
        <f t="shared" si="333"/>
        <v>plays</v>
      </c>
      <c r="S3566" s="9">
        <f t="shared" si="334"/>
        <v>42236.623252314821</v>
      </c>
      <c r="T3566" s="9">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30"/>
        <v>130.55555555555557</v>
      </c>
      <c r="P3567">
        <f t="shared" si="331"/>
        <v>97.916666666666671</v>
      </c>
      <c r="Q3567" t="str">
        <f t="shared" si="332"/>
        <v>theater</v>
      </c>
      <c r="R3567" t="str">
        <f t="shared" si="333"/>
        <v>plays</v>
      </c>
      <c r="S3567" s="9">
        <f t="shared" si="334"/>
        <v>41974.743148148147</v>
      </c>
      <c r="T3567" s="9">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30"/>
        <v>104.75000000000001</v>
      </c>
      <c r="P3568">
        <f t="shared" si="331"/>
        <v>55.131578947368418</v>
      </c>
      <c r="Q3568" t="str">
        <f t="shared" si="332"/>
        <v>theater</v>
      </c>
      <c r="R3568" t="str">
        <f t="shared" si="333"/>
        <v>plays</v>
      </c>
      <c r="S3568" s="9">
        <f t="shared" si="334"/>
        <v>41997.507905092592</v>
      </c>
      <c r="T3568" s="9">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30"/>
        <v>108.80000000000001</v>
      </c>
      <c r="P3569">
        <f t="shared" si="331"/>
        <v>26.536585365853657</v>
      </c>
      <c r="Q3569" t="str">
        <f t="shared" si="332"/>
        <v>theater</v>
      </c>
      <c r="R3569" t="str">
        <f t="shared" si="333"/>
        <v>plays</v>
      </c>
      <c r="S3569" s="9">
        <f t="shared" si="334"/>
        <v>42135.810694444444</v>
      </c>
      <c r="T3569" s="9">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30"/>
        <v>111.00000000000001</v>
      </c>
      <c r="P3570">
        <f t="shared" si="331"/>
        <v>58.421052631578945</v>
      </c>
      <c r="Q3570" t="str">
        <f t="shared" si="332"/>
        <v>theater</v>
      </c>
      <c r="R3570" t="str">
        <f t="shared" si="333"/>
        <v>plays</v>
      </c>
      <c r="S3570" s="9">
        <f t="shared" si="334"/>
        <v>41869.740671296298</v>
      </c>
      <c r="T3570" s="9">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30"/>
        <v>100.47999999999999</v>
      </c>
      <c r="P3571">
        <f t="shared" si="331"/>
        <v>122.53658536585365</v>
      </c>
      <c r="Q3571" t="str">
        <f t="shared" si="332"/>
        <v>theater</v>
      </c>
      <c r="R3571" t="str">
        <f t="shared" si="333"/>
        <v>plays</v>
      </c>
      <c r="S3571" s="9">
        <f t="shared" si="334"/>
        <v>41982.688611111109</v>
      </c>
      <c r="T3571" s="9">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30"/>
        <v>114.35</v>
      </c>
      <c r="P3572">
        <f t="shared" si="331"/>
        <v>87.961538461538467</v>
      </c>
      <c r="Q3572" t="str">
        <f t="shared" si="332"/>
        <v>theater</v>
      </c>
      <c r="R3572" t="str">
        <f t="shared" si="333"/>
        <v>plays</v>
      </c>
      <c r="S3572" s="9">
        <f t="shared" si="334"/>
        <v>41976.331979166673</v>
      </c>
      <c r="T3572" s="9">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30"/>
        <v>122.06666666666666</v>
      </c>
      <c r="P3573">
        <f t="shared" si="331"/>
        <v>73.239999999999995</v>
      </c>
      <c r="Q3573" t="str">
        <f t="shared" si="332"/>
        <v>theater</v>
      </c>
      <c r="R3573" t="str">
        <f t="shared" si="333"/>
        <v>plays</v>
      </c>
      <c r="S3573" s="9">
        <f t="shared" si="334"/>
        <v>41912.858946759261</v>
      </c>
      <c r="T3573" s="9">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30"/>
        <v>100</v>
      </c>
      <c r="P3574">
        <f t="shared" si="331"/>
        <v>55.555555555555557</v>
      </c>
      <c r="Q3574" t="str">
        <f t="shared" si="332"/>
        <v>theater</v>
      </c>
      <c r="R3574" t="str">
        <f t="shared" si="333"/>
        <v>plays</v>
      </c>
      <c r="S3574" s="9">
        <f t="shared" si="334"/>
        <v>42146.570393518516</v>
      </c>
      <c r="T3574" s="9">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30"/>
        <v>102.8</v>
      </c>
      <c r="P3575">
        <f t="shared" si="331"/>
        <v>39.53846153846154</v>
      </c>
      <c r="Q3575" t="str">
        <f t="shared" si="332"/>
        <v>theater</v>
      </c>
      <c r="R3575" t="str">
        <f t="shared" si="333"/>
        <v>plays</v>
      </c>
      <c r="S3575" s="9">
        <f t="shared" si="334"/>
        <v>41921.375532407408</v>
      </c>
      <c r="T3575" s="9">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30"/>
        <v>106.12068965517241</v>
      </c>
      <c r="P3576">
        <f t="shared" si="331"/>
        <v>136.77777777777777</v>
      </c>
      <c r="Q3576" t="str">
        <f t="shared" si="332"/>
        <v>theater</v>
      </c>
      <c r="R3576" t="str">
        <f t="shared" si="333"/>
        <v>plays</v>
      </c>
      <c r="S3576" s="9">
        <f t="shared" si="334"/>
        <v>41926.942685185182</v>
      </c>
      <c r="T3576" s="9">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30"/>
        <v>101.33000000000001</v>
      </c>
      <c r="P3577">
        <f t="shared" si="331"/>
        <v>99.343137254901961</v>
      </c>
      <c r="Q3577" t="str">
        <f t="shared" si="332"/>
        <v>theater</v>
      </c>
      <c r="R3577" t="str">
        <f t="shared" si="333"/>
        <v>plays</v>
      </c>
      <c r="S3577" s="9">
        <f t="shared" si="334"/>
        <v>42561.783877314811</v>
      </c>
      <c r="T3577" s="9">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30"/>
        <v>100</v>
      </c>
      <c r="P3578">
        <f t="shared" si="331"/>
        <v>20</v>
      </c>
      <c r="Q3578" t="str">
        <f t="shared" si="332"/>
        <v>theater</v>
      </c>
      <c r="R3578" t="str">
        <f t="shared" si="333"/>
        <v>plays</v>
      </c>
      <c r="S3578" s="9">
        <f t="shared" si="334"/>
        <v>42649.54923611111</v>
      </c>
      <c r="T3578" s="9">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30"/>
        <v>130</v>
      </c>
      <c r="P3579">
        <f t="shared" si="331"/>
        <v>28.888888888888889</v>
      </c>
      <c r="Q3579" t="str">
        <f t="shared" si="332"/>
        <v>theater</v>
      </c>
      <c r="R3579" t="str">
        <f t="shared" si="333"/>
        <v>plays</v>
      </c>
      <c r="S3579" s="9">
        <f t="shared" si="334"/>
        <v>42093.786840277782</v>
      </c>
      <c r="T3579" s="9">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30"/>
        <v>100.01333333333334</v>
      </c>
      <c r="P3580">
        <f t="shared" si="331"/>
        <v>40.545945945945945</v>
      </c>
      <c r="Q3580" t="str">
        <f t="shared" si="332"/>
        <v>theater</v>
      </c>
      <c r="R3580" t="str">
        <f t="shared" si="333"/>
        <v>plays</v>
      </c>
      <c r="S3580" s="9">
        <f t="shared" si="334"/>
        <v>42460.733530092592</v>
      </c>
      <c r="T3580" s="9">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30"/>
        <v>100</v>
      </c>
      <c r="P3581">
        <f t="shared" si="331"/>
        <v>35.714285714285715</v>
      </c>
      <c r="Q3581" t="str">
        <f t="shared" si="332"/>
        <v>theater</v>
      </c>
      <c r="R3581" t="str">
        <f t="shared" si="333"/>
        <v>plays</v>
      </c>
      <c r="S3581" s="9">
        <f t="shared" si="334"/>
        <v>42430.762222222227</v>
      </c>
      <c r="T3581" s="9">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30"/>
        <v>113.88888888888889</v>
      </c>
      <c r="P3582">
        <f t="shared" si="331"/>
        <v>37.962962962962962</v>
      </c>
      <c r="Q3582" t="str">
        <f t="shared" si="332"/>
        <v>theater</v>
      </c>
      <c r="R3582" t="str">
        <f t="shared" si="333"/>
        <v>plays</v>
      </c>
      <c r="S3582" s="9">
        <f t="shared" si="334"/>
        <v>42026.176180555558</v>
      </c>
      <c r="T3582" s="9">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30"/>
        <v>100</v>
      </c>
      <c r="P3583">
        <f t="shared" si="331"/>
        <v>33.333333333333336</v>
      </c>
      <c r="Q3583" t="str">
        <f t="shared" si="332"/>
        <v>theater</v>
      </c>
      <c r="R3583" t="str">
        <f t="shared" si="333"/>
        <v>plays</v>
      </c>
      <c r="S3583" s="9">
        <f t="shared" si="334"/>
        <v>41836.471180555556</v>
      </c>
      <c r="T3583" s="9">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30"/>
        <v>287</v>
      </c>
      <c r="P3584">
        <f t="shared" si="331"/>
        <v>58.571428571428569</v>
      </c>
      <c r="Q3584" t="str">
        <f t="shared" si="332"/>
        <v>theater</v>
      </c>
      <c r="R3584" t="str">
        <f t="shared" si="333"/>
        <v>plays</v>
      </c>
      <c r="S3584" s="9">
        <f t="shared" si="334"/>
        <v>42451.095856481479</v>
      </c>
      <c r="T3584" s="9">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30"/>
        <v>108.5</v>
      </c>
      <c r="P3585">
        <f t="shared" si="331"/>
        <v>135.625</v>
      </c>
      <c r="Q3585" t="str">
        <f t="shared" si="332"/>
        <v>theater</v>
      </c>
      <c r="R3585" t="str">
        <f t="shared" si="333"/>
        <v>plays</v>
      </c>
      <c r="S3585" s="9">
        <f t="shared" si="334"/>
        <v>42418.425983796296</v>
      </c>
      <c r="T3585" s="9">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330"/>
        <v>115.5</v>
      </c>
      <c r="P3586">
        <f t="shared" si="331"/>
        <v>30.9375</v>
      </c>
      <c r="Q3586" t="str">
        <f t="shared" si="332"/>
        <v>theater</v>
      </c>
      <c r="R3586" t="str">
        <f t="shared" si="333"/>
        <v>plays</v>
      </c>
      <c r="S3586" s="9">
        <f t="shared" si="334"/>
        <v>42168.316481481481</v>
      </c>
      <c r="T3586" s="9">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336">(E3587/D3587)*100</f>
        <v>119.11764705882352</v>
      </c>
      <c r="P3587">
        <f t="shared" ref="P3587:P3650" si="337">IFERROR(E3587/L3587, 0)</f>
        <v>176.08695652173913</v>
      </c>
      <c r="Q3587" t="str">
        <f t="shared" ref="Q3587:Q3650" si="338">LEFT(N3587, SEARCH("/",N3587,1)-1)</f>
        <v>theater</v>
      </c>
      <c r="R3587" t="str">
        <f t="shared" ref="R3587:R3650" si="339">RIGHT(N3587,LEN(N3587)-SEARCH("/",N3587,1))</f>
        <v>plays</v>
      </c>
      <c r="S3587" s="9">
        <f t="shared" ref="S3587:S3650" si="340">(((J3587/60)/60)/24)+DATE(1970,1,1)</f>
        <v>41964.716319444444</v>
      </c>
      <c r="T3587" s="9">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36"/>
        <v>109.42666666666668</v>
      </c>
      <c r="P3588">
        <f t="shared" si="337"/>
        <v>151.9814814814815</v>
      </c>
      <c r="Q3588" t="str">
        <f t="shared" si="338"/>
        <v>theater</v>
      </c>
      <c r="R3588" t="str">
        <f t="shared" si="339"/>
        <v>plays</v>
      </c>
      <c r="S3588" s="9">
        <f t="shared" si="340"/>
        <v>42576.697569444441</v>
      </c>
      <c r="T3588" s="9">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36"/>
        <v>126.6</v>
      </c>
      <c r="P3589">
        <f t="shared" si="337"/>
        <v>22.607142857142858</v>
      </c>
      <c r="Q3589" t="str">
        <f t="shared" si="338"/>
        <v>theater</v>
      </c>
      <c r="R3589" t="str">
        <f t="shared" si="339"/>
        <v>plays</v>
      </c>
      <c r="S3589" s="9">
        <f t="shared" si="340"/>
        <v>42503.539976851855</v>
      </c>
      <c r="T3589" s="9">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36"/>
        <v>100.49999999999999</v>
      </c>
      <c r="P3590">
        <f t="shared" si="337"/>
        <v>18.272727272727273</v>
      </c>
      <c r="Q3590" t="str">
        <f t="shared" si="338"/>
        <v>theater</v>
      </c>
      <c r="R3590" t="str">
        <f t="shared" si="339"/>
        <v>plays</v>
      </c>
      <c r="S3590" s="9">
        <f t="shared" si="340"/>
        <v>42101.828819444447</v>
      </c>
      <c r="T3590" s="9">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36"/>
        <v>127.49999999999999</v>
      </c>
      <c r="P3591">
        <f t="shared" si="337"/>
        <v>82.258064516129039</v>
      </c>
      <c r="Q3591" t="str">
        <f t="shared" si="338"/>
        <v>theater</v>
      </c>
      <c r="R3591" t="str">
        <f t="shared" si="339"/>
        <v>plays</v>
      </c>
      <c r="S3591" s="9">
        <f t="shared" si="340"/>
        <v>42125.647534722222</v>
      </c>
      <c r="T3591" s="9">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36"/>
        <v>100.05999999999999</v>
      </c>
      <c r="P3592">
        <f t="shared" si="337"/>
        <v>68.534246575342465</v>
      </c>
      <c r="Q3592" t="str">
        <f t="shared" si="338"/>
        <v>theater</v>
      </c>
      <c r="R3592" t="str">
        <f t="shared" si="339"/>
        <v>plays</v>
      </c>
      <c r="S3592" s="9">
        <f t="shared" si="340"/>
        <v>41902.333726851852</v>
      </c>
      <c r="T3592" s="9">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36"/>
        <v>175</v>
      </c>
      <c r="P3593">
        <f t="shared" si="337"/>
        <v>68.055555555555557</v>
      </c>
      <c r="Q3593" t="str">
        <f t="shared" si="338"/>
        <v>theater</v>
      </c>
      <c r="R3593" t="str">
        <f t="shared" si="339"/>
        <v>plays</v>
      </c>
      <c r="S3593" s="9">
        <f t="shared" si="340"/>
        <v>42003.948425925926</v>
      </c>
      <c r="T3593" s="9">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36"/>
        <v>127.25</v>
      </c>
      <c r="P3594">
        <f t="shared" si="337"/>
        <v>72.714285714285708</v>
      </c>
      <c r="Q3594" t="str">
        <f t="shared" si="338"/>
        <v>theater</v>
      </c>
      <c r="R3594" t="str">
        <f t="shared" si="339"/>
        <v>plays</v>
      </c>
      <c r="S3594" s="9">
        <f t="shared" si="340"/>
        <v>41988.829942129625</v>
      </c>
      <c r="T3594" s="9">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36"/>
        <v>110.63333333333334</v>
      </c>
      <c r="P3595">
        <f t="shared" si="337"/>
        <v>77.186046511627907</v>
      </c>
      <c r="Q3595" t="str">
        <f t="shared" si="338"/>
        <v>theater</v>
      </c>
      <c r="R3595" t="str">
        <f t="shared" si="339"/>
        <v>plays</v>
      </c>
      <c r="S3595" s="9">
        <f t="shared" si="340"/>
        <v>41974.898599537039</v>
      </c>
      <c r="T3595" s="9">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36"/>
        <v>125.93749999999999</v>
      </c>
      <c r="P3596">
        <f t="shared" si="337"/>
        <v>55.972222222222221</v>
      </c>
      <c r="Q3596" t="str">
        <f t="shared" si="338"/>
        <v>theater</v>
      </c>
      <c r="R3596" t="str">
        <f t="shared" si="339"/>
        <v>plays</v>
      </c>
      <c r="S3596" s="9">
        <f t="shared" si="340"/>
        <v>42592.066921296297</v>
      </c>
      <c r="T3596" s="9">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36"/>
        <v>118.5</v>
      </c>
      <c r="P3597">
        <f t="shared" si="337"/>
        <v>49.693548387096776</v>
      </c>
      <c r="Q3597" t="str">
        <f t="shared" si="338"/>
        <v>theater</v>
      </c>
      <c r="R3597" t="str">
        <f t="shared" si="339"/>
        <v>plays</v>
      </c>
      <c r="S3597" s="9">
        <f t="shared" si="340"/>
        <v>42050.008368055554</v>
      </c>
      <c r="T3597" s="9">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36"/>
        <v>107.72727272727273</v>
      </c>
      <c r="P3598">
        <f t="shared" si="337"/>
        <v>79</v>
      </c>
      <c r="Q3598" t="str">
        <f t="shared" si="338"/>
        <v>theater</v>
      </c>
      <c r="R3598" t="str">
        <f t="shared" si="339"/>
        <v>plays</v>
      </c>
      <c r="S3598" s="9">
        <f t="shared" si="340"/>
        <v>41856.715069444443</v>
      </c>
      <c r="T3598" s="9">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36"/>
        <v>102.60000000000001</v>
      </c>
      <c r="P3599">
        <f t="shared" si="337"/>
        <v>77.727272727272734</v>
      </c>
      <c r="Q3599" t="str">
        <f t="shared" si="338"/>
        <v>theater</v>
      </c>
      <c r="R3599" t="str">
        <f t="shared" si="339"/>
        <v>plays</v>
      </c>
      <c r="S3599" s="9">
        <f t="shared" si="340"/>
        <v>42417.585532407407</v>
      </c>
      <c r="T3599" s="9">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36"/>
        <v>110.1</v>
      </c>
      <c r="P3600">
        <f t="shared" si="337"/>
        <v>40.777777777777779</v>
      </c>
      <c r="Q3600" t="str">
        <f t="shared" si="338"/>
        <v>theater</v>
      </c>
      <c r="R3600" t="str">
        <f t="shared" si="339"/>
        <v>plays</v>
      </c>
      <c r="S3600" s="9">
        <f t="shared" si="340"/>
        <v>41866.79886574074</v>
      </c>
      <c r="T3600" s="9">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36"/>
        <v>202</v>
      </c>
      <c r="P3601">
        <f t="shared" si="337"/>
        <v>59.411764705882355</v>
      </c>
      <c r="Q3601" t="str">
        <f t="shared" si="338"/>
        <v>theater</v>
      </c>
      <c r="R3601" t="str">
        <f t="shared" si="339"/>
        <v>plays</v>
      </c>
      <c r="S3601" s="9">
        <f t="shared" si="340"/>
        <v>42220.79487268519</v>
      </c>
      <c r="T3601" s="9">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36"/>
        <v>130</v>
      </c>
      <c r="P3602">
        <f t="shared" si="337"/>
        <v>3.25</v>
      </c>
      <c r="Q3602" t="str">
        <f t="shared" si="338"/>
        <v>theater</v>
      </c>
      <c r="R3602" t="str">
        <f t="shared" si="339"/>
        <v>plays</v>
      </c>
      <c r="S3602" s="9">
        <f t="shared" si="340"/>
        <v>42628.849120370374</v>
      </c>
      <c r="T3602" s="9">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36"/>
        <v>104.35000000000001</v>
      </c>
      <c r="P3603">
        <f t="shared" si="337"/>
        <v>39.377358490566039</v>
      </c>
      <c r="Q3603" t="str">
        <f t="shared" si="338"/>
        <v>theater</v>
      </c>
      <c r="R3603" t="str">
        <f t="shared" si="339"/>
        <v>plays</v>
      </c>
      <c r="S3603" s="9">
        <f t="shared" si="340"/>
        <v>41990.99863425926</v>
      </c>
      <c r="T3603" s="9">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36"/>
        <v>100.05</v>
      </c>
      <c r="P3604">
        <f t="shared" si="337"/>
        <v>81.673469387755105</v>
      </c>
      <c r="Q3604" t="str">
        <f t="shared" si="338"/>
        <v>theater</v>
      </c>
      <c r="R3604" t="str">
        <f t="shared" si="339"/>
        <v>plays</v>
      </c>
      <c r="S3604" s="9">
        <f t="shared" si="340"/>
        <v>42447.894432870366</v>
      </c>
      <c r="T3604" s="9">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36"/>
        <v>170.66666666666669</v>
      </c>
      <c r="P3605">
        <f t="shared" si="337"/>
        <v>44.912280701754383</v>
      </c>
      <c r="Q3605" t="str">
        <f t="shared" si="338"/>
        <v>theater</v>
      </c>
      <c r="R3605" t="str">
        <f t="shared" si="339"/>
        <v>plays</v>
      </c>
      <c r="S3605" s="9">
        <f t="shared" si="340"/>
        <v>42283.864351851851</v>
      </c>
      <c r="T3605" s="9">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36"/>
        <v>112.83333333333334</v>
      </c>
      <c r="P3606">
        <f t="shared" si="337"/>
        <v>49.05797101449275</v>
      </c>
      <c r="Q3606" t="str">
        <f t="shared" si="338"/>
        <v>theater</v>
      </c>
      <c r="R3606" t="str">
        <f t="shared" si="339"/>
        <v>plays</v>
      </c>
      <c r="S3606" s="9">
        <f t="shared" si="340"/>
        <v>42483.015694444446</v>
      </c>
      <c r="T3606" s="9">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36"/>
        <v>184</v>
      </c>
      <c r="P3607">
        <f t="shared" si="337"/>
        <v>30.666666666666668</v>
      </c>
      <c r="Q3607" t="str">
        <f t="shared" si="338"/>
        <v>theater</v>
      </c>
      <c r="R3607" t="str">
        <f t="shared" si="339"/>
        <v>plays</v>
      </c>
      <c r="S3607" s="9">
        <f t="shared" si="340"/>
        <v>42383.793124999997</v>
      </c>
      <c r="T3607" s="9">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36"/>
        <v>130.26666666666665</v>
      </c>
      <c r="P3608">
        <f t="shared" si="337"/>
        <v>61.0625</v>
      </c>
      <c r="Q3608" t="str">
        <f t="shared" si="338"/>
        <v>theater</v>
      </c>
      <c r="R3608" t="str">
        <f t="shared" si="339"/>
        <v>plays</v>
      </c>
      <c r="S3608" s="9">
        <f t="shared" si="340"/>
        <v>42566.604826388888</v>
      </c>
      <c r="T3608" s="9">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36"/>
        <v>105.45454545454544</v>
      </c>
      <c r="P3609">
        <f t="shared" si="337"/>
        <v>29</v>
      </c>
      <c r="Q3609" t="str">
        <f t="shared" si="338"/>
        <v>theater</v>
      </c>
      <c r="R3609" t="str">
        <f t="shared" si="339"/>
        <v>plays</v>
      </c>
      <c r="S3609" s="9">
        <f t="shared" si="340"/>
        <v>42338.963912037041</v>
      </c>
      <c r="T3609" s="9">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36"/>
        <v>100</v>
      </c>
      <c r="P3610">
        <f t="shared" si="337"/>
        <v>29.62962962962963</v>
      </c>
      <c r="Q3610" t="str">
        <f t="shared" si="338"/>
        <v>theater</v>
      </c>
      <c r="R3610" t="str">
        <f t="shared" si="339"/>
        <v>plays</v>
      </c>
      <c r="S3610" s="9">
        <f t="shared" si="340"/>
        <v>42506.709375000006</v>
      </c>
      <c r="T3610" s="9">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36"/>
        <v>153.31632653061226</v>
      </c>
      <c r="P3611">
        <f t="shared" si="337"/>
        <v>143.0952380952381</v>
      </c>
      <c r="Q3611" t="str">
        <f t="shared" si="338"/>
        <v>theater</v>
      </c>
      <c r="R3611" t="str">
        <f t="shared" si="339"/>
        <v>plays</v>
      </c>
      <c r="S3611" s="9">
        <f t="shared" si="340"/>
        <v>42429.991724537031</v>
      </c>
      <c r="T3611" s="9">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36"/>
        <v>162.30000000000001</v>
      </c>
      <c r="P3612">
        <f t="shared" si="337"/>
        <v>52.354838709677416</v>
      </c>
      <c r="Q3612" t="str">
        <f t="shared" si="338"/>
        <v>theater</v>
      </c>
      <c r="R3612" t="str">
        <f t="shared" si="339"/>
        <v>plays</v>
      </c>
      <c r="S3612" s="9">
        <f t="shared" si="340"/>
        <v>42203.432129629626</v>
      </c>
      <c r="T3612" s="9">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36"/>
        <v>136</v>
      </c>
      <c r="P3613">
        <f t="shared" si="337"/>
        <v>66.666666666666671</v>
      </c>
      <c r="Q3613" t="str">
        <f t="shared" si="338"/>
        <v>theater</v>
      </c>
      <c r="R3613" t="str">
        <f t="shared" si="339"/>
        <v>plays</v>
      </c>
      <c r="S3613" s="9">
        <f t="shared" si="340"/>
        <v>42072.370381944449</v>
      </c>
      <c r="T3613" s="9">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36"/>
        <v>144.4</v>
      </c>
      <c r="P3614">
        <f t="shared" si="337"/>
        <v>126.66666666666667</v>
      </c>
      <c r="Q3614" t="str">
        <f t="shared" si="338"/>
        <v>theater</v>
      </c>
      <c r="R3614" t="str">
        <f t="shared" si="339"/>
        <v>plays</v>
      </c>
      <c r="S3614" s="9">
        <f t="shared" si="340"/>
        <v>41789.726979166669</v>
      </c>
      <c r="T3614" s="9">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36"/>
        <v>100</v>
      </c>
      <c r="P3615">
        <f t="shared" si="337"/>
        <v>62.5</v>
      </c>
      <c r="Q3615" t="str">
        <f t="shared" si="338"/>
        <v>theater</v>
      </c>
      <c r="R3615" t="str">
        <f t="shared" si="339"/>
        <v>plays</v>
      </c>
      <c r="S3615" s="9">
        <f t="shared" si="340"/>
        <v>41788.58997685185</v>
      </c>
      <c r="T3615" s="9">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36"/>
        <v>100.8</v>
      </c>
      <c r="P3616">
        <f t="shared" si="337"/>
        <v>35.492957746478872</v>
      </c>
      <c r="Q3616" t="str">
        <f t="shared" si="338"/>
        <v>theater</v>
      </c>
      <c r="R3616" t="str">
        <f t="shared" si="339"/>
        <v>plays</v>
      </c>
      <c r="S3616" s="9">
        <f t="shared" si="340"/>
        <v>42144.041851851856</v>
      </c>
      <c r="T3616" s="9">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36"/>
        <v>106.80000000000001</v>
      </c>
      <c r="P3617">
        <f t="shared" si="337"/>
        <v>37.083333333333336</v>
      </c>
      <c r="Q3617" t="str">
        <f t="shared" si="338"/>
        <v>theater</v>
      </c>
      <c r="R3617" t="str">
        <f t="shared" si="339"/>
        <v>plays</v>
      </c>
      <c r="S3617" s="9">
        <f t="shared" si="340"/>
        <v>42318.593703703707</v>
      </c>
      <c r="T3617" s="9">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36"/>
        <v>124.8</v>
      </c>
      <c r="P3618">
        <f t="shared" si="337"/>
        <v>69.333333333333329</v>
      </c>
      <c r="Q3618" t="str">
        <f t="shared" si="338"/>
        <v>theater</v>
      </c>
      <c r="R3618" t="str">
        <f t="shared" si="339"/>
        <v>plays</v>
      </c>
      <c r="S3618" s="9">
        <f t="shared" si="340"/>
        <v>42052.949814814812</v>
      </c>
      <c r="T3618" s="9">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36"/>
        <v>118.91891891891892</v>
      </c>
      <c r="P3619">
        <f t="shared" si="337"/>
        <v>17.254901960784313</v>
      </c>
      <c r="Q3619" t="str">
        <f t="shared" si="338"/>
        <v>theater</v>
      </c>
      <c r="R3619" t="str">
        <f t="shared" si="339"/>
        <v>plays</v>
      </c>
      <c r="S3619" s="9">
        <f t="shared" si="340"/>
        <v>42779.610289351855</v>
      </c>
      <c r="T3619" s="9">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36"/>
        <v>101</v>
      </c>
      <c r="P3620">
        <f t="shared" si="337"/>
        <v>36.071428571428569</v>
      </c>
      <c r="Q3620" t="str">
        <f t="shared" si="338"/>
        <v>theater</v>
      </c>
      <c r="R3620" t="str">
        <f t="shared" si="339"/>
        <v>plays</v>
      </c>
      <c r="S3620" s="9">
        <f t="shared" si="340"/>
        <v>42128.627893518518</v>
      </c>
      <c r="T3620" s="9">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36"/>
        <v>112.99999999999999</v>
      </c>
      <c r="P3621">
        <f t="shared" si="337"/>
        <v>66.470588235294116</v>
      </c>
      <c r="Q3621" t="str">
        <f t="shared" si="338"/>
        <v>theater</v>
      </c>
      <c r="R3621" t="str">
        <f t="shared" si="339"/>
        <v>plays</v>
      </c>
      <c r="S3621" s="9">
        <f t="shared" si="340"/>
        <v>42661.132245370376</v>
      </c>
      <c r="T3621" s="9">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36"/>
        <v>105.19047619047619</v>
      </c>
      <c r="P3622">
        <f t="shared" si="337"/>
        <v>56.065989847715734</v>
      </c>
      <c r="Q3622" t="str">
        <f t="shared" si="338"/>
        <v>theater</v>
      </c>
      <c r="R3622" t="str">
        <f t="shared" si="339"/>
        <v>plays</v>
      </c>
      <c r="S3622" s="9">
        <f t="shared" si="340"/>
        <v>42037.938206018516</v>
      </c>
      <c r="T3622" s="9">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36"/>
        <v>109.73333333333332</v>
      </c>
      <c r="P3623">
        <f t="shared" si="337"/>
        <v>47.028571428571432</v>
      </c>
      <c r="Q3623" t="str">
        <f t="shared" si="338"/>
        <v>theater</v>
      </c>
      <c r="R3623" t="str">
        <f t="shared" si="339"/>
        <v>plays</v>
      </c>
      <c r="S3623" s="9">
        <f t="shared" si="340"/>
        <v>42619.935694444444</v>
      </c>
      <c r="T3623" s="9">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36"/>
        <v>100.099</v>
      </c>
      <c r="P3624">
        <f t="shared" si="337"/>
        <v>47.666190476190479</v>
      </c>
      <c r="Q3624" t="str">
        <f t="shared" si="338"/>
        <v>theater</v>
      </c>
      <c r="R3624" t="str">
        <f t="shared" si="339"/>
        <v>plays</v>
      </c>
      <c r="S3624" s="9">
        <f t="shared" si="340"/>
        <v>41877.221886574072</v>
      </c>
      <c r="T3624" s="9">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36"/>
        <v>120</v>
      </c>
      <c r="P3625">
        <f t="shared" si="337"/>
        <v>88.235294117647058</v>
      </c>
      <c r="Q3625" t="str">
        <f t="shared" si="338"/>
        <v>theater</v>
      </c>
      <c r="R3625" t="str">
        <f t="shared" si="339"/>
        <v>plays</v>
      </c>
      <c r="S3625" s="9">
        <f t="shared" si="340"/>
        <v>41828.736921296295</v>
      </c>
      <c r="T3625" s="9">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36"/>
        <v>104.93333333333332</v>
      </c>
      <c r="P3626">
        <f t="shared" si="337"/>
        <v>80.717948717948715</v>
      </c>
      <c r="Q3626" t="str">
        <f t="shared" si="338"/>
        <v>theater</v>
      </c>
      <c r="R3626" t="str">
        <f t="shared" si="339"/>
        <v>plays</v>
      </c>
      <c r="S3626" s="9">
        <f t="shared" si="340"/>
        <v>42545.774189814809</v>
      </c>
      <c r="T3626" s="9">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36"/>
        <v>102.66666666666666</v>
      </c>
      <c r="P3627">
        <f t="shared" si="337"/>
        <v>39.487179487179489</v>
      </c>
      <c r="Q3627" t="str">
        <f t="shared" si="338"/>
        <v>theater</v>
      </c>
      <c r="R3627" t="str">
        <f t="shared" si="339"/>
        <v>plays</v>
      </c>
      <c r="S3627" s="9">
        <f t="shared" si="340"/>
        <v>42157.652511574073</v>
      </c>
      <c r="T3627" s="9">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36"/>
        <v>101.82500000000002</v>
      </c>
      <c r="P3628">
        <f t="shared" si="337"/>
        <v>84.854166666666671</v>
      </c>
      <c r="Q3628" t="str">
        <f t="shared" si="338"/>
        <v>theater</v>
      </c>
      <c r="R3628" t="str">
        <f t="shared" si="339"/>
        <v>plays</v>
      </c>
      <c r="S3628" s="9">
        <f t="shared" si="340"/>
        <v>41846.667326388888</v>
      </c>
      <c r="T3628" s="9">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36"/>
        <v>100</v>
      </c>
      <c r="P3629">
        <f t="shared" si="337"/>
        <v>68.965517241379317</v>
      </c>
      <c r="Q3629" t="str">
        <f t="shared" si="338"/>
        <v>theater</v>
      </c>
      <c r="R3629" t="str">
        <f t="shared" si="339"/>
        <v>plays</v>
      </c>
      <c r="S3629" s="9">
        <f t="shared" si="340"/>
        <v>42460.741747685184</v>
      </c>
      <c r="T3629" s="9">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36"/>
        <v>0</v>
      </c>
      <c r="P3630">
        <f t="shared" si="337"/>
        <v>0</v>
      </c>
      <c r="Q3630" t="str">
        <f t="shared" si="338"/>
        <v>theater</v>
      </c>
      <c r="R3630" t="str">
        <f t="shared" si="339"/>
        <v>musical</v>
      </c>
      <c r="S3630" s="9">
        <f t="shared" si="340"/>
        <v>42291.833287037036</v>
      </c>
      <c r="T3630" s="9">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36"/>
        <v>1.9999999999999998E-4</v>
      </c>
      <c r="P3631">
        <f t="shared" si="337"/>
        <v>1</v>
      </c>
      <c r="Q3631" t="str">
        <f t="shared" si="338"/>
        <v>theater</v>
      </c>
      <c r="R3631" t="str">
        <f t="shared" si="339"/>
        <v>musical</v>
      </c>
      <c r="S3631" s="9">
        <f t="shared" si="340"/>
        <v>42437.094490740739</v>
      </c>
      <c r="T3631" s="9">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36"/>
        <v>3.3333333333333333E-2</v>
      </c>
      <c r="P3632">
        <f t="shared" si="337"/>
        <v>1</v>
      </c>
      <c r="Q3632" t="str">
        <f t="shared" si="338"/>
        <v>theater</v>
      </c>
      <c r="R3632" t="str">
        <f t="shared" si="339"/>
        <v>musical</v>
      </c>
      <c r="S3632" s="9">
        <f t="shared" si="340"/>
        <v>41942.84710648148</v>
      </c>
      <c r="T3632" s="9">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36"/>
        <v>51.023391812865491</v>
      </c>
      <c r="P3633">
        <f t="shared" si="337"/>
        <v>147.88135593220338</v>
      </c>
      <c r="Q3633" t="str">
        <f t="shared" si="338"/>
        <v>theater</v>
      </c>
      <c r="R3633" t="str">
        <f t="shared" si="339"/>
        <v>musical</v>
      </c>
      <c r="S3633" s="9">
        <f t="shared" si="340"/>
        <v>41880.753437499996</v>
      </c>
      <c r="T3633" s="9">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36"/>
        <v>20</v>
      </c>
      <c r="P3634">
        <f t="shared" si="337"/>
        <v>100</v>
      </c>
      <c r="Q3634" t="str">
        <f t="shared" si="338"/>
        <v>theater</v>
      </c>
      <c r="R3634" t="str">
        <f t="shared" si="339"/>
        <v>musical</v>
      </c>
      <c r="S3634" s="9">
        <f t="shared" si="340"/>
        <v>41946.936909722222</v>
      </c>
      <c r="T3634" s="9">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36"/>
        <v>35.24</v>
      </c>
      <c r="P3635">
        <f t="shared" si="337"/>
        <v>56.838709677419352</v>
      </c>
      <c r="Q3635" t="str">
        <f t="shared" si="338"/>
        <v>theater</v>
      </c>
      <c r="R3635" t="str">
        <f t="shared" si="339"/>
        <v>musical</v>
      </c>
      <c r="S3635" s="9">
        <f t="shared" si="340"/>
        <v>42649.623460648145</v>
      </c>
      <c r="T3635" s="9">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36"/>
        <v>4.246666666666667</v>
      </c>
      <c r="P3636">
        <f t="shared" si="337"/>
        <v>176.94444444444446</v>
      </c>
      <c r="Q3636" t="str">
        <f t="shared" si="338"/>
        <v>theater</v>
      </c>
      <c r="R3636" t="str">
        <f t="shared" si="339"/>
        <v>musical</v>
      </c>
      <c r="S3636" s="9">
        <f t="shared" si="340"/>
        <v>42701.166365740741</v>
      </c>
      <c r="T3636" s="9">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36"/>
        <v>36.457142857142856</v>
      </c>
      <c r="P3637">
        <f t="shared" si="337"/>
        <v>127.6</v>
      </c>
      <c r="Q3637" t="str">
        <f t="shared" si="338"/>
        <v>theater</v>
      </c>
      <c r="R3637" t="str">
        <f t="shared" si="339"/>
        <v>musical</v>
      </c>
      <c r="S3637" s="9">
        <f t="shared" si="340"/>
        <v>42450.88282407407</v>
      </c>
      <c r="T3637" s="9">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36"/>
        <v>0</v>
      </c>
      <c r="P3638">
        <f t="shared" si="337"/>
        <v>0</v>
      </c>
      <c r="Q3638" t="str">
        <f t="shared" si="338"/>
        <v>theater</v>
      </c>
      <c r="R3638" t="str">
        <f t="shared" si="339"/>
        <v>musical</v>
      </c>
      <c r="S3638" s="9">
        <f t="shared" si="340"/>
        <v>42226.694780092599</v>
      </c>
      <c r="T3638" s="9">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36"/>
        <v>30.866666666666664</v>
      </c>
      <c r="P3639">
        <f t="shared" si="337"/>
        <v>66.142857142857139</v>
      </c>
      <c r="Q3639" t="str">
        <f t="shared" si="338"/>
        <v>theater</v>
      </c>
      <c r="R3639" t="str">
        <f t="shared" si="339"/>
        <v>musical</v>
      </c>
      <c r="S3639" s="9">
        <f t="shared" si="340"/>
        <v>41975.700636574074</v>
      </c>
      <c r="T3639" s="9">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36"/>
        <v>6.5454545454545459</v>
      </c>
      <c r="P3640">
        <f t="shared" si="337"/>
        <v>108</v>
      </c>
      <c r="Q3640" t="str">
        <f t="shared" si="338"/>
        <v>theater</v>
      </c>
      <c r="R3640" t="str">
        <f t="shared" si="339"/>
        <v>musical</v>
      </c>
      <c r="S3640" s="9">
        <f t="shared" si="340"/>
        <v>42053.672824074078</v>
      </c>
      <c r="T3640" s="9">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36"/>
        <v>4.0000000000000001E-3</v>
      </c>
      <c r="P3641">
        <f t="shared" si="337"/>
        <v>1</v>
      </c>
      <c r="Q3641" t="str">
        <f t="shared" si="338"/>
        <v>theater</v>
      </c>
      <c r="R3641" t="str">
        <f t="shared" si="339"/>
        <v>musical</v>
      </c>
      <c r="S3641" s="9">
        <f t="shared" si="340"/>
        <v>42590.677152777775</v>
      </c>
      <c r="T3641" s="9">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36"/>
        <v>5.5</v>
      </c>
      <c r="P3642">
        <f t="shared" si="337"/>
        <v>18.333333333333332</v>
      </c>
      <c r="Q3642" t="str">
        <f t="shared" si="338"/>
        <v>theater</v>
      </c>
      <c r="R3642" t="str">
        <f t="shared" si="339"/>
        <v>musical</v>
      </c>
      <c r="S3642" s="9">
        <f t="shared" si="340"/>
        <v>42104.781597222223</v>
      </c>
      <c r="T3642" s="9">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36"/>
        <v>0</v>
      </c>
      <c r="P3643">
        <f t="shared" si="337"/>
        <v>0</v>
      </c>
      <c r="Q3643" t="str">
        <f t="shared" si="338"/>
        <v>theater</v>
      </c>
      <c r="R3643" t="str">
        <f t="shared" si="339"/>
        <v>musical</v>
      </c>
      <c r="S3643" s="9">
        <f t="shared" si="340"/>
        <v>41899.627071759263</v>
      </c>
      <c r="T3643" s="9">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36"/>
        <v>2.1428571428571428</v>
      </c>
      <c r="P3644">
        <f t="shared" si="337"/>
        <v>7.5</v>
      </c>
      <c r="Q3644" t="str">
        <f t="shared" si="338"/>
        <v>theater</v>
      </c>
      <c r="R3644" t="str">
        <f t="shared" si="339"/>
        <v>musical</v>
      </c>
      <c r="S3644" s="9">
        <f t="shared" si="340"/>
        <v>42297.816284722227</v>
      </c>
      <c r="T3644" s="9">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36"/>
        <v>0</v>
      </c>
      <c r="P3645">
        <f t="shared" si="337"/>
        <v>0</v>
      </c>
      <c r="Q3645" t="str">
        <f t="shared" si="338"/>
        <v>theater</v>
      </c>
      <c r="R3645" t="str">
        <f t="shared" si="339"/>
        <v>musical</v>
      </c>
      <c r="S3645" s="9">
        <f t="shared" si="340"/>
        <v>42285.143969907411</v>
      </c>
      <c r="T3645" s="9">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36"/>
        <v>16.420000000000002</v>
      </c>
      <c r="P3646">
        <f t="shared" si="337"/>
        <v>68.416666666666671</v>
      </c>
      <c r="Q3646" t="str">
        <f t="shared" si="338"/>
        <v>theater</v>
      </c>
      <c r="R3646" t="str">
        <f t="shared" si="339"/>
        <v>musical</v>
      </c>
      <c r="S3646" s="9">
        <f t="shared" si="340"/>
        <v>42409.241747685184</v>
      </c>
      <c r="T3646" s="9">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36"/>
        <v>0.1</v>
      </c>
      <c r="P3647">
        <f t="shared" si="337"/>
        <v>1</v>
      </c>
      <c r="Q3647" t="str">
        <f t="shared" si="338"/>
        <v>theater</v>
      </c>
      <c r="R3647" t="str">
        <f t="shared" si="339"/>
        <v>musical</v>
      </c>
      <c r="S3647" s="9">
        <f t="shared" si="340"/>
        <v>42665.970347222217</v>
      </c>
      <c r="T3647" s="9">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36"/>
        <v>4.8099999999999996</v>
      </c>
      <c r="P3648">
        <f t="shared" si="337"/>
        <v>60.125</v>
      </c>
      <c r="Q3648" t="str">
        <f t="shared" si="338"/>
        <v>theater</v>
      </c>
      <c r="R3648" t="str">
        <f t="shared" si="339"/>
        <v>musical</v>
      </c>
      <c r="S3648" s="9">
        <f t="shared" si="340"/>
        <v>42140.421319444446</v>
      </c>
      <c r="T3648" s="9">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36"/>
        <v>6</v>
      </c>
      <c r="P3649">
        <f t="shared" si="337"/>
        <v>15</v>
      </c>
      <c r="Q3649" t="str">
        <f t="shared" si="338"/>
        <v>theater</v>
      </c>
      <c r="R3649" t="str">
        <f t="shared" si="339"/>
        <v>musical</v>
      </c>
      <c r="S3649" s="9">
        <f t="shared" si="340"/>
        <v>42598.749155092592</v>
      </c>
      <c r="T3649" s="9">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336"/>
        <v>100.38249999999999</v>
      </c>
      <c r="P3650">
        <f t="shared" si="337"/>
        <v>550.04109589041093</v>
      </c>
      <c r="Q3650" t="str">
        <f t="shared" si="338"/>
        <v>theater</v>
      </c>
      <c r="R3650" t="str">
        <f t="shared" si="339"/>
        <v>plays</v>
      </c>
      <c r="S3650" s="9">
        <f t="shared" si="340"/>
        <v>41887.292187500003</v>
      </c>
      <c r="T3650" s="9">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342">(E3651/D3651)*100</f>
        <v>104</v>
      </c>
      <c r="P3651">
        <f t="shared" ref="P3651:P3714" si="343">IFERROR(E3651/L3651, 0)</f>
        <v>97.5</v>
      </c>
      <c r="Q3651" t="str">
        <f t="shared" ref="Q3651:Q3714" si="344">LEFT(N3651, SEARCH("/",N3651,1)-1)</f>
        <v>theater</v>
      </c>
      <c r="R3651" t="str">
        <f t="shared" ref="R3651:R3714" si="345">RIGHT(N3651,LEN(N3651)-SEARCH("/",N3651,1))</f>
        <v>plays</v>
      </c>
      <c r="S3651" s="9">
        <f t="shared" ref="S3651:S3714" si="346">(((J3651/60)/60)/24)+DATE(1970,1,1)</f>
        <v>41780.712893518517</v>
      </c>
      <c r="T3651" s="9">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42"/>
        <v>100</v>
      </c>
      <c r="P3652">
        <f t="shared" si="343"/>
        <v>29.411764705882351</v>
      </c>
      <c r="Q3652" t="str">
        <f t="shared" si="344"/>
        <v>theater</v>
      </c>
      <c r="R3652" t="str">
        <f t="shared" si="345"/>
        <v>plays</v>
      </c>
      <c r="S3652" s="9">
        <f t="shared" si="346"/>
        <v>42381.478981481487</v>
      </c>
      <c r="T3652" s="9">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42"/>
        <v>104</v>
      </c>
      <c r="P3653">
        <f t="shared" si="343"/>
        <v>57.777777777777779</v>
      </c>
      <c r="Q3653" t="str">
        <f t="shared" si="344"/>
        <v>theater</v>
      </c>
      <c r="R3653" t="str">
        <f t="shared" si="345"/>
        <v>plays</v>
      </c>
      <c r="S3653" s="9">
        <f t="shared" si="346"/>
        <v>41828.646319444444</v>
      </c>
      <c r="T3653" s="9">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42"/>
        <v>250.66666666666669</v>
      </c>
      <c r="P3654">
        <f t="shared" si="343"/>
        <v>44.235294117647058</v>
      </c>
      <c r="Q3654" t="str">
        <f t="shared" si="344"/>
        <v>theater</v>
      </c>
      <c r="R3654" t="str">
        <f t="shared" si="345"/>
        <v>plays</v>
      </c>
      <c r="S3654" s="9">
        <f t="shared" si="346"/>
        <v>42596.644699074073</v>
      </c>
      <c r="T3654" s="9">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42"/>
        <v>100.49999999999999</v>
      </c>
      <c r="P3655">
        <f t="shared" si="343"/>
        <v>60.909090909090907</v>
      </c>
      <c r="Q3655" t="str">
        <f t="shared" si="344"/>
        <v>theater</v>
      </c>
      <c r="R3655" t="str">
        <f t="shared" si="345"/>
        <v>plays</v>
      </c>
      <c r="S3655" s="9">
        <f t="shared" si="346"/>
        <v>42191.363506944443</v>
      </c>
      <c r="T3655" s="9">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42"/>
        <v>174.4</v>
      </c>
      <c r="P3656">
        <f t="shared" si="343"/>
        <v>68.84210526315789</v>
      </c>
      <c r="Q3656" t="str">
        <f t="shared" si="344"/>
        <v>theater</v>
      </c>
      <c r="R3656" t="str">
        <f t="shared" si="345"/>
        <v>plays</v>
      </c>
      <c r="S3656" s="9">
        <f t="shared" si="346"/>
        <v>42440.416504629626</v>
      </c>
      <c r="T3656" s="9">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42"/>
        <v>116.26</v>
      </c>
      <c r="P3657">
        <f t="shared" si="343"/>
        <v>73.582278481012665</v>
      </c>
      <c r="Q3657" t="str">
        <f t="shared" si="344"/>
        <v>theater</v>
      </c>
      <c r="R3657" t="str">
        <f t="shared" si="345"/>
        <v>plays</v>
      </c>
      <c r="S3657" s="9">
        <f t="shared" si="346"/>
        <v>42173.803217592591</v>
      </c>
      <c r="T3657" s="9">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42"/>
        <v>105.82000000000001</v>
      </c>
      <c r="P3658">
        <f t="shared" si="343"/>
        <v>115.02173913043478</v>
      </c>
      <c r="Q3658" t="str">
        <f t="shared" si="344"/>
        <v>theater</v>
      </c>
      <c r="R3658" t="str">
        <f t="shared" si="345"/>
        <v>plays</v>
      </c>
      <c r="S3658" s="9">
        <f t="shared" si="346"/>
        <v>42737.910138888896</v>
      </c>
      <c r="T3658" s="9">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42"/>
        <v>110.75</v>
      </c>
      <c r="P3659">
        <f t="shared" si="343"/>
        <v>110.75</v>
      </c>
      <c r="Q3659" t="str">
        <f t="shared" si="344"/>
        <v>theater</v>
      </c>
      <c r="R3659" t="str">
        <f t="shared" si="345"/>
        <v>plays</v>
      </c>
      <c r="S3659" s="9">
        <f t="shared" si="346"/>
        <v>42499.629849537043</v>
      </c>
      <c r="T3659" s="9">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42"/>
        <v>100.66666666666666</v>
      </c>
      <c r="P3660">
        <f t="shared" si="343"/>
        <v>75.5</v>
      </c>
      <c r="Q3660" t="str">
        <f t="shared" si="344"/>
        <v>theater</v>
      </c>
      <c r="R3660" t="str">
        <f t="shared" si="345"/>
        <v>plays</v>
      </c>
      <c r="S3660" s="9">
        <f t="shared" si="346"/>
        <v>41775.858564814815</v>
      </c>
      <c r="T3660" s="9">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42"/>
        <v>102.03333333333333</v>
      </c>
      <c r="P3661">
        <f t="shared" si="343"/>
        <v>235.46153846153845</v>
      </c>
      <c r="Q3661" t="str">
        <f t="shared" si="344"/>
        <v>theater</v>
      </c>
      <c r="R3661" t="str">
        <f t="shared" si="345"/>
        <v>plays</v>
      </c>
      <c r="S3661" s="9">
        <f t="shared" si="346"/>
        <v>42055.277199074073</v>
      </c>
      <c r="T3661" s="9">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42"/>
        <v>100</v>
      </c>
      <c r="P3662">
        <f t="shared" si="343"/>
        <v>11.363636363636363</v>
      </c>
      <c r="Q3662" t="str">
        <f t="shared" si="344"/>
        <v>theater</v>
      </c>
      <c r="R3662" t="str">
        <f t="shared" si="345"/>
        <v>plays</v>
      </c>
      <c r="S3662" s="9">
        <f t="shared" si="346"/>
        <v>41971.881076388891</v>
      </c>
      <c r="T3662" s="9">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42"/>
        <v>111.00000000000001</v>
      </c>
      <c r="P3663">
        <f t="shared" si="343"/>
        <v>92.5</v>
      </c>
      <c r="Q3663" t="str">
        <f t="shared" si="344"/>
        <v>theater</v>
      </c>
      <c r="R3663" t="str">
        <f t="shared" si="345"/>
        <v>plays</v>
      </c>
      <c r="S3663" s="9">
        <f t="shared" si="346"/>
        <v>42447.896666666667</v>
      </c>
      <c r="T3663" s="9">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42"/>
        <v>101.42500000000001</v>
      </c>
      <c r="P3664">
        <f t="shared" si="343"/>
        <v>202.85</v>
      </c>
      <c r="Q3664" t="str">
        <f t="shared" si="344"/>
        <v>theater</v>
      </c>
      <c r="R3664" t="str">
        <f t="shared" si="345"/>
        <v>plays</v>
      </c>
      <c r="S3664" s="9">
        <f t="shared" si="346"/>
        <v>42064.220069444447</v>
      </c>
      <c r="T3664" s="9">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42"/>
        <v>104</v>
      </c>
      <c r="P3665">
        <f t="shared" si="343"/>
        <v>26</v>
      </c>
      <c r="Q3665" t="str">
        <f t="shared" si="344"/>
        <v>theater</v>
      </c>
      <c r="R3665" t="str">
        <f t="shared" si="345"/>
        <v>plays</v>
      </c>
      <c r="S3665" s="9">
        <f t="shared" si="346"/>
        <v>42665.451736111107</v>
      </c>
      <c r="T3665" s="9">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42"/>
        <v>109.375</v>
      </c>
      <c r="P3666">
        <f t="shared" si="343"/>
        <v>46.05263157894737</v>
      </c>
      <c r="Q3666" t="str">
        <f t="shared" si="344"/>
        <v>theater</v>
      </c>
      <c r="R3666" t="str">
        <f t="shared" si="345"/>
        <v>plays</v>
      </c>
      <c r="S3666" s="9">
        <f t="shared" si="346"/>
        <v>42523.248715277776</v>
      </c>
      <c r="T3666" s="9">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42"/>
        <v>115.16129032258064</v>
      </c>
      <c r="P3667">
        <f t="shared" si="343"/>
        <v>51</v>
      </c>
      <c r="Q3667" t="str">
        <f t="shared" si="344"/>
        <v>theater</v>
      </c>
      <c r="R3667" t="str">
        <f t="shared" si="345"/>
        <v>plays</v>
      </c>
      <c r="S3667" s="9">
        <f t="shared" si="346"/>
        <v>42294.808124999996</v>
      </c>
      <c r="T3667" s="9">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42"/>
        <v>100</v>
      </c>
      <c r="P3668">
        <f t="shared" si="343"/>
        <v>31.578947368421051</v>
      </c>
      <c r="Q3668" t="str">
        <f t="shared" si="344"/>
        <v>theater</v>
      </c>
      <c r="R3668" t="str">
        <f t="shared" si="345"/>
        <v>plays</v>
      </c>
      <c r="S3668" s="9">
        <f t="shared" si="346"/>
        <v>41822.90488425926</v>
      </c>
      <c r="T3668" s="9">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42"/>
        <v>103.17033333333335</v>
      </c>
      <c r="P3669">
        <f t="shared" si="343"/>
        <v>53.363965517241382</v>
      </c>
      <c r="Q3669" t="str">
        <f t="shared" si="344"/>
        <v>theater</v>
      </c>
      <c r="R3669" t="str">
        <f t="shared" si="345"/>
        <v>plays</v>
      </c>
      <c r="S3669" s="9">
        <f t="shared" si="346"/>
        <v>42173.970127314817</v>
      </c>
      <c r="T3669" s="9">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42"/>
        <v>103.49999999999999</v>
      </c>
      <c r="P3670">
        <f t="shared" si="343"/>
        <v>36.964285714285715</v>
      </c>
      <c r="Q3670" t="str">
        <f t="shared" si="344"/>
        <v>theater</v>
      </c>
      <c r="R3670" t="str">
        <f t="shared" si="345"/>
        <v>plays</v>
      </c>
      <c r="S3670" s="9">
        <f t="shared" si="346"/>
        <v>42185.556157407409</v>
      </c>
      <c r="T3670" s="9">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42"/>
        <v>138.19999999999999</v>
      </c>
      <c r="P3671">
        <f t="shared" si="343"/>
        <v>81.294117647058826</v>
      </c>
      <c r="Q3671" t="str">
        <f t="shared" si="344"/>
        <v>theater</v>
      </c>
      <c r="R3671" t="str">
        <f t="shared" si="345"/>
        <v>plays</v>
      </c>
      <c r="S3671" s="9">
        <f t="shared" si="346"/>
        <v>42136.675196759257</v>
      </c>
      <c r="T3671" s="9">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42"/>
        <v>109.54545454545455</v>
      </c>
      <c r="P3672">
        <f t="shared" si="343"/>
        <v>20.083333333333332</v>
      </c>
      <c r="Q3672" t="str">
        <f t="shared" si="344"/>
        <v>theater</v>
      </c>
      <c r="R3672" t="str">
        <f t="shared" si="345"/>
        <v>plays</v>
      </c>
      <c r="S3672" s="9">
        <f t="shared" si="346"/>
        <v>42142.514016203699</v>
      </c>
      <c r="T3672" s="9">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42"/>
        <v>100.85714285714286</v>
      </c>
      <c r="P3673">
        <f t="shared" si="343"/>
        <v>88.25</v>
      </c>
      <c r="Q3673" t="str">
        <f t="shared" si="344"/>
        <v>theater</v>
      </c>
      <c r="R3673" t="str">
        <f t="shared" si="345"/>
        <v>plays</v>
      </c>
      <c r="S3673" s="9">
        <f t="shared" si="346"/>
        <v>41820.62809027778</v>
      </c>
      <c r="T3673" s="9">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42"/>
        <v>101.53333333333335</v>
      </c>
      <c r="P3674">
        <f t="shared" si="343"/>
        <v>53.438596491228068</v>
      </c>
      <c r="Q3674" t="str">
        <f t="shared" si="344"/>
        <v>theater</v>
      </c>
      <c r="R3674" t="str">
        <f t="shared" si="345"/>
        <v>plays</v>
      </c>
      <c r="S3674" s="9">
        <f t="shared" si="346"/>
        <v>41878.946574074071</v>
      </c>
      <c r="T3674" s="9">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42"/>
        <v>113.625</v>
      </c>
      <c r="P3675">
        <f t="shared" si="343"/>
        <v>39.868421052631582</v>
      </c>
      <c r="Q3675" t="str">
        <f t="shared" si="344"/>
        <v>theater</v>
      </c>
      <c r="R3675" t="str">
        <f t="shared" si="345"/>
        <v>plays</v>
      </c>
      <c r="S3675" s="9">
        <f t="shared" si="346"/>
        <v>41914.295104166667</v>
      </c>
      <c r="T3675" s="9">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42"/>
        <v>100</v>
      </c>
      <c r="P3676">
        <f t="shared" si="343"/>
        <v>145.16129032258064</v>
      </c>
      <c r="Q3676" t="str">
        <f t="shared" si="344"/>
        <v>theater</v>
      </c>
      <c r="R3676" t="str">
        <f t="shared" si="345"/>
        <v>plays</v>
      </c>
      <c r="S3676" s="9">
        <f t="shared" si="346"/>
        <v>42556.873020833329</v>
      </c>
      <c r="T3676" s="9">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42"/>
        <v>140</v>
      </c>
      <c r="P3677">
        <f t="shared" si="343"/>
        <v>23.333333333333332</v>
      </c>
      <c r="Q3677" t="str">
        <f t="shared" si="344"/>
        <v>theater</v>
      </c>
      <c r="R3677" t="str">
        <f t="shared" si="345"/>
        <v>plays</v>
      </c>
      <c r="S3677" s="9">
        <f t="shared" si="346"/>
        <v>42493.597013888888</v>
      </c>
      <c r="T3677" s="9">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42"/>
        <v>128.75</v>
      </c>
      <c r="P3678">
        <f t="shared" si="343"/>
        <v>64.375</v>
      </c>
      <c r="Q3678" t="str">
        <f t="shared" si="344"/>
        <v>theater</v>
      </c>
      <c r="R3678" t="str">
        <f t="shared" si="345"/>
        <v>plays</v>
      </c>
      <c r="S3678" s="9">
        <f t="shared" si="346"/>
        <v>41876.815787037034</v>
      </c>
      <c r="T3678" s="9">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42"/>
        <v>102.90416666666667</v>
      </c>
      <c r="P3679">
        <f t="shared" si="343"/>
        <v>62.052763819095475</v>
      </c>
      <c r="Q3679" t="str">
        <f t="shared" si="344"/>
        <v>theater</v>
      </c>
      <c r="R3679" t="str">
        <f t="shared" si="345"/>
        <v>plays</v>
      </c>
      <c r="S3679" s="9">
        <f t="shared" si="346"/>
        <v>41802.574282407404</v>
      </c>
      <c r="T3679" s="9">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42"/>
        <v>102.49999999999999</v>
      </c>
      <c r="P3680">
        <f t="shared" si="343"/>
        <v>66.129032258064512</v>
      </c>
      <c r="Q3680" t="str">
        <f t="shared" si="344"/>
        <v>theater</v>
      </c>
      <c r="R3680" t="str">
        <f t="shared" si="345"/>
        <v>plays</v>
      </c>
      <c r="S3680" s="9">
        <f t="shared" si="346"/>
        <v>42120.531226851846</v>
      </c>
      <c r="T3680" s="9">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42"/>
        <v>110.1</v>
      </c>
      <c r="P3681">
        <f t="shared" si="343"/>
        <v>73.400000000000006</v>
      </c>
      <c r="Q3681" t="str">
        <f t="shared" si="344"/>
        <v>theater</v>
      </c>
      <c r="R3681" t="str">
        <f t="shared" si="345"/>
        <v>plays</v>
      </c>
      <c r="S3681" s="9">
        <f t="shared" si="346"/>
        <v>41786.761354166665</v>
      </c>
      <c r="T3681" s="9">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42"/>
        <v>112.76666666666667</v>
      </c>
      <c r="P3682">
        <f t="shared" si="343"/>
        <v>99.5</v>
      </c>
      <c r="Q3682" t="str">
        <f t="shared" si="344"/>
        <v>theater</v>
      </c>
      <c r="R3682" t="str">
        <f t="shared" si="345"/>
        <v>plays</v>
      </c>
      <c r="S3682" s="9">
        <f t="shared" si="346"/>
        <v>42627.454097222217</v>
      </c>
      <c r="T3682" s="9">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42"/>
        <v>111.9</v>
      </c>
      <c r="P3683">
        <f t="shared" si="343"/>
        <v>62.166666666666664</v>
      </c>
      <c r="Q3683" t="str">
        <f t="shared" si="344"/>
        <v>theater</v>
      </c>
      <c r="R3683" t="str">
        <f t="shared" si="345"/>
        <v>plays</v>
      </c>
      <c r="S3683" s="9">
        <f t="shared" si="346"/>
        <v>42374.651504629626</v>
      </c>
      <c r="T3683" s="9">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42"/>
        <v>139.19999999999999</v>
      </c>
      <c r="P3684">
        <f t="shared" si="343"/>
        <v>62.328358208955223</v>
      </c>
      <c r="Q3684" t="str">
        <f t="shared" si="344"/>
        <v>theater</v>
      </c>
      <c r="R3684" t="str">
        <f t="shared" si="345"/>
        <v>plays</v>
      </c>
      <c r="S3684" s="9">
        <f t="shared" si="346"/>
        <v>41772.685393518521</v>
      </c>
      <c r="T3684" s="9">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42"/>
        <v>110.85714285714286</v>
      </c>
      <c r="P3685">
        <f t="shared" si="343"/>
        <v>58.787878787878789</v>
      </c>
      <c r="Q3685" t="str">
        <f t="shared" si="344"/>
        <v>theater</v>
      </c>
      <c r="R3685" t="str">
        <f t="shared" si="345"/>
        <v>plays</v>
      </c>
      <c r="S3685" s="9">
        <f t="shared" si="346"/>
        <v>42633.116851851853</v>
      </c>
      <c r="T3685" s="9">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42"/>
        <v>139.06666666666666</v>
      </c>
      <c r="P3686">
        <f t="shared" si="343"/>
        <v>45.347826086956523</v>
      </c>
      <c r="Q3686" t="str">
        <f t="shared" si="344"/>
        <v>theater</v>
      </c>
      <c r="R3686" t="str">
        <f t="shared" si="345"/>
        <v>plays</v>
      </c>
      <c r="S3686" s="9">
        <f t="shared" si="346"/>
        <v>42219.180393518516</v>
      </c>
      <c r="T3686" s="9">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42"/>
        <v>105.69999999999999</v>
      </c>
      <c r="P3687">
        <f t="shared" si="343"/>
        <v>41.944444444444443</v>
      </c>
      <c r="Q3687" t="str">
        <f t="shared" si="344"/>
        <v>theater</v>
      </c>
      <c r="R3687" t="str">
        <f t="shared" si="345"/>
        <v>plays</v>
      </c>
      <c r="S3687" s="9">
        <f t="shared" si="346"/>
        <v>41753.593275462961</v>
      </c>
      <c r="T3687" s="9">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42"/>
        <v>101.42857142857142</v>
      </c>
      <c r="P3688">
        <f t="shared" si="343"/>
        <v>59.166666666666664</v>
      </c>
      <c r="Q3688" t="str">
        <f t="shared" si="344"/>
        <v>theater</v>
      </c>
      <c r="R3688" t="str">
        <f t="shared" si="345"/>
        <v>plays</v>
      </c>
      <c r="S3688" s="9">
        <f t="shared" si="346"/>
        <v>42230.662731481483</v>
      </c>
      <c r="T3688" s="9">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42"/>
        <v>100.245</v>
      </c>
      <c r="P3689">
        <f t="shared" si="343"/>
        <v>200.49</v>
      </c>
      <c r="Q3689" t="str">
        <f t="shared" si="344"/>
        <v>theater</v>
      </c>
      <c r="R3689" t="str">
        <f t="shared" si="345"/>
        <v>plays</v>
      </c>
      <c r="S3689" s="9">
        <f t="shared" si="346"/>
        <v>41787.218229166669</v>
      </c>
      <c r="T3689" s="9">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42"/>
        <v>109.16666666666666</v>
      </c>
      <c r="P3690">
        <f t="shared" si="343"/>
        <v>83.974358974358978</v>
      </c>
      <c r="Q3690" t="str">
        <f t="shared" si="344"/>
        <v>theater</v>
      </c>
      <c r="R3690" t="str">
        <f t="shared" si="345"/>
        <v>plays</v>
      </c>
      <c r="S3690" s="9">
        <f t="shared" si="346"/>
        <v>41829.787083333329</v>
      </c>
      <c r="T3690" s="9">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42"/>
        <v>118.33333333333333</v>
      </c>
      <c r="P3691">
        <f t="shared" si="343"/>
        <v>57.258064516129032</v>
      </c>
      <c r="Q3691" t="str">
        <f t="shared" si="344"/>
        <v>theater</v>
      </c>
      <c r="R3691" t="str">
        <f t="shared" si="345"/>
        <v>plays</v>
      </c>
      <c r="S3691" s="9">
        <f t="shared" si="346"/>
        <v>42147.826840277776</v>
      </c>
      <c r="T3691" s="9">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42"/>
        <v>120</v>
      </c>
      <c r="P3692">
        <f t="shared" si="343"/>
        <v>58.064516129032256</v>
      </c>
      <c r="Q3692" t="str">
        <f t="shared" si="344"/>
        <v>theater</v>
      </c>
      <c r="R3692" t="str">
        <f t="shared" si="345"/>
        <v>plays</v>
      </c>
      <c r="S3692" s="9">
        <f t="shared" si="346"/>
        <v>41940.598182870373</v>
      </c>
      <c r="T3692" s="9">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42"/>
        <v>127.96000000000001</v>
      </c>
      <c r="P3693">
        <f t="shared" si="343"/>
        <v>186.80291970802921</v>
      </c>
      <c r="Q3693" t="str">
        <f t="shared" si="344"/>
        <v>theater</v>
      </c>
      <c r="R3693" t="str">
        <f t="shared" si="345"/>
        <v>plays</v>
      </c>
      <c r="S3693" s="9">
        <f t="shared" si="346"/>
        <v>42020.700567129628</v>
      </c>
      <c r="T3693" s="9">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42"/>
        <v>126</v>
      </c>
      <c r="P3694">
        <f t="shared" si="343"/>
        <v>74.117647058823536</v>
      </c>
      <c r="Q3694" t="str">
        <f t="shared" si="344"/>
        <v>theater</v>
      </c>
      <c r="R3694" t="str">
        <f t="shared" si="345"/>
        <v>plays</v>
      </c>
      <c r="S3694" s="9">
        <f t="shared" si="346"/>
        <v>41891.96503472222</v>
      </c>
      <c r="T3694" s="9">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42"/>
        <v>129.12912912912913</v>
      </c>
      <c r="P3695">
        <f t="shared" si="343"/>
        <v>30.714285714285715</v>
      </c>
      <c r="Q3695" t="str">
        <f t="shared" si="344"/>
        <v>theater</v>
      </c>
      <c r="R3695" t="str">
        <f t="shared" si="345"/>
        <v>plays</v>
      </c>
      <c r="S3695" s="9">
        <f t="shared" si="346"/>
        <v>42309.191307870366</v>
      </c>
      <c r="T3695" s="9">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42"/>
        <v>107.42857142857143</v>
      </c>
      <c r="P3696">
        <f t="shared" si="343"/>
        <v>62.666666666666664</v>
      </c>
      <c r="Q3696" t="str">
        <f t="shared" si="344"/>
        <v>theater</v>
      </c>
      <c r="R3696" t="str">
        <f t="shared" si="345"/>
        <v>plays</v>
      </c>
      <c r="S3696" s="9">
        <f t="shared" si="346"/>
        <v>42490.133877314816</v>
      </c>
      <c r="T3696" s="9">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42"/>
        <v>100.125</v>
      </c>
      <c r="P3697">
        <f t="shared" si="343"/>
        <v>121.36363636363636</v>
      </c>
      <c r="Q3697" t="str">
        <f t="shared" si="344"/>
        <v>theater</v>
      </c>
      <c r="R3697" t="str">
        <f t="shared" si="345"/>
        <v>plays</v>
      </c>
      <c r="S3697" s="9">
        <f t="shared" si="346"/>
        <v>41995.870486111111</v>
      </c>
      <c r="T3697" s="9">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42"/>
        <v>155</v>
      </c>
      <c r="P3698">
        <f t="shared" si="343"/>
        <v>39.743589743589745</v>
      </c>
      <c r="Q3698" t="str">
        <f t="shared" si="344"/>
        <v>theater</v>
      </c>
      <c r="R3698" t="str">
        <f t="shared" si="345"/>
        <v>plays</v>
      </c>
      <c r="S3698" s="9">
        <f t="shared" si="346"/>
        <v>41988.617083333331</v>
      </c>
      <c r="T3698" s="9">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42"/>
        <v>108</v>
      </c>
      <c r="P3699">
        <f t="shared" si="343"/>
        <v>72</v>
      </c>
      <c r="Q3699" t="str">
        <f t="shared" si="344"/>
        <v>theater</v>
      </c>
      <c r="R3699" t="str">
        <f t="shared" si="345"/>
        <v>plays</v>
      </c>
      <c r="S3699" s="9">
        <f t="shared" si="346"/>
        <v>42479.465833333335</v>
      </c>
      <c r="T3699" s="9">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42"/>
        <v>110.52</v>
      </c>
      <c r="P3700">
        <f t="shared" si="343"/>
        <v>40.632352941176471</v>
      </c>
      <c r="Q3700" t="str">
        <f t="shared" si="344"/>
        <v>theater</v>
      </c>
      <c r="R3700" t="str">
        <f t="shared" si="345"/>
        <v>plays</v>
      </c>
      <c r="S3700" s="9">
        <f t="shared" si="346"/>
        <v>42401.806562500002</v>
      </c>
      <c r="T3700" s="9">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42"/>
        <v>100.8</v>
      </c>
      <c r="P3701">
        <f t="shared" si="343"/>
        <v>63</v>
      </c>
      <c r="Q3701" t="str">
        <f t="shared" si="344"/>
        <v>theater</v>
      </c>
      <c r="R3701" t="str">
        <f t="shared" si="345"/>
        <v>plays</v>
      </c>
      <c r="S3701" s="9">
        <f t="shared" si="346"/>
        <v>41897.602037037039</v>
      </c>
      <c r="T3701" s="9">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42"/>
        <v>121.2</v>
      </c>
      <c r="P3702">
        <f t="shared" si="343"/>
        <v>33.666666666666664</v>
      </c>
      <c r="Q3702" t="str">
        <f t="shared" si="344"/>
        <v>theater</v>
      </c>
      <c r="R3702" t="str">
        <f t="shared" si="345"/>
        <v>plays</v>
      </c>
      <c r="S3702" s="9">
        <f t="shared" si="346"/>
        <v>41882.585648148146</v>
      </c>
      <c r="T3702" s="9">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42"/>
        <v>100.33333333333334</v>
      </c>
      <c r="P3703">
        <f t="shared" si="343"/>
        <v>38.589743589743591</v>
      </c>
      <c r="Q3703" t="str">
        <f t="shared" si="344"/>
        <v>theater</v>
      </c>
      <c r="R3703" t="str">
        <f t="shared" si="345"/>
        <v>plays</v>
      </c>
      <c r="S3703" s="9">
        <f t="shared" si="346"/>
        <v>42129.541585648149</v>
      </c>
      <c r="T3703" s="9">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42"/>
        <v>109.16666666666666</v>
      </c>
      <c r="P3704">
        <f t="shared" si="343"/>
        <v>155.95238095238096</v>
      </c>
      <c r="Q3704" t="str">
        <f t="shared" si="344"/>
        <v>theater</v>
      </c>
      <c r="R3704" t="str">
        <f t="shared" si="345"/>
        <v>plays</v>
      </c>
      <c r="S3704" s="9">
        <f t="shared" si="346"/>
        <v>42524.53800925926</v>
      </c>
      <c r="T3704" s="9">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42"/>
        <v>123.42857142857142</v>
      </c>
      <c r="P3705">
        <f t="shared" si="343"/>
        <v>43.2</v>
      </c>
      <c r="Q3705" t="str">
        <f t="shared" si="344"/>
        <v>theater</v>
      </c>
      <c r="R3705" t="str">
        <f t="shared" si="345"/>
        <v>plays</v>
      </c>
      <c r="S3705" s="9">
        <f t="shared" si="346"/>
        <v>42556.504490740743</v>
      </c>
      <c r="T3705" s="9">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42"/>
        <v>136.33666666666667</v>
      </c>
      <c r="P3706">
        <f t="shared" si="343"/>
        <v>15.148518518518518</v>
      </c>
      <c r="Q3706" t="str">
        <f t="shared" si="344"/>
        <v>theater</v>
      </c>
      <c r="R3706" t="str">
        <f t="shared" si="345"/>
        <v>plays</v>
      </c>
      <c r="S3706" s="9">
        <f t="shared" si="346"/>
        <v>42461.689745370371</v>
      </c>
      <c r="T3706" s="9">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42"/>
        <v>103.46657233816768</v>
      </c>
      <c r="P3707">
        <f t="shared" si="343"/>
        <v>83.571428571428569</v>
      </c>
      <c r="Q3707" t="str">
        <f t="shared" si="344"/>
        <v>theater</v>
      </c>
      <c r="R3707" t="str">
        <f t="shared" si="345"/>
        <v>plays</v>
      </c>
      <c r="S3707" s="9">
        <f t="shared" si="346"/>
        <v>41792.542986111112</v>
      </c>
      <c r="T3707" s="9">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42"/>
        <v>121.33333333333334</v>
      </c>
      <c r="P3708">
        <f t="shared" si="343"/>
        <v>140</v>
      </c>
      <c r="Q3708" t="str">
        <f t="shared" si="344"/>
        <v>theater</v>
      </c>
      <c r="R3708" t="str">
        <f t="shared" si="345"/>
        <v>plays</v>
      </c>
      <c r="S3708" s="9">
        <f t="shared" si="346"/>
        <v>41879.913761574076</v>
      </c>
      <c r="T3708" s="9">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42"/>
        <v>186</v>
      </c>
      <c r="P3709">
        <f t="shared" si="343"/>
        <v>80.869565217391298</v>
      </c>
      <c r="Q3709" t="str">
        <f t="shared" si="344"/>
        <v>theater</v>
      </c>
      <c r="R3709" t="str">
        <f t="shared" si="345"/>
        <v>plays</v>
      </c>
      <c r="S3709" s="9">
        <f t="shared" si="346"/>
        <v>42552.048356481479</v>
      </c>
      <c r="T3709" s="9">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42"/>
        <v>300</v>
      </c>
      <c r="P3710">
        <f t="shared" si="343"/>
        <v>53.846153846153847</v>
      </c>
      <c r="Q3710" t="str">
        <f t="shared" si="344"/>
        <v>theater</v>
      </c>
      <c r="R3710" t="str">
        <f t="shared" si="345"/>
        <v>plays</v>
      </c>
      <c r="S3710" s="9">
        <f t="shared" si="346"/>
        <v>41810.142199074071</v>
      </c>
      <c r="T3710" s="9">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42"/>
        <v>108.25</v>
      </c>
      <c r="P3711">
        <f t="shared" si="343"/>
        <v>30.928571428571427</v>
      </c>
      <c r="Q3711" t="str">
        <f t="shared" si="344"/>
        <v>theater</v>
      </c>
      <c r="R3711" t="str">
        <f t="shared" si="345"/>
        <v>plays</v>
      </c>
      <c r="S3711" s="9">
        <f t="shared" si="346"/>
        <v>41785.707708333335</v>
      </c>
      <c r="T3711" s="9">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42"/>
        <v>141.15384615384616</v>
      </c>
      <c r="P3712">
        <f t="shared" si="343"/>
        <v>67.962962962962962</v>
      </c>
      <c r="Q3712" t="str">
        <f t="shared" si="344"/>
        <v>theater</v>
      </c>
      <c r="R3712" t="str">
        <f t="shared" si="345"/>
        <v>plays</v>
      </c>
      <c r="S3712" s="9">
        <f t="shared" si="346"/>
        <v>42072.576249999998</v>
      </c>
      <c r="T3712" s="9">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42"/>
        <v>113.99999999999999</v>
      </c>
      <c r="P3713">
        <f t="shared" si="343"/>
        <v>27.142857142857142</v>
      </c>
      <c r="Q3713" t="str">
        <f t="shared" si="344"/>
        <v>theater</v>
      </c>
      <c r="R3713" t="str">
        <f t="shared" si="345"/>
        <v>plays</v>
      </c>
      <c r="S3713" s="9">
        <f t="shared" si="346"/>
        <v>41779.724224537036</v>
      </c>
      <c r="T3713" s="9">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342"/>
        <v>153.73333333333335</v>
      </c>
      <c r="P3714">
        <f t="shared" si="343"/>
        <v>110.86538461538461</v>
      </c>
      <c r="Q3714" t="str">
        <f t="shared" si="344"/>
        <v>theater</v>
      </c>
      <c r="R3714" t="str">
        <f t="shared" si="345"/>
        <v>plays</v>
      </c>
      <c r="S3714" s="9">
        <f t="shared" si="346"/>
        <v>42134.172071759262</v>
      </c>
      <c r="T3714" s="9">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348">(E3715/D3715)*100</f>
        <v>101.49999999999999</v>
      </c>
      <c r="P3715">
        <f t="shared" ref="P3715:P3778" si="349">IFERROR(E3715/L3715, 0)</f>
        <v>106.84210526315789</v>
      </c>
      <c r="Q3715" t="str">
        <f t="shared" ref="Q3715:Q3778" si="350">LEFT(N3715, SEARCH("/",N3715,1)-1)</f>
        <v>theater</v>
      </c>
      <c r="R3715" t="str">
        <f t="shared" ref="R3715:R3778" si="351">RIGHT(N3715,LEN(N3715)-SEARCH("/",N3715,1))</f>
        <v>plays</v>
      </c>
      <c r="S3715" s="9">
        <f t="shared" ref="S3715:S3778" si="352">(((J3715/60)/60)/24)+DATE(1970,1,1)</f>
        <v>42505.738032407404</v>
      </c>
      <c r="T3715" s="9">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48"/>
        <v>102.35000000000001</v>
      </c>
      <c r="P3716">
        <f t="shared" si="349"/>
        <v>105.51546391752578</v>
      </c>
      <c r="Q3716" t="str">
        <f t="shared" si="350"/>
        <v>theater</v>
      </c>
      <c r="R3716" t="str">
        <f t="shared" si="351"/>
        <v>plays</v>
      </c>
      <c r="S3716" s="9">
        <f t="shared" si="352"/>
        <v>42118.556331018524</v>
      </c>
      <c r="T3716" s="9">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48"/>
        <v>102.57142857142858</v>
      </c>
      <c r="P3717">
        <f t="shared" si="349"/>
        <v>132.96296296296296</v>
      </c>
      <c r="Q3717" t="str">
        <f t="shared" si="350"/>
        <v>theater</v>
      </c>
      <c r="R3717" t="str">
        <f t="shared" si="351"/>
        <v>plays</v>
      </c>
      <c r="S3717" s="9">
        <f t="shared" si="352"/>
        <v>42036.995590277773</v>
      </c>
      <c r="T3717" s="9">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48"/>
        <v>155.75</v>
      </c>
      <c r="P3718">
        <f t="shared" si="349"/>
        <v>51.916666666666664</v>
      </c>
      <c r="Q3718" t="str">
        <f t="shared" si="350"/>
        <v>theater</v>
      </c>
      <c r="R3718" t="str">
        <f t="shared" si="351"/>
        <v>plays</v>
      </c>
      <c r="S3718" s="9">
        <f t="shared" si="352"/>
        <v>42360.887835648144</v>
      </c>
      <c r="T3718" s="9">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48"/>
        <v>100.75</v>
      </c>
      <c r="P3719">
        <f t="shared" si="349"/>
        <v>310</v>
      </c>
      <c r="Q3719" t="str">
        <f t="shared" si="350"/>
        <v>theater</v>
      </c>
      <c r="R3719" t="str">
        <f t="shared" si="351"/>
        <v>plays</v>
      </c>
      <c r="S3719" s="9">
        <f t="shared" si="352"/>
        <v>42102.866307870368</v>
      </c>
      <c r="T3719" s="9">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48"/>
        <v>239.4</v>
      </c>
      <c r="P3720">
        <f t="shared" si="349"/>
        <v>26.021739130434781</v>
      </c>
      <c r="Q3720" t="str">
        <f t="shared" si="350"/>
        <v>theater</v>
      </c>
      <c r="R3720" t="str">
        <f t="shared" si="351"/>
        <v>plays</v>
      </c>
      <c r="S3720" s="9">
        <f t="shared" si="352"/>
        <v>42032.716145833328</v>
      </c>
      <c r="T3720" s="9">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48"/>
        <v>210</v>
      </c>
      <c r="P3721">
        <f t="shared" si="349"/>
        <v>105</v>
      </c>
      <c r="Q3721" t="str">
        <f t="shared" si="350"/>
        <v>theater</v>
      </c>
      <c r="R3721" t="str">
        <f t="shared" si="351"/>
        <v>plays</v>
      </c>
      <c r="S3721" s="9">
        <f t="shared" si="352"/>
        <v>42147.729930555557</v>
      </c>
      <c r="T3721" s="9">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48"/>
        <v>104.51515151515152</v>
      </c>
      <c r="P3722">
        <f t="shared" si="349"/>
        <v>86.224999999999994</v>
      </c>
      <c r="Q3722" t="str">
        <f t="shared" si="350"/>
        <v>theater</v>
      </c>
      <c r="R3722" t="str">
        <f t="shared" si="351"/>
        <v>plays</v>
      </c>
      <c r="S3722" s="9">
        <f t="shared" si="352"/>
        <v>42165.993125000001</v>
      </c>
      <c r="T3722" s="9">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348"/>
        <v>100.8</v>
      </c>
      <c r="P3723">
        <f t="shared" si="349"/>
        <v>114.54545454545455</v>
      </c>
      <c r="Q3723" t="str">
        <f t="shared" si="350"/>
        <v>theater</v>
      </c>
      <c r="R3723" t="str">
        <f t="shared" si="351"/>
        <v>plays</v>
      </c>
      <c r="S3723" s="9">
        <f t="shared" si="352"/>
        <v>41927.936157407406</v>
      </c>
      <c r="T3723" s="9">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48"/>
        <v>111.20000000000002</v>
      </c>
      <c r="P3724">
        <f t="shared" si="349"/>
        <v>47.657142857142858</v>
      </c>
      <c r="Q3724" t="str">
        <f t="shared" si="350"/>
        <v>theater</v>
      </c>
      <c r="R3724" t="str">
        <f t="shared" si="351"/>
        <v>plays</v>
      </c>
      <c r="S3724" s="9">
        <f t="shared" si="352"/>
        <v>42381.671840277777</v>
      </c>
      <c r="T3724" s="9">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48"/>
        <v>102.04444444444445</v>
      </c>
      <c r="P3725">
        <f t="shared" si="349"/>
        <v>72.888888888888886</v>
      </c>
      <c r="Q3725" t="str">
        <f t="shared" si="350"/>
        <v>theater</v>
      </c>
      <c r="R3725" t="str">
        <f t="shared" si="351"/>
        <v>plays</v>
      </c>
      <c r="S3725" s="9">
        <f t="shared" si="352"/>
        <v>41943.753032407411</v>
      </c>
      <c r="T3725" s="9">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48"/>
        <v>102.54767441860466</v>
      </c>
      <c r="P3726">
        <f t="shared" si="349"/>
        <v>49.545505617977533</v>
      </c>
      <c r="Q3726" t="str">
        <f t="shared" si="350"/>
        <v>theater</v>
      </c>
      <c r="R3726" t="str">
        <f t="shared" si="351"/>
        <v>plays</v>
      </c>
      <c r="S3726" s="9">
        <f t="shared" si="352"/>
        <v>42465.491435185191</v>
      </c>
      <c r="T3726" s="9">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48"/>
        <v>127</v>
      </c>
      <c r="P3727">
        <f t="shared" si="349"/>
        <v>25.4</v>
      </c>
      <c r="Q3727" t="str">
        <f t="shared" si="350"/>
        <v>theater</v>
      </c>
      <c r="R3727" t="str">
        <f t="shared" si="351"/>
        <v>plays</v>
      </c>
      <c r="S3727" s="9">
        <f t="shared" si="352"/>
        <v>42401.945219907408</v>
      </c>
      <c r="T3727" s="9">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48"/>
        <v>338.70588235294122</v>
      </c>
      <c r="P3728">
        <f t="shared" si="349"/>
        <v>62.586956521739133</v>
      </c>
      <c r="Q3728" t="str">
        <f t="shared" si="350"/>
        <v>theater</v>
      </c>
      <c r="R3728" t="str">
        <f t="shared" si="351"/>
        <v>plays</v>
      </c>
      <c r="S3728" s="9">
        <f t="shared" si="352"/>
        <v>42462.140868055561</v>
      </c>
      <c r="T3728" s="9">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48"/>
        <v>100.75</v>
      </c>
      <c r="P3729">
        <f t="shared" si="349"/>
        <v>61.060606060606062</v>
      </c>
      <c r="Q3729" t="str">
        <f t="shared" si="350"/>
        <v>theater</v>
      </c>
      <c r="R3729" t="str">
        <f t="shared" si="351"/>
        <v>plays</v>
      </c>
      <c r="S3729" s="9">
        <f t="shared" si="352"/>
        <v>42632.348310185189</v>
      </c>
      <c r="T3729" s="9">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48"/>
        <v>9.31</v>
      </c>
      <c r="P3730">
        <f t="shared" si="349"/>
        <v>60.064516129032256</v>
      </c>
      <c r="Q3730" t="str">
        <f t="shared" si="350"/>
        <v>theater</v>
      </c>
      <c r="R3730" t="str">
        <f t="shared" si="351"/>
        <v>plays</v>
      </c>
      <c r="S3730" s="9">
        <f t="shared" si="352"/>
        <v>42205.171018518522</v>
      </c>
      <c r="T3730" s="9">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48"/>
        <v>7.24</v>
      </c>
      <c r="P3731">
        <f t="shared" si="349"/>
        <v>72.400000000000006</v>
      </c>
      <c r="Q3731" t="str">
        <f t="shared" si="350"/>
        <v>theater</v>
      </c>
      <c r="R3731" t="str">
        <f t="shared" si="351"/>
        <v>plays</v>
      </c>
      <c r="S3731" s="9">
        <f t="shared" si="352"/>
        <v>42041.205000000002</v>
      </c>
      <c r="T3731" s="9">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48"/>
        <v>10</v>
      </c>
      <c r="P3732">
        <f t="shared" si="349"/>
        <v>100</v>
      </c>
      <c r="Q3732" t="str">
        <f t="shared" si="350"/>
        <v>theater</v>
      </c>
      <c r="R3732" t="str">
        <f t="shared" si="351"/>
        <v>plays</v>
      </c>
      <c r="S3732" s="9">
        <f t="shared" si="352"/>
        <v>42203.677766203706</v>
      </c>
      <c r="T3732" s="9">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48"/>
        <v>11.272727272727273</v>
      </c>
      <c r="P3733">
        <f t="shared" si="349"/>
        <v>51.666666666666664</v>
      </c>
      <c r="Q3733" t="str">
        <f t="shared" si="350"/>
        <v>theater</v>
      </c>
      <c r="R3733" t="str">
        <f t="shared" si="351"/>
        <v>plays</v>
      </c>
      <c r="S3733" s="9">
        <f t="shared" si="352"/>
        <v>41983.752847222218</v>
      </c>
      <c r="T3733" s="9">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48"/>
        <v>15.411764705882353</v>
      </c>
      <c r="P3734">
        <f t="shared" si="349"/>
        <v>32.75</v>
      </c>
      <c r="Q3734" t="str">
        <f t="shared" si="350"/>
        <v>theater</v>
      </c>
      <c r="R3734" t="str">
        <f t="shared" si="351"/>
        <v>plays</v>
      </c>
      <c r="S3734" s="9">
        <f t="shared" si="352"/>
        <v>41968.677465277782</v>
      </c>
      <c r="T3734" s="9">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48"/>
        <v>0</v>
      </c>
      <c r="P3735">
        <f t="shared" si="349"/>
        <v>0</v>
      </c>
      <c r="Q3735" t="str">
        <f t="shared" si="350"/>
        <v>theater</v>
      </c>
      <c r="R3735" t="str">
        <f t="shared" si="351"/>
        <v>plays</v>
      </c>
      <c r="S3735" s="9">
        <f t="shared" si="352"/>
        <v>42103.024398148147</v>
      </c>
      <c r="T3735" s="9">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48"/>
        <v>28.466666666666669</v>
      </c>
      <c r="P3736">
        <f t="shared" si="349"/>
        <v>61</v>
      </c>
      <c r="Q3736" t="str">
        <f t="shared" si="350"/>
        <v>theater</v>
      </c>
      <c r="R3736" t="str">
        <f t="shared" si="351"/>
        <v>plays</v>
      </c>
      <c r="S3736" s="9">
        <f t="shared" si="352"/>
        <v>42089.901574074072</v>
      </c>
      <c r="T3736" s="9">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48"/>
        <v>13.333333333333334</v>
      </c>
      <c r="P3737">
        <f t="shared" si="349"/>
        <v>10</v>
      </c>
      <c r="Q3737" t="str">
        <f t="shared" si="350"/>
        <v>theater</v>
      </c>
      <c r="R3737" t="str">
        <f t="shared" si="351"/>
        <v>plays</v>
      </c>
      <c r="S3737" s="9">
        <f t="shared" si="352"/>
        <v>42122.693159722221</v>
      </c>
      <c r="T3737" s="9">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48"/>
        <v>0.66666666666666674</v>
      </c>
      <c r="P3738">
        <f t="shared" si="349"/>
        <v>10</v>
      </c>
      <c r="Q3738" t="str">
        <f t="shared" si="350"/>
        <v>theater</v>
      </c>
      <c r="R3738" t="str">
        <f t="shared" si="351"/>
        <v>plays</v>
      </c>
      <c r="S3738" s="9">
        <f t="shared" si="352"/>
        <v>42048.711724537032</v>
      </c>
      <c r="T3738" s="9">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48"/>
        <v>21.428571428571427</v>
      </c>
      <c r="P3739">
        <f t="shared" si="349"/>
        <v>37.5</v>
      </c>
      <c r="Q3739" t="str">
        <f t="shared" si="350"/>
        <v>theater</v>
      </c>
      <c r="R3739" t="str">
        <f t="shared" si="351"/>
        <v>plays</v>
      </c>
      <c r="S3739" s="9">
        <f t="shared" si="352"/>
        <v>42297.691006944442</v>
      </c>
      <c r="T3739" s="9">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48"/>
        <v>18</v>
      </c>
      <c r="P3740">
        <f t="shared" si="349"/>
        <v>45</v>
      </c>
      <c r="Q3740" t="str">
        <f t="shared" si="350"/>
        <v>theater</v>
      </c>
      <c r="R3740" t="str">
        <f t="shared" si="351"/>
        <v>plays</v>
      </c>
      <c r="S3740" s="9">
        <f t="shared" si="352"/>
        <v>41813.938715277778</v>
      </c>
      <c r="T3740" s="9">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48"/>
        <v>20.125</v>
      </c>
      <c r="P3741">
        <f t="shared" si="349"/>
        <v>100.625</v>
      </c>
      <c r="Q3741" t="str">
        <f t="shared" si="350"/>
        <v>theater</v>
      </c>
      <c r="R3741" t="str">
        <f t="shared" si="351"/>
        <v>plays</v>
      </c>
      <c r="S3741" s="9">
        <f t="shared" si="352"/>
        <v>42548.449861111112</v>
      </c>
      <c r="T3741" s="9">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48"/>
        <v>17.899999999999999</v>
      </c>
      <c r="P3742">
        <f t="shared" si="349"/>
        <v>25.571428571428573</v>
      </c>
      <c r="Q3742" t="str">
        <f t="shared" si="350"/>
        <v>theater</v>
      </c>
      <c r="R3742" t="str">
        <f t="shared" si="351"/>
        <v>plays</v>
      </c>
      <c r="S3742" s="9">
        <f t="shared" si="352"/>
        <v>41833.089756944442</v>
      </c>
      <c r="T3742" s="9">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48"/>
        <v>0</v>
      </c>
      <c r="P3743">
        <f t="shared" si="349"/>
        <v>0</v>
      </c>
      <c r="Q3743" t="str">
        <f t="shared" si="350"/>
        <v>theater</v>
      </c>
      <c r="R3743" t="str">
        <f t="shared" si="351"/>
        <v>plays</v>
      </c>
      <c r="S3743" s="9">
        <f t="shared" si="352"/>
        <v>42325.920717592591</v>
      </c>
      <c r="T3743" s="9">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48"/>
        <v>2</v>
      </c>
      <c r="P3744">
        <f t="shared" si="349"/>
        <v>25</v>
      </c>
      <c r="Q3744" t="str">
        <f t="shared" si="350"/>
        <v>theater</v>
      </c>
      <c r="R3744" t="str">
        <f t="shared" si="351"/>
        <v>plays</v>
      </c>
      <c r="S3744" s="9">
        <f t="shared" si="352"/>
        <v>41858.214629629627</v>
      </c>
      <c r="T3744" s="9">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48"/>
        <v>0</v>
      </c>
      <c r="P3745">
        <f t="shared" si="349"/>
        <v>0</v>
      </c>
      <c r="Q3745" t="str">
        <f t="shared" si="350"/>
        <v>theater</v>
      </c>
      <c r="R3745" t="str">
        <f t="shared" si="351"/>
        <v>plays</v>
      </c>
      <c r="S3745" s="9">
        <f t="shared" si="352"/>
        <v>41793.710231481484</v>
      </c>
      <c r="T3745" s="9">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48"/>
        <v>0</v>
      </c>
      <c r="P3746">
        <f t="shared" si="349"/>
        <v>0</v>
      </c>
      <c r="Q3746" t="str">
        <f t="shared" si="350"/>
        <v>theater</v>
      </c>
      <c r="R3746" t="str">
        <f t="shared" si="351"/>
        <v>plays</v>
      </c>
      <c r="S3746" s="9">
        <f t="shared" si="352"/>
        <v>41793.814259259263</v>
      </c>
      <c r="T3746" s="9">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48"/>
        <v>10</v>
      </c>
      <c r="P3747">
        <f t="shared" si="349"/>
        <v>10</v>
      </c>
      <c r="Q3747" t="str">
        <f t="shared" si="350"/>
        <v>theater</v>
      </c>
      <c r="R3747" t="str">
        <f t="shared" si="351"/>
        <v>plays</v>
      </c>
      <c r="S3747" s="9">
        <f t="shared" si="352"/>
        <v>41831.697939814818</v>
      </c>
      <c r="T3747" s="9">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48"/>
        <v>2.3764705882352941</v>
      </c>
      <c r="P3748">
        <f t="shared" si="349"/>
        <v>202</v>
      </c>
      <c r="Q3748" t="str">
        <f t="shared" si="350"/>
        <v>theater</v>
      </c>
      <c r="R3748" t="str">
        <f t="shared" si="351"/>
        <v>plays</v>
      </c>
      <c r="S3748" s="9">
        <f t="shared" si="352"/>
        <v>42621.389340277776</v>
      </c>
      <c r="T3748" s="9">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48"/>
        <v>1</v>
      </c>
      <c r="P3749">
        <f t="shared" si="349"/>
        <v>25</v>
      </c>
      <c r="Q3749" t="str">
        <f t="shared" si="350"/>
        <v>theater</v>
      </c>
      <c r="R3749" t="str">
        <f t="shared" si="351"/>
        <v>plays</v>
      </c>
      <c r="S3749" s="9">
        <f t="shared" si="352"/>
        <v>42164.299722222218</v>
      </c>
      <c r="T3749" s="9">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348"/>
        <v>103.52</v>
      </c>
      <c r="P3750">
        <f t="shared" si="349"/>
        <v>99.538461538461533</v>
      </c>
      <c r="Q3750" t="str">
        <f t="shared" si="350"/>
        <v>theater</v>
      </c>
      <c r="R3750" t="str">
        <f t="shared" si="351"/>
        <v>musical</v>
      </c>
      <c r="S3750" s="9">
        <f t="shared" si="352"/>
        <v>42395.706435185188</v>
      </c>
      <c r="T3750" s="9">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48"/>
        <v>105</v>
      </c>
      <c r="P3751">
        <f t="shared" si="349"/>
        <v>75</v>
      </c>
      <c r="Q3751" t="str">
        <f t="shared" si="350"/>
        <v>theater</v>
      </c>
      <c r="R3751" t="str">
        <f t="shared" si="351"/>
        <v>musical</v>
      </c>
      <c r="S3751" s="9">
        <f t="shared" si="352"/>
        <v>42458.127175925925</v>
      </c>
      <c r="T3751" s="9">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348"/>
        <v>100.44999999999999</v>
      </c>
      <c r="P3752">
        <f t="shared" si="349"/>
        <v>215.25</v>
      </c>
      <c r="Q3752" t="str">
        <f t="shared" si="350"/>
        <v>theater</v>
      </c>
      <c r="R3752" t="str">
        <f t="shared" si="351"/>
        <v>musical</v>
      </c>
      <c r="S3752" s="9">
        <f t="shared" si="352"/>
        <v>42016.981574074074</v>
      </c>
      <c r="T3752" s="9">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48"/>
        <v>132.6</v>
      </c>
      <c r="P3753">
        <f t="shared" si="349"/>
        <v>120.54545454545455</v>
      </c>
      <c r="Q3753" t="str">
        <f t="shared" si="350"/>
        <v>theater</v>
      </c>
      <c r="R3753" t="str">
        <f t="shared" si="351"/>
        <v>musical</v>
      </c>
      <c r="S3753" s="9">
        <f t="shared" si="352"/>
        <v>42403.035567129627</v>
      </c>
      <c r="T3753" s="9">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48"/>
        <v>112.99999999999999</v>
      </c>
      <c r="P3754">
        <f t="shared" si="349"/>
        <v>37.666666666666664</v>
      </c>
      <c r="Q3754" t="str">
        <f t="shared" si="350"/>
        <v>theater</v>
      </c>
      <c r="R3754" t="str">
        <f t="shared" si="351"/>
        <v>musical</v>
      </c>
      <c r="S3754" s="9">
        <f t="shared" si="352"/>
        <v>42619.802488425921</v>
      </c>
      <c r="T3754" s="9">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348"/>
        <v>103.34</v>
      </c>
      <c r="P3755">
        <f t="shared" si="349"/>
        <v>172.23333333333332</v>
      </c>
      <c r="Q3755" t="str">
        <f t="shared" si="350"/>
        <v>theater</v>
      </c>
      <c r="R3755" t="str">
        <f t="shared" si="351"/>
        <v>musical</v>
      </c>
      <c r="S3755" s="9">
        <f t="shared" si="352"/>
        <v>42128.824074074073</v>
      </c>
      <c r="T3755" s="9">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48"/>
        <v>120</v>
      </c>
      <c r="P3756">
        <f t="shared" si="349"/>
        <v>111.11111111111111</v>
      </c>
      <c r="Q3756" t="str">
        <f t="shared" si="350"/>
        <v>theater</v>
      </c>
      <c r="R3756" t="str">
        <f t="shared" si="351"/>
        <v>musical</v>
      </c>
      <c r="S3756" s="9">
        <f t="shared" si="352"/>
        <v>41808.881215277775</v>
      </c>
      <c r="T3756" s="9">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48"/>
        <v>129.63636363636363</v>
      </c>
      <c r="P3757">
        <f t="shared" si="349"/>
        <v>25.464285714285715</v>
      </c>
      <c r="Q3757" t="str">
        <f t="shared" si="350"/>
        <v>theater</v>
      </c>
      <c r="R3757" t="str">
        <f t="shared" si="351"/>
        <v>musical</v>
      </c>
      <c r="S3757" s="9">
        <f t="shared" si="352"/>
        <v>42445.866979166662</v>
      </c>
      <c r="T3757" s="9">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48"/>
        <v>101.11111111111111</v>
      </c>
      <c r="P3758">
        <f t="shared" si="349"/>
        <v>267.64705882352939</v>
      </c>
      <c r="Q3758" t="str">
        <f t="shared" si="350"/>
        <v>theater</v>
      </c>
      <c r="R3758" t="str">
        <f t="shared" si="351"/>
        <v>musical</v>
      </c>
      <c r="S3758" s="9">
        <f t="shared" si="352"/>
        <v>41771.814791666664</v>
      </c>
      <c r="T3758" s="9">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48"/>
        <v>108.51428571428572</v>
      </c>
      <c r="P3759">
        <f t="shared" si="349"/>
        <v>75.959999999999994</v>
      </c>
      <c r="Q3759" t="str">
        <f t="shared" si="350"/>
        <v>theater</v>
      </c>
      <c r="R3759" t="str">
        <f t="shared" si="351"/>
        <v>musical</v>
      </c>
      <c r="S3759" s="9">
        <f t="shared" si="352"/>
        <v>41954.850868055553</v>
      </c>
      <c r="T3759" s="9">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48"/>
        <v>102.33333333333334</v>
      </c>
      <c r="P3760">
        <f t="shared" si="349"/>
        <v>59.03846153846154</v>
      </c>
      <c r="Q3760" t="str">
        <f t="shared" si="350"/>
        <v>theater</v>
      </c>
      <c r="R3760" t="str">
        <f t="shared" si="351"/>
        <v>musical</v>
      </c>
      <c r="S3760" s="9">
        <f t="shared" si="352"/>
        <v>41747.471504629626</v>
      </c>
      <c r="T3760" s="9">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48"/>
        <v>110.24425000000002</v>
      </c>
      <c r="P3761">
        <f t="shared" si="349"/>
        <v>50.111022727272733</v>
      </c>
      <c r="Q3761" t="str">
        <f t="shared" si="350"/>
        <v>theater</v>
      </c>
      <c r="R3761" t="str">
        <f t="shared" si="351"/>
        <v>musical</v>
      </c>
      <c r="S3761" s="9">
        <f t="shared" si="352"/>
        <v>42182.108252314814</v>
      </c>
      <c r="T3761" s="9">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348"/>
        <v>101.0154</v>
      </c>
      <c r="P3762">
        <f t="shared" si="349"/>
        <v>55.502967032967035</v>
      </c>
      <c r="Q3762" t="str">
        <f t="shared" si="350"/>
        <v>theater</v>
      </c>
      <c r="R3762" t="str">
        <f t="shared" si="351"/>
        <v>musical</v>
      </c>
      <c r="S3762" s="9">
        <f t="shared" si="352"/>
        <v>41739.525300925925</v>
      </c>
      <c r="T3762" s="9">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48"/>
        <v>100</v>
      </c>
      <c r="P3763">
        <f t="shared" si="349"/>
        <v>166.66666666666666</v>
      </c>
      <c r="Q3763" t="str">
        <f t="shared" si="350"/>
        <v>theater</v>
      </c>
      <c r="R3763" t="str">
        <f t="shared" si="351"/>
        <v>musical</v>
      </c>
      <c r="S3763" s="9">
        <f t="shared" si="352"/>
        <v>42173.466863425929</v>
      </c>
      <c r="T3763" s="9">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48"/>
        <v>106.24</v>
      </c>
      <c r="P3764">
        <f t="shared" si="349"/>
        <v>47.428571428571431</v>
      </c>
      <c r="Q3764" t="str">
        <f t="shared" si="350"/>
        <v>theater</v>
      </c>
      <c r="R3764" t="str">
        <f t="shared" si="351"/>
        <v>musical</v>
      </c>
      <c r="S3764" s="9">
        <f t="shared" si="352"/>
        <v>42193.813530092593</v>
      </c>
      <c r="T3764" s="9">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348"/>
        <v>100</v>
      </c>
      <c r="P3765">
        <f t="shared" si="349"/>
        <v>64.935064935064929</v>
      </c>
      <c r="Q3765" t="str">
        <f t="shared" si="350"/>
        <v>theater</v>
      </c>
      <c r="R3765" t="str">
        <f t="shared" si="351"/>
        <v>musical</v>
      </c>
      <c r="S3765" s="9">
        <f t="shared" si="352"/>
        <v>42065.750300925924</v>
      </c>
      <c r="T3765" s="9">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48"/>
        <v>100</v>
      </c>
      <c r="P3766">
        <f t="shared" si="349"/>
        <v>55.555555555555557</v>
      </c>
      <c r="Q3766" t="str">
        <f t="shared" si="350"/>
        <v>theater</v>
      </c>
      <c r="R3766" t="str">
        <f t="shared" si="351"/>
        <v>musical</v>
      </c>
      <c r="S3766" s="9">
        <f t="shared" si="352"/>
        <v>42499.842962962968</v>
      </c>
      <c r="T3766" s="9">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348"/>
        <v>113.45714285714286</v>
      </c>
      <c r="P3767">
        <f t="shared" si="349"/>
        <v>74.224299065420567</v>
      </c>
      <c r="Q3767" t="str">
        <f t="shared" si="350"/>
        <v>theater</v>
      </c>
      <c r="R3767" t="str">
        <f t="shared" si="351"/>
        <v>musical</v>
      </c>
      <c r="S3767" s="9">
        <f t="shared" si="352"/>
        <v>41820.776412037041</v>
      </c>
      <c r="T3767" s="9">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48"/>
        <v>102.65010000000001</v>
      </c>
      <c r="P3768">
        <f t="shared" si="349"/>
        <v>106.9271875</v>
      </c>
      <c r="Q3768" t="str">
        <f t="shared" si="350"/>
        <v>theater</v>
      </c>
      <c r="R3768" t="str">
        <f t="shared" si="351"/>
        <v>musical</v>
      </c>
      <c r="S3768" s="9">
        <f t="shared" si="352"/>
        <v>41788.167187500003</v>
      </c>
      <c r="T3768" s="9">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48"/>
        <v>116.75</v>
      </c>
      <c r="P3769">
        <f t="shared" si="349"/>
        <v>41.696428571428569</v>
      </c>
      <c r="Q3769" t="str">
        <f t="shared" si="350"/>
        <v>theater</v>
      </c>
      <c r="R3769" t="str">
        <f t="shared" si="351"/>
        <v>musical</v>
      </c>
      <c r="S3769" s="9">
        <f t="shared" si="352"/>
        <v>42050.019641203704</v>
      </c>
      <c r="T3769" s="9">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48"/>
        <v>107.65274999999998</v>
      </c>
      <c r="P3770">
        <f t="shared" si="349"/>
        <v>74.243275862068955</v>
      </c>
      <c r="Q3770" t="str">
        <f t="shared" si="350"/>
        <v>theater</v>
      </c>
      <c r="R3770" t="str">
        <f t="shared" si="351"/>
        <v>musical</v>
      </c>
      <c r="S3770" s="9">
        <f t="shared" si="352"/>
        <v>41772.727893518517</v>
      </c>
      <c r="T3770" s="9">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48"/>
        <v>100</v>
      </c>
      <c r="P3771">
        <f t="shared" si="349"/>
        <v>73.333333333333329</v>
      </c>
      <c r="Q3771" t="str">
        <f t="shared" si="350"/>
        <v>theater</v>
      </c>
      <c r="R3771" t="str">
        <f t="shared" si="351"/>
        <v>musical</v>
      </c>
      <c r="S3771" s="9">
        <f t="shared" si="352"/>
        <v>42445.598136574074</v>
      </c>
      <c r="T3771" s="9">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48"/>
        <v>100</v>
      </c>
      <c r="P3772">
        <f t="shared" si="349"/>
        <v>100</v>
      </c>
      <c r="Q3772" t="str">
        <f t="shared" si="350"/>
        <v>theater</v>
      </c>
      <c r="R3772" t="str">
        <f t="shared" si="351"/>
        <v>musical</v>
      </c>
      <c r="S3772" s="9">
        <f t="shared" si="352"/>
        <v>42138.930671296301</v>
      </c>
      <c r="T3772" s="9">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48"/>
        <v>146</v>
      </c>
      <c r="P3773">
        <f t="shared" si="349"/>
        <v>38.421052631578945</v>
      </c>
      <c r="Q3773" t="str">
        <f t="shared" si="350"/>
        <v>theater</v>
      </c>
      <c r="R3773" t="str">
        <f t="shared" si="351"/>
        <v>musical</v>
      </c>
      <c r="S3773" s="9">
        <f t="shared" si="352"/>
        <v>42493.857083333336</v>
      </c>
      <c r="T3773" s="9">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348"/>
        <v>110.2</v>
      </c>
      <c r="P3774">
        <f t="shared" si="349"/>
        <v>166.96969696969697</v>
      </c>
      <c r="Q3774" t="str">
        <f t="shared" si="350"/>
        <v>theater</v>
      </c>
      <c r="R3774" t="str">
        <f t="shared" si="351"/>
        <v>musical</v>
      </c>
      <c r="S3774" s="9">
        <f t="shared" si="352"/>
        <v>42682.616967592592</v>
      </c>
      <c r="T3774" s="9">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348"/>
        <v>108.2</v>
      </c>
      <c r="P3775">
        <f t="shared" si="349"/>
        <v>94.912280701754383</v>
      </c>
      <c r="Q3775" t="str">
        <f t="shared" si="350"/>
        <v>theater</v>
      </c>
      <c r="R3775" t="str">
        <f t="shared" si="351"/>
        <v>musical</v>
      </c>
      <c r="S3775" s="9">
        <f t="shared" si="352"/>
        <v>42656.005173611105</v>
      </c>
      <c r="T3775" s="9">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48"/>
        <v>100</v>
      </c>
      <c r="P3776">
        <f t="shared" si="349"/>
        <v>100</v>
      </c>
      <c r="Q3776" t="str">
        <f t="shared" si="350"/>
        <v>theater</v>
      </c>
      <c r="R3776" t="str">
        <f t="shared" si="351"/>
        <v>musical</v>
      </c>
      <c r="S3776" s="9">
        <f t="shared" si="352"/>
        <v>42087.792303240742</v>
      </c>
      <c r="T3776" s="9">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48"/>
        <v>100.25</v>
      </c>
      <c r="P3777">
        <f t="shared" si="349"/>
        <v>143.21428571428572</v>
      </c>
      <c r="Q3777" t="str">
        <f t="shared" si="350"/>
        <v>theater</v>
      </c>
      <c r="R3777" t="str">
        <f t="shared" si="351"/>
        <v>musical</v>
      </c>
      <c r="S3777" s="9">
        <f t="shared" si="352"/>
        <v>42075.942627314813</v>
      </c>
      <c r="T3777" s="9">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348"/>
        <v>106.71250000000001</v>
      </c>
      <c r="P3778">
        <f t="shared" si="349"/>
        <v>90.819148936170208</v>
      </c>
      <c r="Q3778" t="str">
        <f t="shared" si="350"/>
        <v>theater</v>
      </c>
      <c r="R3778" t="str">
        <f t="shared" si="351"/>
        <v>musical</v>
      </c>
      <c r="S3778" s="9">
        <f t="shared" si="352"/>
        <v>41814.367800925924</v>
      </c>
      <c r="T3778" s="9">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354">(E3779/D3779)*100</f>
        <v>143.19999999999999</v>
      </c>
      <c r="P3779">
        <f t="shared" ref="P3779:P3842" si="355">IFERROR(E3779/L3779, 0)</f>
        <v>48.542372881355931</v>
      </c>
      <c r="Q3779" t="str">
        <f t="shared" ref="Q3779:Q3842" si="356">LEFT(N3779, SEARCH("/",N3779,1)-1)</f>
        <v>theater</v>
      </c>
      <c r="R3779" t="str">
        <f t="shared" ref="R3779:R3842" si="357">RIGHT(N3779,LEN(N3779)-SEARCH("/",N3779,1))</f>
        <v>musical</v>
      </c>
      <c r="S3779" s="9">
        <f t="shared" ref="S3779:S3842" si="358">(((J3779/60)/60)/24)+DATE(1970,1,1)</f>
        <v>41887.111354166671</v>
      </c>
      <c r="T3779" s="9">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54"/>
        <v>105.04166666666667</v>
      </c>
      <c r="P3780">
        <f t="shared" si="355"/>
        <v>70.027777777777771</v>
      </c>
      <c r="Q3780" t="str">
        <f t="shared" si="356"/>
        <v>theater</v>
      </c>
      <c r="R3780" t="str">
        <f t="shared" si="357"/>
        <v>musical</v>
      </c>
      <c r="S3780" s="9">
        <f t="shared" si="358"/>
        <v>41989.819212962961</v>
      </c>
      <c r="T3780" s="9">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54"/>
        <v>103.98</v>
      </c>
      <c r="P3781">
        <f t="shared" si="355"/>
        <v>135.62608695652173</v>
      </c>
      <c r="Q3781" t="str">
        <f t="shared" si="356"/>
        <v>theater</v>
      </c>
      <c r="R3781" t="str">
        <f t="shared" si="357"/>
        <v>musical</v>
      </c>
      <c r="S3781" s="9">
        <f t="shared" si="358"/>
        <v>42425.735416666663</v>
      </c>
      <c r="T3781" s="9">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54"/>
        <v>120</v>
      </c>
      <c r="P3782">
        <f t="shared" si="355"/>
        <v>100</v>
      </c>
      <c r="Q3782" t="str">
        <f t="shared" si="356"/>
        <v>theater</v>
      </c>
      <c r="R3782" t="str">
        <f t="shared" si="357"/>
        <v>musical</v>
      </c>
      <c r="S3782" s="9">
        <f t="shared" si="358"/>
        <v>42166.219733796301</v>
      </c>
      <c r="T3782" s="9">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54"/>
        <v>109.66666666666667</v>
      </c>
      <c r="P3783">
        <f t="shared" si="355"/>
        <v>94.90384615384616</v>
      </c>
      <c r="Q3783" t="str">
        <f t="shared" si="356"/>
        <v>theater</v>
      </c>
      <c r="R3783" t="str">
        <f t="shared" si="357"/>
        <v>musical</v>
      </c>
      <c r="S3783" s="9">
        <f t="shared" si="358"/>
        <v>41865.882928240739</v>
      </c>
      <c r="T3783" s="9">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54"/>
        <v>101.75</v>
      </c>
      <c r="P3784">
        <f t="shared" si="355"/>
        <v>75.370370370370367</v>
      </c>
      <c r="Q3784" t="str">
        <f t="shared" si="356"/>
        <v>theater</v>
      </c>
      <c r="R3784" t="str">
        <f t="shared" si="357"/>
        <v>musical</v>
      </c>
      <c r="S3784" s="9">
        <f t="shared" si="358"/>
        <v>42546.862233796302</v>
      </c>
      <c r="T3784" s="9">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54"/>
        <v>128.91666666666666</v>
      </c>
      <c r="P3785">
        <f t="shared" si="355"/>
        <v>64.458333333333329</v>
      </c>
      <c r="Q3785" t="str">
        <f t="shared" si="356"/>
        <v>theater</v>
      </c>
      <c r="R3785" t="str">
        <f t="shared" si="357"/>
        <v>musical</v>
      </c>
      <c r="S3785" s="9">
        <f t="shared" si="358"/>
        <v>42420.140277777777</v>
      </c>
      <c r="T3785" s="9">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54"/>
        <v>114.99999999999999</v>
      </c>
      <c r="P3786">
        <f t="shared" si="355"/>
        <v>115</v>
      </c>
      <c r="Q3786" t="str">
        <f t="shared" si="356"/>
        <v>theater</v>
      </c>
      <c r="R3786" t="str">
        <f t="shared" si="357"/>
        <v>musical</v>
      </c>
      <c r="S3786" s="9">
        <f t="shared" si="358"/>
        <v>42531.980694444443</v>
      </c>
      <c r="T3786" s="9">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54"/>
        <v>150.75</v>
      </c>
      <c r="P3787">
        <f t="shared" si="355"/>
        <v>100.5</v>
      </c>
      <c r="Q3787" t="str">
        <f t="shared" si="356"/>
        <v>theater</v>
      </c>
      <c r="R3787" t="str">
        <f t="shared" si="357"/>
        <v>musical</v>
      </c>
      <c r="S3787" s="9">
        <f t="shared" si="358"/>
        <v>42548.63853009259</v>
      </c>
      <c r="T3787" s="9">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354"/>
        <v>110.96666666666665</v>
      </c>
      <c r="P3788">
        <f t="shared" si="355"/>
        <v>93.774647887323937</v>
      </c>
      <c r="Q3788" t="str">
        <f t="shared" si="356"/>
        <v>theater</v>
      </c>
      <c r="R3788" t="str">
        <f t="shared" si="357"/>
        <v>musical</v>
      </c>
      <c r="S3788" s="9">
        <f t="shared" si="358"/>
        <v>42487.037905092591</v>
      </c>
      <c r="T3788" s="9">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54"/>
        <v>100.28571428571429</v>
      </c>
      <c r="P3789">
        <f t="shared" si="355"/>
        <v>35.1</v>
      </c>
      <c r="Q3789" t="str">
        <f t="shared" si="356"/>
        <v>theater</v>
      </c>
      <c r="R3789" t="str">
        <f t="shared" si="357"/>
        <v>musical</v>
      </c>
      <c r="S3789" s="9">
        <f t="shared" si="358"/>
        <v>42167.534791666665</v>
      </c>
      <c r="T3789" s="9">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54"/>
        <v>0.66666666666666674</v>
      </c>
      <c r="P3790">
        <f t="shared" si="355"/>
        <v>500</v>
      </c>
      <c r="Q3790" t="str">
        <f t="shared" si="356"/>
        <v>theater</v>
      </c>
      <c r="R3790" t="str">
        <f t="shared" si="357"/>
        <v>musical</v>
      </c>
      <c r="S3790" s="9">
        <f t="shared" si="358"/>
        <v>42333.695821759262</v>
      </c>
      <c r="T3790" s="9">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54"/>
        <v>3.267605633802817</v>
      </c>
      <c r="P3791">
        <f t="shared" si="355"/>
        <v>29</v>
      </c>
      <c r="Q3791" t="str">
        <f t="shared" si="356"/>
        <v>theater</v>
      </c>
      <c r="R3791" t="str">
        <f t="shared" si="357"/>
        <v>musical</v>
      </c>
      <c r="S3791" s="9">
        <f t="shared" si="358"/>
        <v>42138.798819444448</v>
      </c>
      <c r="T3791" s="9">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54"/>
        <v>0</v>
      </c>
      <c r="P3792">
        <f t="shared" si="355"/>
        <v>0</v>
      </c>
      <c r="Q3792" t="str">
        <f t="shared" si="356"/>
        <v>theater</v>
      </c>
      <c r="R3792" t="str">
        <f t="shared" si="357"/>
        <v>musical</v>
      </c>
      <c r="S3792" s="9">
        <f t="shared" si="358"/>
        <v>42666.666932870372</v>
      </c>
      <c r="T3792" s="9">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54"/>
        <v>0</v>
      </c>
      <c r="P3793">
        <f t="shared" si="355"/>
        <v>0</v>
      </c>
      <c r="Q3793" t="str">
        <f t="shared" si="356"/>
        <v>theater</v>
      </c>
      <c r="R3793" t="str">
        <f t="shared" si="357"/>
        <v>musical</v>
      </c>
      <c r="S3793" s="9">
        <f t="shared" si="358"/>
        <v>41766.692037037035</v>
      </c>
      <c r="T3793" s="9">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54"/>
        <v>0.27999999999999997</v>
      </c>
      <c r="P3794">
        <f t="shared" si="355"/>
        <v>17.5</v>
      </c>
      <c r="Q3794" t="str">
        <f t="shared" si="356"/>
        <v>theater</v>
      </c>
      <c r="R3794" t="str">
        <f t="shared" si="357"/>
        <v>musical</v>
      </c>
      <c r="S3794" s="9">
        <f t="shared" si="358"/>
        <v>42170.447013888886</v>
      </c>
      <c r="T3794" s="9">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54"/>
        <v>59.657142857142851</v>
      </c>
      <c r="P3795">
        <f t="shared" si="355"/>
        <v>174</v>
      </c>
      <c r="Q3795" t="str">
        <f t="shared" si="356"/>
        <v>theater</v>
      </c>
      <c r="R3795" t="str">
        <f t="shared" si="357"/>
        <v>musical</v>
      </c>
      <c r="S3795" s="9">
        <f t="shared" si="358"/>
        <v>41968.938993055555</v>
      </c>
      <c r="T3795" s="9">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54"/>
        <v>1</v>
      </c>
      <c r="P3796">
        <f t="shared" si="355"/>
        <v>50</v>
      </c>
      <c r="Q3796" t="str">
        <f t="shared" si="356"/>
        <v>theater</v>
      </c>
      <c r="R3796" t="str">
        <f t="shared" si="357"/>
        <v>musical</v>
      </c>
      <c r="S3796" s="9">
        <f t="shared" si="358"/>
        <v>42132.58048611111</v>
      </c>
      <c r="T3796" s="9">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54"/>
        <v>1.6666666666666667</v>
      </c>
      <c r="P3797">
        <f t="shared" si="355"/>
        <v>5</v>
      </c>
      <c r="Q3797" t="str">
        <f t="shared" si="356"/>
        <v>theater</v>
      </c>
      <c r="R3797" t="str">
        <f t="shared" si="357"/>
        <v>musical</v>
      </c>
      <c r="S3797" s="9">
        <f t="shared" si="358"/>
        <v>42201.436226851853</v>
      </c>
      <c r="T3797" s="9">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54"/>
        <v>4.4444444444444444E-3</v>
      </c>
      <c r="P3798">
        <f t="shared" si="355"/>
        <v>1</v>
      </c>
      <c r="Q3798" t="str">
        <f t="shared" si="356"/>
        <v>theater</v>
      </c>
      <c r="R3798" t="str">
        <f t="shared" si="357"/>
        <v>musical</v>
      </c>
      <c r="S3798" s="9">
        <f t="shared" si="358"/>
        <v>42689.029583333337</v>
      </c>
      <c r="T3798" s="9">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54"/>
        <v>89.666666666666657</v>
      </c>
      <c r="P3799">
        <f t="shared" si="355"/>
        <v>145.40540540540542</v>
      </c>
      <c r="Q3799" t="str">
        <f t="shared" si="356"/>
        <v>theater</v>
      </c>
      <c r="R3799" t="str">
        <f t="shared" si="357"/>
        <v>musical</v>
      </c>
      <c r="S3799" s="9">
        <f t="shared" si="358"/>
        <v>42084.881539351853</v>
      </c>
      <c r="T3799" s="9">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54"/>
        <v>1.4642857142857144</v>
      </c>
      <c r="P3800">
        <f t="shared" si="355"/>
        <v>205</v>
      </c>
      <c r="Q3800" t="str">
        <f t="shared" si="356"/>
        <v>theater</v>
      </c>
      <c r="R3800" t="str">
        <f t="shared" si="357"/>
        <v>musical</v>
      </c>
      <c r="S3800" s="9">
        <f t="shared" si="358"/>
        <v>41831.722777777781</v>
      </c>
      <c r="T3800" s="9">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54"/>
        <v>4.0199999999999996</v>
      </c>
      <c r="P3801">
        <f t="shared" si="355"/>
        <v>100.5</v>
      </c>
      <c r="Q3801" t="str">
        <f t="shared" si="356"/>
        <v>theater</v>
      </c>
      <c r="R3801" t="str">
        <f t="shared" si="357"/>
        <v>musical</v>
      </c>
      <c r="S3801" s="9">
        <f t="shared" si="358"/>
        <v>42410.93105324074</v>
      </c>
      <c r="T3801" s="9">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54"/>
        <v>4.004545454545454</v>
      </c>
      <c r="P3802">
        <f t="shared" si="355"/>
        <v>55.0625</v>
      </c>
      <c r="Q3802" t="str">
        <f t="shared" si="356"/>
        <v>theater</v>
      </c>
      <c r="R3802" t="str">
        <f t="shared" si="357"/>
        <v>musical</v>
      </c>
      <c r="S3802" s="9">
        <f t="shared" si="358"/>
        <v>41982.737071759257</v>
      </c>
      <c r="T3802" s="9">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54"/>
        <v>8.52</v>
      </c>
      <c r="P3803">
        <f t="shared" si="355"/>
        <v>47.333333333333336</v>
      </c>
      <c r="Q3803" t="str">
        <f t="shared" si="356"/>
        <v>theater</v>
      </c>
      <c r="R3803" t="str">
        <f t="shared" si="357"/>
        <v>musical</v>
      </c>
      <c r="S3803" s="9">
        <f t="shared" si="358"/>
        <v>41975.676111111112</v>
      </c>
      <c r="T3803" s="9">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54"/>
        <v>0</v>
      </c>
      <c r="P3804">
        <f t="shared" si="355"/>
        <v>0</v>
      </c>
      <c r="Q3804" t="str">
        <f t="shared" si="356"/>
        <v>theater</v>
      </c>
      <c r="R3804" t="str">
        <f t="shared" si="357"/>
        <v>musical</v>
      </c>
      <c r="S3804" s="9">
        <f t="shared" si="358"/>
        <v>42269.126226851848</v>
      </c>
      <c r="T3804" s="9">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54"/>
        <v>19.650000000000002</v>
      </c>
      <c r="P3805">
        <f t="shared" si="355"/>
        <v>58.95</v>
      </c>
      <c r="Q3805" t="str">
        <f t="shared" si="356"/>
        <v>theater</v>
      </c>
      <c r="R3805" t="str">
        <f t="shared" si="357"/>
        <v>musical</v>
      </c>
      <c r="S3805" s="9">
        <f t="shared" si="358"/>
        <v>42403.971851851849</v>
      </c>
      <c r="T3805" s="9">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54"/>
        <v>0</v>
      </c>
      <c r="P3806">
        <f t="shared" si="355"/>
        <v>0</v>
      </c>
      <c r="Q3806" t="str">
        <f t="shared" si="356"/>
        <v>theater</v>
      </c>
      <c r="R3806" t="str">
        <f t="shared" si="357"/>
        <v>musical</v>
      </c>
      <c r="S3806" s="9">
        <f t="shared" si="358"/>
        <v>42527.00953703704</v>
      </c>
      <c r="T3806" s="9">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54"/>
        <v>2E-3</v>
      </c>
      <c r="P3807">
        <f t="shared" si="355"/>
        <v>1.5</v>
      </c>
      <c r="Q3807" t="str">
        <f t="shared" si="356"/>
        <v>theater</v>
      </c>
      <c r="R3807" t="str">
        <f t="shared" si="357"/>
        <v>musical</v>
      </c>
      <c r="S3807" s="9">
        <f t="shared" si="358"/>
        <v>41849.887037037035</v>
      </c>
      <c r="T3807" s="9">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54"/>
        <v>6.6666666666666666E-2</v>
      </c>
      <c r="P3808">
        <f t="shared" si="355"/>
        <v>5</v>
      </c>
      <c r="Q3808" t="str">
        <f t="shared" si="356"/>
        <v>theater</v>
      </c>
      <c r="R3808" t="str">
        <f t="shared" si="357"/>
        <v>musical</v>
      </c>
      <c r="S3808" s="9">
        <f t="shared" si="358"/>
        <v>41799.259039351848</v>
      </c>
      <c r="T3808" s="9">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54"/>
        <v>30.333333333333336</v>
      </c>
      <c r="P3809">
        <f t="shared" si="355"/>
        <v>50.555555555555557</v>
      </c>
      <c r="Q3809" t="str">
        <f t="shared" si="356"/>
        <v>theater</v>
      </c>
      <c r="R3809" t="str">
        <f t="shared" si="357"/>
        <v>musical</v>
      </c>
      <c r="S3809" s="9">
        <f t="shared" si="358"/>
        <v>42090.909016203703</v>
      </c>
      <c r="T3809" s="9">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54"/>
        <v>100</v>
      </c>
      <c r="P3810">
        <f t="shared" si="355"/>
        <v>41.666666666666664</v>
      </c>
      <c r="Q3810" t="str">
        <f t="shared" si="356"/>
        <v>theater</v>
      </c>
      <c r="R3810" t="str">
        <f t="shared" si="357"/>
        <v>plays</v>
      </c>
      <c r="S3810" s="9">
        <f t="shared" si="358"/>
        <v>42059.453923611116</v>
      </c>
      <c r="T3810" s="9">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54"/>
        <v>101.25</v>
      </c>
      <c r="P3811">
        <f t="shared" si="355"/>
        <v>53.289473684210527</v>
      </c>
      <c r="Q3811" t="str">
        <f t="shared" si="356"/>
        <v>theater</v>
      </c>
      <c r="R3811" t="str">
        <f t="shared" si="357"/>
        <v>plays</v>
      </c>
      <c r="S3811" s="9">
        <f t="shared" si="358"/>
        <v>41800.526701388888</v>
      </c>
      <c r="T3811" s="9">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54"/>
        <v>121.73333333333333</v>
      </c>
      <c r="P3812">
        <f t="shared" si="355"/>
        <v>70.230769230769226</v>
      </c>
      <c r="Q3812" t="str">
        <f t="shared" si="356"/>
        <v>theater</v>
      </c>
      <c r="R3812" t="str">
        <f t="shared" si="357"/>
        <v>plays</v>
      </c>
      <c r="S3812" s="9">
        <f t="shared" si="358"/>
        <v>42054.849050925928</v>
      </c>
      <c r="T3812" s="9">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54"/>
        <v>330</v>
      </c>
      <c r="P3813">
        <f t="shared" si="355"/>
        <v>43.421052631578945</v>
      </c>
      <c r="Q3813" t="str">
        <f t="shared" si="356"/>
        <v>theater</v>
      </c>
      <c r="R3813" t="str">
        <f t="shared" si="357"/>
        <v>plays</v>
      </c>
      <c r="S3813" s="9">
        <f t="shared" si="358"/>
        <v>42487.62700231481</v>
      </c>
      <c r="T3813" s="9">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54"/>
        <v>109.55</v>
      </c>
      <c r="P3814">
        <f t="shared" si="355"/>
        <v>199.18181818181819</v>
      </c>
      <c r="Q3814" t="str">
        <f t="shared" si="356"/>
        <v>theater</v>
      </c>
      <c r="R3814" t="str">
        <f t="shared" si="357"/>
        <v>plays</v>
      </c>
      <c r="S3814" s="9">
        <f t="shared" si="358"/>
        <v>42109.751250000001</v>
      </c>
      <c r="T3814" s="9">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54"/>
        <v>100.95190476190474</v>
      </c>
      <c r="P3815">
        <f t="shared" si="355"/>
        <v>78.518148148148143</v>
      </c>
      <c r="Q3815" t="str">
        <f t="shared" si="356"/>
        <v>theater</v>
      </c>
      <c r="R3815" t="str">
        <f t="shared" si="357"/>
        <v>plays</v>
      </c>
      <c r="S3815" s="9">
        <f t="shared" si="358"/>
        <v>42497.275706018518</v>
      </c>
      <c r="T3815" s="9">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54"/>
        <v>140.13333333333333</v>
      </c>
      <c r="P3816">
        <f t="shared" si="355"/>
        <v>61.823529411764703</v>
      </c>
      <c r="Q3816" t="str">
        <f t="shared" si="356"/>
        <v>theater</v>
      </c>
      <c r="R3816" t="str">
        <f t="shared" si="357"/>
        <v>plays</v>
      </c>
      <c r="S3816" s="9">
        <f t="shared" si="358"/>
        <v>42058.904074074075</v>
      </c>
      <c r="T3816" s="9">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54"/>
        <v>100.001</v>
      </c>
      <c r="P3817">
        <f t="shared" si="355"/>
        <v>50.000500000000002</v>
      </c>
      <c r="Q3817" t="str">
        <f t="shared" si="356"/>
        <v>theater</v>
      </c>
      <c r="R3817" t="str">
        <f t="shared" si="357"/>
        <v>plays</v>
      </c>
      <c r="S3817" s="9">
        <f t="shared" si="358"/>
        <v>42207.259918981479</v>
      </c>
      <c r="T3817" s="9">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54"/>
        <v>119.238</v>
      </c>
      <c r="P3818">
        <f t="shared" si="355"/>
        <v>48.339729729729726</v>
      </c>
      <c r="Q3818" t="str">
        <f t="shared" si="356"/>
        <v>theater</v>
      </c>
      <c r="R3818" t="str">
        <f t="shared" si="357"/>
        <v>plays</v>
      </c>
      <c r="S3818" s="9">
        <f t="shared" si="358"/>
        <v>41807.690081018518</v>
      </c>
      <c r="T3818" s="9">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54"/>
        <v>107.25</v>
      </c>
      <c r="P3819">
        <f t="shared" si="355"/>
        <v>107.25</v>
      </c>
      <c r="Q3819" t="str">
        <f t="shared" si="356"/>
        <v>theater</v>
      </c>
      <c r="R3819" t="str">
        <f t="shared" si="357"/>
        <v>plays</v>
      </c>
      <c r="S3819" s="9">
        <f t="shared" si="358"/>
        <v>42284.69694444444</v>
      </c>
      <c r="T3819" s="9">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54"/>
        <v>227.99999999999997</v>
      </c>
      <c r="P3820">
        <f t="shared" si="355"/>
        <v>57</v>
      </c>
      <c r="Q3820" t="str">
        <f t="shared" si="356"/>
        <v>theater</v>
      </c>
      <c r="R3820" t="str">
        <f t="shared" si="357"/>
        <v>plays</v>
      </c>
      <c r="S3820" s="9">
        <f t="shared" si="358"/>
        <v>42045.84238425926</v>
      </c>
      <c r="T3820" s="9">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54"/>
        <v>106.4</v>
      </c>
      <c r="P3821">
        <f t="shared" si="355"/>
        <v>40.92307692307692</v>
      </c>
      <c r="Q3821" t="str">
        <f t="shared" si="356"/>
        <v>theater</v>
      </c>
      <c r="R3821" t="str">
        <f t="shared" si="357"/>
        <v>plays</v>
      </c>
      <c r="S3821" s="9">
        <f t="shared" si="358"/>
        <v>42184.209537037037</v>
      </c>
      <c r="T3821" s="9">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54"/>
        <v>143.33333333333334</v>
      </c>
      <c r="P3822">
        <f t="shared" si="355"/>
        <v>21.5</v>
      </c>
      <c r="Q3822" t="str">
        <f t="shared" si="356"/>
        <v>theater</v>
      </c>
      <c r="R3822" t="str">
        <f t="shared" si="357"/>
        <v>plays</v>
      </c>
      <c r="S3822" s="9">
        <f t="shared" si="358"/>
        <v>42160.651817129634</v>
      </c>
      <c r="T3822" s="9">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54"/>
        <v>104.54285714285714</v>
      </c>
      <c r="P3823">
        <f t="shared" si="355"/>
        <v>79.543478260869563</v>
      </c>
      <c r="Q3823" t="str">
        <f t="shared" si="356"/>
        <v>theater</v>
      </c>
      <c r="R3823" t="str">
        <f t="shared" si="357"/>
        <v>plays</v>
      </c>
      <c r="S3823" s="9">
        <f t="shared" si="358"/>
        <v>42341.180636574078</v>
      </c>
      <c r="T3823" s="9">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354"/>
        <v>110.02000000000001</v>
      </c>
      <c r="P3824">
        <f t="shared" si="355"/>
        <v>72.381578947368425</v>
      </c>
      <c r="Q3824" t="str">
        <f t="shared" si="356"/>
        <v>theater</v>
      </c>
      <c r="R3824" t="str">
        <f t="shared" si="357"/>
        <v>plays</v>
      </c>
      <c r="S3824" s="9">
        <f t="shared" si="358"/>
        <v>42329.838159722218</v>
      </c>
      <c r="T3824" s="9">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54"/>
        <v>106</v>
      </c>
      <c r="P3825">
        <f t="shared" si="355"/>
        <v>64.634146341463421</v>
      </c>
      <c r="Q3825" t="str">
        <f t="shared" si="356"/>
        <v>theater</v>
      </c>
      <c r="R3825" t="str">
        <f t="shared" si="357"/>
        <v>plays</v>
      </c>
      <c r="S3825" s="9">
        <f t="shared" si="358"/>
        <v>42170.910231481481</v>
      </c>
      <c r="T3825" s="9">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54"/>
        <v>108</v>
      </c>
      <c r="P3826">
        <f t="shared" si="355"/>
        <v>38.571428571428569</v>
      </c>
      <c r="Q3826" t="str">
        <f t="shared" si="356"/>
        <v>theater</v>
      </c>
      <c r="R3826" t="str">
        <f t="shared" si="357"/>
        <v>plays</v>
      </c>
      <c r="S3826" s="9">
        <f t="shared" si="358"/>
        <v>42571.626192129625</v>
      </c>
      <c r="T3826" s="9">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354"/>
        <v>105.42</v>
      </c>
      <c r="P3827">
        <f t="shared" si="355"/>
        <v>107.57142857142857</v>
      </c>
      <c r="Q3827" t="str">
        <f t="shared" si="356"/>
        <v>theater</v>
      </c>
      <c r="R3827" t="str">
        <f t="shared" si="357"/>
        <v>plays</v>
      </c>
      <c r="S3827" s="9">
        <f t="shared" si="358"/>
        <v>42151.069606481484</v>
      </c>
      <c r="T3827" s="9">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54"/>
        <v>119.16666666666667</v>
      </c>
      <c r="P3828">
        <f t="shared" si="355"/>
        <v>27.5</v>
      </c>
      <c r="Q3828" t="str">
        <f t="shared" si="356"/>
        <v>theater</v>
      </c>
      <c r="R3828" t="str">
        <f t="shared" si="357"/>
        <v>plays</v>
      </c>
      <c r="S3828" s="9">
        <f t="shared" si="358"/>
        <v>42101.423541666663</v>
      </c>
      <c r="T3828" s="9">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54"/>
        <v>152.66666666666666</v>
      </c>
      <c r="P3829">
        <f t="shared" si="355"/>
        <v>70.461538461538467</v>
      </c>
      <c r="Q3829" t="str">
        <f t="shared" si="356"/>
        <v>theater</v>
      </c>
      <c r="R3829" t="str">
        <f t="shared" si="357"/>
        <v>plays</v>
      </c>
      <c r="S3829" s="9">
        <f t="shared" si="358"/>
        <v>42034.928252314814</v>
      </c>
      <c r="T3829" s="9">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354"/>
        <v>100</v>
      </c>
      <c r="P3830">
        <f t="shared" si="355"/>
        <v>178.57142857142858</v>
      </c>
      <c r="Q3830" t="str">
        <f t="shared" si="356"/>
        <v>theater</v>
      </c>
      <c r="R3830" t="str">
        <f t="shared" si="357"/>
        <v>plays</v>
      </c>
      <c r="S3830" s="9">
        <f t="shared" si="358"/>
        <v>41944.527627314819</v>
      </c>
      <c r="T3830" s="9">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54"/>
        <v>100.2</v>
      </c>
      <c r="P3831">
        <f t="shared" si="355"/>
        <v>62.625</v>
      </c>
      <c r="Q3831" t="str">
        <f t="shared" si="356"/>
        <v>theater</v>
      </c>
      <c r="R3831" t="str">
        <f t="shared" si="357"/>
        <v>plays</v>
      </c>
      <c r="S3831" s="9">
        <f t="shared" si="358"/>
        <v>42593.865405092598</v>
      </c>
      <c r="T3831" s="9">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54"/>
        <v>225</v>
      </c>
      <c r="P3832">
        <f t="shared" si="355"/>
        <v>75</v>
      </c>
      <c r="Q3832" t="str">
        <f t="shared" si="356"/>
        <v>theater</v>
      </c>
      <c r="R3832" t="str">
        <f t="shared" si="357"/>
        <v>plays</v>
      </c>
      <c r="S3832" s="9">
        <f t="shared" si="358"/>
        <v>42503.740868055553</v>
      </c>
      <c r="T3832" s="9">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54"/>
        <v>106.02199999999999</v>
      </c>
      <c r="P3833">
        <f t="shared" si="355"/>
        <v>58.901111111111113</v>
      </c>
      <c r="Q3833" t="str">
        <f t="shared" si="356"/>
        <v>theater</v>
      </c>
      <c r="R3833" t="str">
        <f t="shared" si="357"/>
        <v>plays</v>
      </c>
      <c r="S3833" s="9">
        <f t="shared" si="358"/>
        <v>41927.848900462966</v>
      </c>
      <c r="T3833" s="9">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54"/>
        <v>104.66666666666666</v>
      </c>
      <c r="P3834">
        <f t="shared" si="355"/>
        <v>139.55555555555554</v>
      </c>
      <c r="Q3834" t="str">
        <f t="shared" si="356"/>
        <v>theater</v>
      </c>
      <c r="R3834" t="str">
        <f t="shared" si="357"/>
        <v>plays</v>
      </c>
      <c r="S3834" s="9">
        <f t="shared" si="358"/>
        <v>42375.114988425921</v>
      </c>
      <c r="T3834" s="9">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54"/>
        <v>116.66666666666667</v>
      </c>
      <c r="P3835">
        <f t="shared" si="355"/>
        <v>70</v>
      </c>
      <c r="Q3835" t="str">
        <f t="shared" si="356"/>
        <v>theater</v>
      </c>
      <c r="R3835" t="str">
        <f t="shared" si="357"/>
        <v>plays</v>
      </c>
      <c r="S3835" s="9">
        <f t="shared" si="358"/>
        <v>41963.872361111105</v>
      </c>
      <c r="T3835" s="9">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54"/>
        <v>109.03333333333333</v>
      </c>
      <c r="P3836">
        <f t="shared" si="355"/>
        <v>57.385964912280699</v>
      </c>
      <c r="Q3836" t="str">
        <f t="shared" si="356"/>
        <v>theater</v>
      </c>
      <c r="R3836" t="str">
        <f t="shared" si="357"/>
        <v>plays</v>
      </c>
      <c r="S3836" s="9">
        <f t="shared" si="358"/>
        <v>42143.445219907408</v>
      </c>
      <c r="T3836" s="9">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54"/>
        <v>160</v>
      </c>
      <c r="P3837">
        <f t="shared" si="355"/>
        <v>40</v>
      </c>
      <c r="Q3837" t="str">
        <f t="shared" si="356"/>
        <v>theater</v>
      </c>
      <c r="R3837" t="str">
        <f t="shared" si="357"/>
        <v>plays</v>
      </c>
      <c r="S3837" s="9">
        <f t="shared" si="358"/>
        <v>42460.94222222222</v>
      </c>
      <c r="T3837" s="9">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54"/>
        <v>112.5</v>
      </c>
      <c r="P3838">
        <f t="shared" si="355"/>
        <v>64.285714285714292</v>
      </c>
      <c r="Q3838" t="str">
        <f t="shared" si="356"/>
        <v>theater</v>
      </c>
      <c r="R3838" t="str">
        <f t="shared" si="357"/>
        <v>plays</v>
      </c>
      <c r="S3838" s="9">
        <f t="shared" si="358"/>
        <v>42553.926527777774</v>
      </c>
      <c r="T3838" s="9">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54"/>
        <v>102.1</v>
      </c>
      <c r="P3839">
        <f t="shared" si="355"/>
        <v>120.11764705882354</v>
      </c>
      <c r="Q3839" t="str">
        <f t="shared" si="356"/>
        <v>theater</v>
      </c>
      <c r="R3839" t="str">
        <f t="shared" si="357"/>
        <v>plays</v>
      </c>
      <c r="S3839" s="9">
        <f t="shared" si="358"/>
        <v>42152.765717592592</v>
      </c>
      <c r="T3839" s="9">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54"/>
        <v>100.824</v>
      </c>
      <c r="P3840">
        <f t="shared" si="355"/>
        <v>1008.24</v>
      </c>
      <c r="Q3840" t="str">
        <f t="shared" si="356"/>
        <v>theater</v>
      </c>
      <c r="R3840" t="str">
        <f t="shared" si="357"/>
        <v>plays</v>
      </c>
      <c r="S3840" s="9">
        <f t="shared" si="358"/>
        <v>42116.710752314815</v>
      </c>
      <c r="T3840" s="9">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54"/>
        <v>101.25</v>
      </c>
      <c r="P3841">
        <f t="shared" si="355"/>
        <v>63.28125</v>
      </c>
      <c r="Q3841" t="str">
        <f t="shared" si="356"/>
        <v>theater</v>
      </c>
      <c r="R3841" t="str">
        <f t="shared" si="357"/>
        <v>plays</v>
      </c>
      <c r="S3841" s="9">
        <f t="shared" si="358"/>
        <v>42155.142638888887</v>
      </c>
      <c r="T3841" s="9">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354"/>
        <v>6500</v>
      </c>
      <c r="P3842">
        <f t="shared" si="355"/>
        <v>21.666666666666668</v>
      </c>
      <c r="Q3842" t="str">
        <f t="shared" si="356"/>
        <v>theater</v>
      </c>
      <c r="R3842" t="str">
        <f t="shared" si="357"/>
        <v>plays</v>
      </c>
      <c r="S3842" s="9">
        <f t="shared" si="358"/>
        <v>42432.701724537037</v>
      </c>
      <c r="T3842" s="9">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360">(E3843/D3843)*100</f>
        <v>8.7200000000000006</v>
      </c>
      <c r="P3843">
        <f t="shared" ref="P3843:P3906" si="361">IFERROR(E3843/L3843, 0)</f>
        <v>25.647058823529413</v>
      </c>
      <c r="Q3843" t="str">
        <f t="shared" ref="Q3843:Q3906" si="362">LEFT(N3843, SEARCH("/",N3843,1)-1)</f>
        <v>theater</v>
      </c>
      <c r="R3843" t="str">
        <f t="shared" ref="R3843:R3906" si="363">RIGHT(N3843,LEN(N3843)-SEARCH("/",N3843,1))</f>
        <v>plays</v>
      </c>
      <c r="S3843" s="9">
        <f t="shared" ref="S3843:S3906" si="364">(((J3843/60)/60)/24)+DATE(1970,1,1)</f>
        <v>41780.785729166666</v>
      </c>
      <c r="T3843" s="9">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60"/>
        <v>21.94</v>
      </c>
      <c r="P3844">
        <f t="shared" si="361"/>
        <v>47.695652173913047</v>
      </c>
      <c r="Q3844" t="str">
        <f t="shared" si="362"/>
        <v>theater</v>
      </c>
      <c r="R3844" t="str">
        <f t="shared" si="363"/>
        <v>plays</v>
      </c>
      <c r="S3844" s="9">
        <f t="shared" si="364"/>
        <v>41740.493657407409</v>
      </c>
      <c r="T3844" s="9">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60"/>
        <v>21.3</v>
      </c>
      <c r="P3845">
        <f t="shared" si="361"/>
        <v>56.05263157894737</v>
      </c>
      <c r="Q3845" t="str">
        <f t="shared" si="362"/>
        <v>theater</v>
      </c>
      <c r="R3845" t="str">
        <f t="shared" si="363"/>
        <v>plays</v>
      </c>
      <c r="S3845" s="9">
        <f t="shared" si="364"/>
        <v>41766.072500000002</v>
      </c>
      <c r="T3845" s="9">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60"/>
        <v>41.489795918367342</v>
      </c>
      <c r="P3846">
        <f t="shared" si="361"/>
        <v>81.319999999999993</v>
      </c>
      <c r="Q3846" t="str">
        <f t="shared" si="362"/>
        <v>theater</v>
      </c>
      <c r="R3846" t="str">
        <f t="shared" si="363"/>
        <v>plays</v>
      </c>
      <c r="S3846" s="9">
        <f t="shared" si="364"/>
        <v>41766.617291666669</v>
      </c>
      <c r="T3846" s="9">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60"/>
        <v>2.105</v>
      </c>
      <c r="P3847">
        <f t="shared" si="361"/>
        <v>70.166666666666671</v>
      </c>
      <c r="Q3847" t="str">
        <f t="shared" si="362"/>
        <v>theater</v>
      </c>
      <c r="R3847" t="str">
        <f t="shared" si="363"/>
        <v>plays</v>
      </c>
      <c r="S3847" s="9">
        <f t="shared" si="364"/>
        <v>42248.627013888887</v>
      </c>
      <c r="T3847" s="9">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60"/>
        <v>2.7</v>
      </c>
      <c r="P3848">
        <f t="shared" si="361"/>
        <v>23.625</v>
      </c>
      <c r="Q3848" t="str">
        <f t="shared" si="362"/>
        <v>theater</v>
      </c>
      <c r="R3848" t="str">
        <f t="shared" si="363"/>
        <v>plays</v>
      </c>
      <c r="S3848" s="9">
        <f t="shared" si="364"/>
        <v>41885.221550925926</v>
      </c>
      <c r="T3848" s="9">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60"/>
        <v>16.161904761904761</v>
      </c>
      <c r="P3849">
        <f t="shared" si="361"/>
        <v>188.55555555555554</v>
      </c>
      <c r="Q3849" t="str">
        <f t="shared" si="362"/>
        <v>theater</v>
      </c>
      <c r="R3849" t="str">
        <f t="shared" si="363"/>
        <v>plays</v>
      </c>
      <c r="S3849" s="9">
        <f t="shared" si="364"/>
        <v>42159.224432870367</v>
      </c>
      <c r="T3849" s="9">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60"/>
        <v>16.376923076923077</v>
      </c>
      <c r="P3850">
        <f t="shared" si="361"/>
        <v>49.511627906976742</v>
      </c>
      <c r="Q3850" t="str">
        <f t="shared" si="362"/>
        <v>theater</v>
      </c>
      <c r="R3850" t="str">
        <f t="shared" si="363"/>
        <v>plays</v>
      </c>
      <c r="S3850" s="9">
        <f t="shared" si="364"/>
        <v>42265.817002314812</v>
      </c>
      <c r="T3850" s="9">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60"/>
        <v>7.043333333333333</v>
      </c>
      <c r="P3851">
        <f t="shared" si="361"/>
        <v>75.464285714285708</v>
      </c>
      <c r="Q3851" t="str">
        <f t="shared" si="362"/>
        <v>theater</v>
      </c>
      <c r="R3851" t="str">
        <f t="shared" si="363"/>
        <v>plays</v>
      </c>
      <c r="S3851" s="9">
        <f t="shared" si="364"/>
        <v>42136.767175925925</v>
      </c>
      <c r="T3851" s="9">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60"/>
        <v>3.8</v>
      </c>
      <c r="P3852">
        <f t="shared" si="361"/>
        <v>9.5</v>
      </c>
      <c r="Q3852" t="str">
        <f t="shared" si="362"/>
        <v>theater</v>
      </c>
      <c r="R3852" t="str">
        <f t="shared" si="363"/>
        <v>plays</v>
      </c>
      <c r="S3852" s="9">
        <f t="shared" si="364"/>
        <v>41975.124340277776</v>
      </c>
      <c r="T3852" s="9">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60"/>
        <v>34.08</v>
      </c>
      <c r="P3853">
        <f t="shared" si="361"/>
        <v>35.5</v>
      </c>
      <c r="Q3853" t="str">
        <f t="shared" si="362"/>
        <v>theater</v>
      </c>
      <c r="R3853" t="str">
        <f t="shared" si="363"/>
        <v>plays</v>
      </c>
      <c r="S3853" s="9">
        <f t="shared" si="364"/>
        <v>42172.439571759256</v>
      </c>
      <c r="T3853" s="9">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60"/>
        <v>0.2</v>
      </c>
      <c r="P3854">
        <f t="shared" si="361"/>
        <v>10</v>
      </c>
      <c r="Q3854" t="str">
        <f t="shared" si="362"/>
        <v>theater</v>
      </c>
      <c r="R3854" t="str">
        <f t="shared" si="363"/>
        <v>plays</v>
      </c>
      <c r="S3854" s="9">
        <f t="shared" si="364"/>
        <v>42065.190694444449</v>
      </c>
      <c r="T3854" s="9">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60"/>
        <v>2.5999999999999999E-2</v>
      </c>
      <c r="P3855">
        <f t="shared" si="361"/>
        <v>13</v>
      </c>
      <c r="Q3855" t="str">
        <f t="shared" si="362"/>
        <v>theater</v>
      </c>
      <c r="R3855" t="str">
        <f t="shared" si="363"/>
        <v>plays</v>
      </c>
      <c r="S3855" s="9">
        <f t="shared" si="364"/>
        <v>41848.84002314815</v>
      </c>
      <c r="T3855" s="9">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60"/>
        <v>16.254545454545454</v>
      </c>
      <c r="P3856">
        <f t="shared" si="361"/>
        <v>89.4</v>
      </c>
      <c r="Q3856" t="str">
        <f t="shared" si="362"/>
        <v>theater</v>
      </c>
      <c r="R3856" t="str">
        <f t="shared" si="363"/>
        <v>plays</v>
      </c>
      <c r="S3856" s="9">
        <f t="shared" si="364"/>
        <v>42103.884930555556</v>
      </c>
      <c r="T3856" s="9">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60"/>
        <v>2.5</v>
      </c>
      <c r="P3857">
        <f t="shared" si="361"/>
        <v>25</v>
      </c>
      <c r="Q3857" t="str">
        <f t="shared" si="362"/>
        <v>theater</v>
      </c>
      <c r="R3857" t="str">
        <f t="shared" si="363"/>
        <v>plays</v>
      </c>
      <c r="S3857" s="9">
        <f t="shared" si="364"/>
        <v>42059.970729166671</v>
      </c>
      <c r="T3857" s="9">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60"/>
        <v>0.02</v>
      </c>
      <c r="P3858">
        <f t="shared" si="361"/>
        <v>1</v>
      </c>
      <c r="Q3858" t="str">
        <f t="shared" si="362"/>
        <v>theater</v>
      </c>
      <c r="R3858" t="str">
        <f t="shared" si="363"/>
        <v>plays</v>
      </c>
      <c r="S3858" s="9">
        <f t="shared" si="364"/>
        <v>42041.743090277778</v>
      </c>
      <c r="T3858" s="9">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60"/>
        <v>5.2</v>
      </c>
      <c r="P3859">
        <f t="shared" si="361"/>
        <v>65</v>
      </c>
      <c r="Q3859" t="str">
        <f t="shared" si="362"/>
        <v>theater</v>
      </c>
      <c r="R3859" t="str">
        <f t="shared" si="363"/>
        <v>plays</v>
      </c>
      <c r="S3859" s="9">
        <f t="shared" si="364"/>
        <v>41829.73715277778</v>
      </c>
      <c r="T3859" s="9">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60"/>
        <v>2</v>
      </c>
      <c r="P3860">
        <f t="shared" si="361"/>
        <v>10</v>
      </c>
      <c r="Q3860" t="str">
        <f t="shared" si="362"/>
        <v>theater</v>
      </c>
      <c r="R3860" t="str">
        <f t="shared" si="363"/>
        <v>plays</v>
      </c>
      <c r="S3860" s="9">
        <f t="shared" si="364"/>
        <v>42128.431064814817</v>
      </c>
      <c r="T3860" s="9">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60"/>
        <v>0.04</v>
      </c>
      <c r="P3861">
        <f t="shared" si="361"/>
        <v>1</v>
      </c>
      <c r="Q3861" t="str">
        <f t="shared" si="362"/>
        <v>theater</v>
      </c>
      <c r="R3861" t="str">
        <f t="shared" si="363"/>
        <v>plays</v>
      </c>
      <c r="S3861" s="9">
        <f t="shared" si="364"/>
        <v>41789.893599537041</v>
      </c>
      <c r="T3861" s="9">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60"/>
        <v>17.666666666666668</v>
      </c>
      <c r="P3862">
        <f t="shared" si="361"/>
        <v>81.538461538461533</v>
      </c>
      <c r="Q3862" t="str">
        <f t="shared" si="362"/>
        <v>theater</v>
      </c>
      <c r="R3862" t="str">
        <f t="shared" si="363"/>
        <v>plays</v>
      </c>
      <c r="S3862" s="9">
        <f t="shared" si="364"/>
        <v>41833.660995370366</v>
      </c>
      <c r="T3862" s="9">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60"/>
        <v>5</v>
      </c>
      <c r="P3863">
        <f t="shared" si="361"/>
        <v>100</v>
      </c>
      <c r="Q3863" t="str">
        <f t="shared" si="362"/>
        <v>theater</v>
      </c>
      <c r="R3863" t="str">
        <f t="shared" si="363"/>
        <v>plays</v>
      </c>
      <c r="S3863" s="9">
        <f t="shared" si="364"/>
        <v>41914.590011574073</v>
      </c>
      <c r="T3863" s="9">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60"/>
        <v>1.3333333333333334E-2</v>
      </c>
      <c r="P3864">
        <f t="shared" si="361"/>
        <v>1</v>
      </c>
      <c r="Q3864" t="str">
        <f t="shared" si="362"/>
        <v>theater</v>
      </c>
      <c r="R3864" t="str">
        <f t="shared" si="363"/>
        <v>plays</v>
      </c>
      <c r="S3864" s="9">
        <f t="shared" si="364"/>
        <v>42611.261064814811</v>
      </c>
      <c r="T3864" s="9">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60"/>
        <v>0</v>
      </c>
      <c r="P3865">
        <f t="shared" si="361"/>
        <v>0</v>
      </c>
      <c r="Q3865" t="str">
        <f t="shared" si="362"/>
        <v>theater</v>
      </c>
      <c r="R3865" t="str">
        <f t="shared" si="363"/>
        <v>plays</v>
      </c>
      <c r="S3865" s="9">
        <f t="shared" si="364"/>
        <v>42253.633159722223</v>
      </c>
      <c r="T3865" s="9">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60"/>
        <v>1.2</v>
      </c>
      <c r="P3866">
        <f t="shared" si="361"/>
        <v>20</v>
      </c>
      <c r="Q3866" t="str">
        <f t="shared" si="362"/>
        <v>theater</v>
      </c>
      <c r="R3866" t="str">
        <f t="shared" si="363"/>
        <v>plays</v>
      </c>
      <c r="S3866" s="9">
        <f t="shared" si="364"/>
        <v>42295.891828703709</v>
      </c>
      <c r="T3866" s="9">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60"/>
        <v>26.937422295897225</v>
      </c>
      <c r="P3867">
        <f t="shared" si="361"/>
        <v>46.428571428571431</v>
      </c>
      <c r="Q3867" t="str">
        <f t="shared" si="362"/>
        <v>theater</v>
      </c>
      <c r="R3867" t="str">
        <f t="shared" si="363"/>
        <v>plays</v>
      </c>
      <c r="S3867" s="9">
        <f t="shared" si="364"/>
        <v>41841.651597222226</v>
      </c>
      <c r="T3867" s="9">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60"/>
        <v>0.54999999999999993</v>
      </c>
      <c r="P3868">
        <f t="shared" si="361"/>
        <v>5.5</v>
      </c>
      <c r="Q3868" t="str">
        <f t="shared" si="362"/>
        <v>theater</v>
      </c>
      <c r="R3868" t="str">
        <f t="shared" si="363"/>
        <v>plays</v>
      </c>
      <c r="S3868" s="9">
        <f t="shared" si="364"/>
        <v>42402.947002314817</v>
      </c>
      <c r="T3868" s="9">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60"/>
        <v>12.55</v>
      </c>
      <c r="P3869">
        <f t="shared" si="361"/>
        <v>50.2</v>
      </c>
      <c r="Q3869" t="str">
        <f t="shared" si="362"/>
        <v>theater</v>
      </c>
      <c r="R3869" t="str">
        <f t="shared" si="363"/>
        <v>plays</v>
      </c>
      <c r="S3869" s="9">
        <f t="shared" si="364"/>
        <v>42509.814108796301</v>
      </c>
      <c r="T3869" s="9">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60"/>
        <v>0.2</v>
      </c>
      <c r="P3870">
        <f t="shared" si="361"/>
        <v>10</v>
      </c>
      <c r="Q3870" t="str">
        <f t="shared" si="362"/>
        <v>theater</v>
      </c>
      <c r="R3870" t="str">
        <f t="shared" si="363"/>
        <v>musical</v>
      </c>
      <c r="S3870" s="9">
        <f t="shared" si="364"/>
        <v>41865.659780092588</v>
      </c>
      <c r="T3870" s="9">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60"/>
        <v>3.4474868431088401</v>
      </c>
      <c r="P3871">
        <f t="shared" si="361"/>
        <v>30.133333333333333</v>
      </c>
      <c r="Q3871" t="str">
        <f t="shared" si="362"/>
        <v>theater</v>
      </c>
      <c r="R3871" t="str">
        <f t="shared" si="363"/>
        <v>musical</v>
      </c>
      <c r="S3871" s="9">
        <f t="shared" si="364"/>
        <v>42047.724444444444</v>
      </c>
      <c r="T3871" s="9">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60"/>
        <v>15</v>
      </c>
      <c r="P3872">
        <f t="shared" si="361"/>
        <v>150</v>
      </c>
      <c r="Q3872" t="str">
        <f t="shared" si="362"/>
        <v>theater</v>
      </c>
      <c r="R3872" t="str">
        <f t="shared" si="363"/>
        <v>musical</v>
      </c>
      <c r="S3872" s="9">
        <f t="shared" si="364"/>
        <v>41793.17219907407</v>
      </c>
      <c r="T3872" s="9">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60"/>
        <v>2.666666666666667</v>
      </c>
      <c r="P3873">
        <f t="shared" si="361"/>
        <v>13.333333333333334</v>
      </c>
      <c r="Q3873" t="str">
        <f t="shared" si="362"/>
        <v>theater</v>
      </c>
      <c r="R3873" t="str">
        <f t="shared" si="363"/>
        <v>musical</v>
      </c>
      <c r="S3873" s="9">
        <f t="shared" si="364"/>
        <v>42763.780671296292</v>
      </c>
      <c r="T3873" s="9">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60"/>
        <v>0</v>
      </c>
      <c r="P3874">
        <f t="shared" si="361"/>
        <v>0</v>
      </c>
      <c r="Q3874" t="str">
        <f t="shared" si="362"/>
        <v>theater</v>
      </c>
      <c r="R3874" t="str">
        <f t="shared" si="363"/>
        <v>musical</v>
      </c>
      <c r="S3874" s="9">
        <f t="shared" si="364"/>
        <v>42180.145787037036</v>
      </c>
      <c r="T3874" s="9">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60"/>
        <v>0</v>
      </c>
      <c r="P3875">
        <f t="shared" si="361"/>
        <v>0</v>
      </c>
      <c r="Q3875" t="str">
        <f t="shared" si="362"/>
        <v>theater</v>
      </c>
      <c r="R3875" t="str">
        <f t="shared" si="363"/>
        <v>musical</v>
      </c>
      <c r="S3875" s="9">
        <f t="shared" si="364"/>
        <v>42255.696006944447</v>
      </c>
      <c r="T3875" s="9">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60"/>
        <v>0</v>
      </c>
      <c r="P3876">
        <f t="shared" si="361"/>
        <v>0</v>
      </c>
      <c r="Q3876" t="str">
        <f t="shared" si="362"/>
        <v>theater</v>
      </c>
      <c r="R3876" t="str">
        <f t="shared" si="363"/>
        <v>musical</v>
      </c>
      <c r="S3876" s="9">
        <f t="shared" si="364"/>
        <v>42007.016458333332</v>
      </c>
      <c r="T3876" s="9">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60"/>
        <v>0</v>
      </c>
      <c r="P3877">
        <f t="shared" si="361"/>
        <v>0</v>
      </c>
      <c r="Q3877" t="str">
        <f t="shared" si="362"/>
        <v>theater</v>
      </c>
      <c r="R3877" t="str">
        <f t="shared" si="363"/>
        <v>musical</v>
      </c>
      <c r="S3877" s="9">
        <f t="shared" si="364"/>
        <v>42615.346817129626</v>
      </c>
      <c r="T3877" s="9">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60"/>
        <v>52.794871794871788</v>
      </c>
      <c r="P3878">
        <f t="shared" si="361"/>
        <v>44.760869565217391</v>
      </c>
      <c r="Q3878" t="str">
        <f t="shared" si="362"/>
        <v>theater</v>
      </c>
      <c r="R3878" t="str">
        <f t="shared" si="363"/>
        <v>musical</v>
      </c>
      <c r="S3878" s="9">
        <f t="shared" si="364"/>
        <v>42372.624166666668</v>
      </c>
      <c r="T3878" s="9">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60"/>
        <v>4.9639999999999995</v>
      </c>
      <c r="P3879">
        <f t="shared" si="361"/>
        <v>88.642857142857139</v>
      </c>
      <c r="Q3879" t="str">
        <f t="shared" si="362"/>
        <v>theater</v>
      </c>
      <c r="R3879" t="str">
        <f t="shared" si="363"/>
        <v>musical</v>
      </c>
      <c r="S3879" s="9">
        <f t="shared" si="364"/>
        <v>42682.67768518519</v>
      </c>
      <c r="T3879" s="9">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60"/>
        <v>5.5555555555555552E-2</v>
      </c>
      <c r="P3880">
        <f t="shared" si="361"/>
        <v>10</v>
      </c>
      <c r="Q3880" t="str">
        <f t="shared" si="362"/>
        <v>theater</v>
      </c>
      <c r="R3880" t="str">
        <f t="shared" si="363"/>
        <v>musical</v>
      </c>
      <c r="S3880" s="9">
        <f t="shared" si="364"/>
        <v>42154.818819444445</v>
      </c>
      <c r="T3880" s="9">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60"/>
        <v>0</v>
      </c>
      <c r="P3881">
        <f t="shared" si="361"/>
        <v>0</v>
      </c>
      <c r="Q3881" t="str">
        <f t="shared" si="362"/>
        <v>theater</v>
      </c>
      <c r="R3881" t="str">
        <f t="shared" si="363"/>
        <v>musical</v>
      </c>
      <c r="S3881" s="9">
        <f t="shared" si="364"/>
        <v>41999.861064814817</v>
      </c>
      <c r="T3881" s="9">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60"/>
        <v>13.066666666666665</v>
      </c>
      <c r="P3882">
        <f t="shared" si="361"/>
        <v>57.647058823529413</v>
      </c>
      <c r="Q3882" t="str">
        <f t="shared" si="362"/>
        <v>theater</v>
      </c>
      <c r="R3882" t="str">
        <f t="shared" si="363"/>
        <v>musical</v>
      </c>
      <c r="S3882" s="9">
        <f t="shared" si="364"/>
        <v>41815.815046296295</v>
      </c>
      <c r="T3882" s="9">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60"/>
        <v>5</v>
      </c>
      <c r="P3883">
        <f t="shared" si="361"/>
        <v>25</v>
      </c>
      <c r="Q3883" t="str">
        <f t="shared" si="362"/>
        <v>theater</v>
      </c>
      <c r="R3883" t="str">
        <f t="shared" si="363"/>
        <v>musical</v>
      </c>
      <c r="S3883" s="9">
        <f t="shared" si="364"/>
        <v>42756.018506944441</v>
      </c>
      <c r="T3883" s="9">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60"/>
        <v>0</v>
      </c>
      <c r="P3884">
        <f t="shared" si="361"/>
        <v>0</v>
      </c>
      <c r="Q3884" t="str">
        <f t="shared" si="362"/>
        <v>theater</v>
      </c>
      <c r="R3884" t="str">
        <f t="shared" si="363"/>
        <v>musical</v>
      </c>
      <c r="S3884" s="9">
        <f t="shared" si="364"/>
        <v>42373.983449074076</v>
      </c>
      <c r="T3884" s="9">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60"/>
        <v>0</v>
      </c>
      <c r="P3885">
        <f t="shared" si="361"/>
        <v>0</v>
      </c>
      <c r="Q3885" t="str">
        <f t="shared" si="362"/>
        <v>theater</v>
      </c>
      <c r="R3885" t="str">
        <f t="shared" si="363"/>
        <v>musical</v>
      </c>
      <c r="S3885" s="9">
        <f t="shared" si="364"/>
        <v>41854.602650462963</v>
      </c>
      <c r="T3885" s="9">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60"/>
        <v>0</v>
      </c>
      <c r="P3886">
        <f t="shared" si="361"/>
        <v>0</v>
      </c>
      <c r="Q3886" t="str">
        <f t="shared" si="362"/>
        <v>theater</v>
      </c>
      <c r="R3886" t="str">
        <f t="shared" si="363"/>
        <v>musical</v>
      </c>
      <c r="S3886" s="9">
        <f t="shared" si="364"/>
        <v>42065.791574074072</v>
      </c>
      <c r="T3886" s="9">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60"/>
        <v>0</v>
      </c>
      <c r="P3887">
        <f t="shared" si="361"/>
        <v>0</v>
      </c>
      <c r="Q3887" t="str">
        <f t="shared" si="362"/>
        <v>theater</v>
      </c>
      <c r="R3887" t="str">
        <f t="shared" si="363"/>
        <v>musical</v>
      </c>
      <c r="S3887" s="9">
        <f t="shared" si="364"/>
        <v>42469.951284722221</v>
      </c>
      <c r="T3887" s="9">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60"/>
        <v>0</v>
      </c>
      <c r="P3888">
        <f t="shared" si="361"/>
        <v>0</v>
      </c>
      <c r="Q3888" t="str">
        <f t="shared" si="362"/>
        <v>theater</v>
      </c>
      <c r="R3888" t="str">
        <f t="shared" si="363"/>
        <v>musical</v>
      </c>
      <c r="S3888" s="9">
        <f t="shared" si="364"/>
        <v>41954.228032407409</v>
      </c>
      <c r="T3888" s="9">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60"/>
        <v>1.7500000000000002</v>
      </c>
      <c r="P3889">
        <f t="shared" si="361"/>
        <v>17.5</v>
      </c>
      <c r="Q3889" t="str">
        <f t="shared" si="362"/>
        <v>theater</v>
      </c>
      <c r="R3889" t="str">
        <f t="shared" si="363"/>
        <v>musical</v>
      </c>
      <c r="S3889" s="9">
        <f t="shared" si="364"/>
        <v>42079.857974537037</v>
      </c>
      <c r="T3889" s="9">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60"/>
        <v>27.1</v>
      </c>
      <c r="P3890">
        <f t="shared" si="361"/>
        <v>38.714285714285715</v>
      </c>
      <c r="Q3890" t="str">
        <f t="shared" si="362"/>
        <v>theater</v>
      </c>
      <c r="R3890" t="str">
        <f t="shared" si="363"/>
        <v>plays</v>
      </c>
      <c r="S3890" s="9">
        <f t="shared" si="364"/>
        <v>42762.545810185184</v>
      </c>
      <c r="T3890" s="9">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60"/>
        <v>1.4749999999999999</v>
      </c>
      <c r="P3891">
        <f t="shared" si="361"/>
        <v>13.111111111111111</v>
      </c>
      <c r="Q3891" t="str">
        <f t="shared" si="362"/>
        <v>theater</v>
      </c>
      <c r="R3891" t="str">
        <f t="shared" si="363"/>
        <v>plays</v>
      </c>
      <c r="S3891" s="9">
        <f t="shared" si="364"/>
        <v>41977.004976851851</v>
      </c>
      <c r="T3891" s="9">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60"/>
        <v>16.826666666666668</v>
      </c>
      <c r="P3892">
        <f t="shared" si="361"/>
        <v>315.5</v>
      </c>
      <c r="Q3892" t="str">
        <f t="shared" si="362"/>
        <v>theater</v>
      </c>
      <c r="R3892" t="str">
        <f t="shared" si="363"/>
        <v>plays</v>
      </c>
      <c r="S3892" s="9">
        <f t="shared" si="364"/>
        <v>42171.758611111116</v>
      </c>
      <c r="T3892" s="9">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60"/>
        <v>32.5</v>
      </c>
      <c r="P3893">
        <f t="shared" si="361"/>
        <v>37.142857142857146</v>
      </c>
      <c r="Q3893" t="str">
        <f t="shared" si="362"/>
        <v>theater</v>
      </c>
      <c r="R3893" t="str">
        <f t="shared" si="363"/>
        <v>plays</v>
      </c>
      <c r="S3893" s="9">
        <f t="shared" si="364"/>
        <v>42056.1324537037</v>
      </c>
      <c r="T3893" s="9">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60"/>
        <v>0</v>
      </c>
      <c r="P3894">
        <f t="shared" si="361"/>
        <v>0</v>
      </c>
      <c r="Q3894" t="str">
        <f t="shared" si="362"/>
        <v>theater</v>
      </c>
      <c r="R3894" t="str">
        <f t="shared" si="363"/>
        <v>plays</v>
      </c>
      <c r="S3894" s="9">
        <f t="shared" si="364"/>
        <v>41867.652280092596</v>
      </c>
      <c r="T3894" s="9">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60"/>
        <v>21.55</v>
      </c>
      <c r="P3895">
        <f t="shared" si="361"/>
        <v>128.27380952380952</v>
      </c>
      <c r="Q3895" t="str">
        <f t="shared" si="362"/>
        <v>theater</v>
      </c>
      <c r="R3895" t="str">
        <f t="shared" si="363"/>
        <v>plays</v>
      </c>
      <c r="S3895" s="9">
        <f t="shared" si="364"/>
        <v>41779.657870370371</v>
      </c>
      <c r="T3895" s="9">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60"/>
        <v>3.4666666666666663</v>
      </c>
      <c r="P3896">
        <f t="shared" si="361"/>
        <v>47.272727272727273</v>
      </c>
      <c r="Q3896" t="str">
        <f t="shared" si="362"/>
        <v>theater</v>
      </c>
      <c r="R3896" t="str">
        <f t="shared" si="363"/>
        <v>plays</v>
      </c>
      <c r="S3896" s="9">
        <f t="shared" si="364"/>
        <v>42679.958472222221</v>
      </c>
      <c r="T3896" s="9">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60"/>
        <v>5</v>
      </c>
      <c r="P3897">
        <f t="shared" si="361"/>
        <v>50</v>
      </c>
      <c r="Q3897" t="str">
        <f t="shared" si="362"/>
        <v>theater</v>
      </c>
      <c r="R3897" t="str">
        <f t="shared" si="363"/>
        <v>plays</v>
      </c>
      <c r="S3897" s="9">
        <f t="shared" si="364"/>
        <v>42032.250208333338</v>
      </c>
      <c r="T3897" s="9">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60"/>
        <v>10.625</v>
      </c>
      <c r="P3898">
        <f t="shared" si="361"/>
        <v>42.5</v>
      </c>
      <c r="Q3898" t="str">
        <f t="shared" si="362"/>
        <v>theater</v>
      </c>
      <c r="R3898" t="str">
        <f t="shared" si="363"/>
        <v>plays</v>
      </c>
      <c r="S3898" s="9">
        <f t="shared" si="364"/>
        <v>41793.191875000004</v>
      </c>
      <c r="T3898" s="9">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60"/>
        <v>17.599999999999998</v>
      </c>
      <c r="P3899">
        <f t="shared" si="361"/>
        <v>44</v>
      </c>
      <c r="Q3899" t="str">
        <f t="shared" si="362"/>
        <v>theater</v>
      </c>
      <c r="R3899" t="str">
        <f t="shared" si="363"/>
        <v>plays</v>
      </c>
      <c r="S3899" s="9">
        <f t="shared" si="364"/>
        <v>41982.87364583333</v>
      </c>
      <c r="T3899" s="9">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60"/>
        <v>32.56</v>
      </c>
      <c r="P3900">
        <f t="shared" si="361"/>
        <v>50.875</v>
      </c>
      <c r="Q3900" t="str">
        <f t="shared" si="362"/>
        <v>theater</v>
      </c>
      <c r="R3900" t="str">
        <f t="shared" si="363"/>
        <v>plays</v>
      </c>
      <c r="S3900" s="9">
        <f t="shared" si="364"/>
        <v>42193.482291666667</v>
      </c>
      <c r="T3900" s="9">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60"/>
        <v>1.25</v>
      </c>
      <c r="P3901">
        <f t="shared" si="361"/>
        <v>62.5</v>
      </c>
      <c r="Q3901" t="str">
        <f t="shared" si="362"/>
        <v>theater</v>
      </c>
      <c r="R3901" t="str">
        <f t="shared" si="363"/>
        <v>plays</v>
      </c>
      <c r="S3901" s="9">
        <f t="shared" si="364"/>
        <v>41843.775011574071</v>
      </c>
      <c r="T3901" s="9">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60"/>
        <v>5.4</v>
      </c>
      <c r="P3902">
        <f t="shared" si="361"/>
        <v>27</v>
      </c>
      <c r="Q3902" t="str">
        <f t="shared" si="362"/>
        <v>theater</v>
      </c>
      <c r="R3902" t="str">
        <f t="shared" si="363"/>
        <v>plays</v>
      </c>
      <c r="S3902" s="9">
        <f t="shared" si="364"/>
        <v>42136.092488425929</v>
      </c>
      <c r="T3902" s="9">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60"/>
        <v>0.83333333333333337</v>
      </c>
      <c r="P3903">
        <f t="shared" si="361"/>
        <v>25</v>
      </c>
      <c r="Q3903" t="str">
        <f t="shared" si="362"/>
        <v>theater</v>
      </c>
      <c r="R3903" t="str">
        <f t="shared" si="363"/>
        <v>plays</v>
      </c>
      <c r="S3903" s="9">
        <f t="shared" si="364"/>
        <v>42317.826377314821</v>
      </c>
      <c r="T3903" s="9">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60"/>
        <v>48.833333333333336</v>
      </c>
      <c r="P3904">
        <f t="shared" si="361"/>
        <v>47.258064516129032</v>
      </c>
      <c r="Q3904" t="str">
        <f t="shared" si="362"/>
        <v>theater</v>
      </c>
      <c r="R3904" t="str">
        <f t="shared" si="363"/>
        <v>plays</v>
      </c>
      <c r="S3904" s="9">
        <f t="shared" si="364"/>
        <v>42663.468078703707</v>
      </c>
      <c r="T3904" s="9">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60"/>
        <v>0</v>
      </c>
      <c r="P3905">
        <f t="shared" si="361"/>
        <v>0</v>
      </c>
      <c r="Q3905" t="str">
        <f t="shared" si="362"/>
        <v>theater</v>
      </c>
      <c r="R3905" t="str">
        <f t="shared" si="363"/>
        <v>plays</v>
      </c>
      <c r="S3905" s="9">
        <f t="shared" si="364"/>
        <v>42186.01116898148</v>
      </c>
      <c r="T3905" s="9">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360"/>
        <v>0.03</v>
      </c>
      <c r="P3906">
        <f t="shared" si="361"/>
        <v>1.5</v>
      </c>
      <c r="Q3906" t="str">
        <f t="shared" si="362"/>
        <v>theater</v>
      </c>
      <c r="R3906" t="str">
        <f t="shared" si="363"/>
        <v>plays</v>
      </c>
      <c r="S3906" s="9">
        <f t="shared" si="364"/>
        <v>42095.229166666672</v>
      </c>
      <c r="T3906" s="9">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366">(E3907/D3907)*100</f>
        <v>11.533333333333333</v>
      </c>
      <c r="P3907">
        <f t="shared" ref="P3907:P3970" si="367">IFERROR(E3907/L3907, 0)</f>
        <v>24.714285714285715</v>
      </c>
      <c r="Q3907" t="str">
        <f t="shared" ref="Q3907:Q3970" si="368">LEFT(N3907, SEARCH("/",N3907,1)-1)</f>
        <v>theater</v>
      </c>
      <c r="R3907" t="str">
        <f t="shared" ref="R3907:R3970" si="369">RIGHT(N3907,LEN(N3907)-SEARCH("/",N3907,1))</f>
        <v>plays</v>
      </c>
      <c r="S3907" s="9">
        <f t="shared" ref="S3907:S3970" si="370">(((J3907/60)/60)/24)+DATE(1970,1,1)</f>
        <v>42124.623877314814</v>
      </c>
      <c r="T3907" s="9">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66"/>
        <v>67.333333333333329</v>
      </c>
      <c r="P3908">
        <f t="shared" si="367"/>
        <v>63.125</v>
      </c>
      <c r="Q3908" t="str">
        <f t="shared" si="368"/>
        <v>theater</v>
      </c>
      <c r="R3908" t="str">
        <f t="shared" si="369"/>
        <v>plays</v>
      </c>
      <c r="S3908" s="9">
        <f t="shared" si="370"/>
        <v>42143.917743055557</v>
      </c>
      <c r="T3908" s="9">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66"/>
        <v>15.299999999999999</v>
      </c>
      <c r="P3909">
        <f t="shared" si="367"/>
        <v>38.25</v>
      </c>
      <c r="Q3909" t="str">
        <f t="shared" si="368"/>
        <v>theater</v>
      </c>
      <c r="R3909" t="str">
        <f t="shared" si="369"/>
        <v>plays</v>
      </c>
      <c r="S3909" s="9">
        <f t="shared" si="370"/>
        <v>41906.819513888891</v>
      </c>
      <c r="T3909" s="9">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66"/>
        <v>8.6666666666666679</v>
      </c>
      <c r="P3910">
        <f t="shared" si="367"/>
        <v>16.25</v>
      </c>
      <c r="Q3910" t="str">
        <f t="shared" si="368"/>
        <v>theater</v>
      </c>
      <c r="R3910" t="str">
        <f t="shared" si="369"/>
        <v>plays</v>
      </c>
      <c r="S3910" s="9">
        <f t="shared" si="370"/>
        <v>41834.135370370372</v>
      </c>
      <c r="T3910" s="9">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66"/>
        <v>0.22499999999999998</v>
      </c>
      <c r="P3911">
        <f t="shared" si="367"/>
        <v>33.75</v>
      </c>
      <c r="Q3911" t="str">
        <f t="shared" si="368"/>
        <v>theater</v>
      </c>
      <c r="R3911" t="str">
        <f t="shared" si="369"/>
        <v>plays</v>
      </c>
      <c r="S3911" s="9">
        <f t="shared" si="370"/>
        <v>41863.359282407408</v>
      </c>
      <c r="T3911" s="9">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66"/>
        <v>3.0833333333333335</v>
      </c>
      <c r="P3912">
        <f t="shared" si="367"/>
        <v>61.666666666666664</v>
      </c>
      <c r="Q3912" t="str">
        <f t="shared" si="368"/>
        <v>theater</v>
      </c>
      <c r="R3912" t="str">
        <f t="shared" si="369"/>
        <v>plays</v>
      </c>
      <c r="S3912" s="9">
        <f t="shared" si="370"/>
        <v>42224.756909722222</v>
      </c>
      <c r="T3912" s="9">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66"/>
        <v>37.412500000000001</v>
      </c>
      <c r="P3913">
        <f t="shared" si="367"/>
        <v>83.138888888888886</v>
      </c>
      <c r="Q3913" t="str">
        <f t="shared" si="368"/>
        <v>theater</v>
      </c>
      <c r="R3913" t="str">
        <f t="shared" si="369"/>
        <v>plays</v>
      </c>
      <c r="S3913" s="9">
        <f t="shared" si="370"/>
        <v>41939.8122337963</v>
      </c>
      <c r="T3913" s="9">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66"/>
        <v>6.6666666666666671E-3</v>
      </c>
      <c r="P3914">
        <f t="shared" si="367"/>
        <v>1</v>
      </c>
      <c r="Q3914" t="str">
        <f t="shared" si="368"/>
        <v>theater</v>
      </c>
      <c r="R3914" t="str">
        <f t="shared" si="369"/>
        <v>plays</v>
      </c>
      <c r="S3914" s="9">
        <f t="shared" si="370"/>
        <v>42059.270023148143</v>
      </c>
      <c r="T3914" s="9">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66"/>
        <v>10</v>
      </c>
      <c r="P3915">
        <f t="shared" si="367"/>
        <v>142.85714285714286</v>
      </c>
      <c r="Q3915" t="str">
        <f t="shared" si="368"/>
        <v>theater</v>
      </c>
      <c r="R3915" t="str">
        <f t="shared" si="369"/>
        <v>plays</v>
      </c>
      <c r="S3915" s="9">
        <f t="shared" si="370"/>
        <v>42308.211215277777</v>
      </c>
      <c r="T3915" s="9">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66"/>
        <v>36.36</v>
      </c>
      <c r="P3916">
        <f t="shared" si="367"/>
        <v>33.666666666666664</v>
      </c>
      <c r="Q3916" t="str">
        <f t="shared" si="368"/>
        <v>theater</v>
      </c>
      <c r="R3916" t="str">
        <f t="shared" si="369"/>
        <v>plays</v>
      </c>
      <c r="S3916" s="9">
        <f t="shared" si="370"/>
        <v>42114.818935185183</v>
      </c>
      <c r="T3916" s="9">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66"/>
        <v>0.33333333333333337</v>
      </c>
      <c r="P3917">
        <f t="shared" si="367"/>
        <v>5</v>
      </c>
      <c r="Q3917" t="str">
        <f t="shared" si="368"/>
        <v>theater</v>
      </c>
      <c r="R3917" t="str">
        <f t="shared" si="369"/>
        <v>plays</v>
      </c>
      <c r="S3917" s="9">
        <f t="shared" si="370"/>
        <v>42492.98505787037</v>
      </c>
      <c r="T3917" s="9">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66"/>
        <v>0</v>
      </c>
      <c r="P3918">
        <f t="shared" si="367"/>
        <v>0</v>
      </c>
      <c r="Q3918" t="str">
        <f t="shared" si="368"/>
        <v>theater</v>
      </c>
      <c r="R3918" t="str">
        <f t="shared" si="369"/>
        <v>plays</v>
      </c>
      <c r="S3918" s="9">
        <f t="shared" si="370"/>
        <v>42494.471666666665</v>
      </c>
      <c r="T3918" s="9">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66"/>
        <v>0.2857142857142857</v>
      </c>
      <c r="P3919">
        <f t="shared" si="367"/>
        <v>10</v>
      </c>
      <c r="Q3919" t="str">
        <f t="shared" si="368"/>
        <v>theater</v>
      </c>
      <c r="R3919" t="str">
        <f t="shared" si="369"/>
        <v>plays</v>
      </c>
      <c r="S3919" s="9">
        <f t="shared" si="370"/>
        <v>41863.527326388888</v>
      </c>
      <c r="T3919" s="9">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66"/>
        <v>0.2</v>
      </c>
      <c r="P3920">
        <f t="shared" si="367"/>
        <v>40</v>
      </c>
      <c r="Q3920" t="str">
        <f t="shared" si="368"/>
        <v>theater</v>
      </c>
      <c r="R3920" t="str">
        <f t="shared" si="369"/>
        <v>plays</v>
      </c>
      <c r="S3920" s="9">
        <f t="shared" si="370"/>
        <v>41843.664618055554</v>
      </c>
      <c r="T3920" s="9">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66"/>
        <v>1.7999999999999998</v>
      </c>
      <c r="P3921">
        <f t="shared" si="367"/>
        <v>30</v>
      </c>
      <c r="Q3921" t="str">
        <f t="shared" si="368"/>
        <v>theater</v>
      </c>
      <c r="R3921" t="str">
        <f t="shared" si="369"/>
        <v>plays</v>
      </c>
      <c r="S3921" s="9">
        <f t="shared" si="370"/>
        <v>42358.684872685189</v>
      </c>
      <c r="T3921" s="9">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66"/>
        <v>5.4</v>
      </c>
      <c r="P3922">
        <f t="shared" si="367"/>
        <v>45</v>
      </c>
      <c r="Q3922" t="str">
        <f t="shared" si="368"/>
        <v>theater</v>
      </c>
      <c r="R3922" t="str">
        <f t="shared" si="369"/>
        <v>plays</v>
      </c>
      <c r="S3922" s="9">
        <f t="shared" si="370"/>
        <v>42657.38726851852</v>
      </c>
      <c r="T3922" s="9">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66"/>
        <v>0</v>
      </c>
      <c r="P3923">
        <f t="shared" si="367"/>
        <v>0</v>
      </c>
      <c r="Q3923" t="str">
        <f t="shared" si="368"/>
        <v>theater</v>
      </c>
      <c r="R3923" t="str">
        <f t="shared" si="369"/>
        <v>plays</v>
      </c>
      <c r="S3923" s="9">
        <f t="shared" si="370"/>
        <v>41926.542303240742</v>
      </c>
      <c r="T3923" s="9">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66"/>
        <v>8.1333333333333329</v>
      </c>
      <c r="P3924">
        <f t="shared" si="367"/>
        <v>10.166666666666666</v>
      </c>
      <c r="Q3924" t="str">
        <f t="shared" si="368"/>
        <v>theater</v>
      </c>
      <c r="R3924" t="str">
        <f t="shared" si="369"/>
        <v>plays</v>
      </c>
      <c r="S3924" s="9">
        <f t="shared" si="370"/>
        <v>42020.768634259264</v>
      </c>
      <c r="T3924" s="9">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66"/>
        <v>12.034782608695652</v>
      </c>
      <c r="P3925">
        <f t="shared" si="367"/>
        <v>81.411764705882348</v>
      </c>
      <c r="Q3925" t="str">
        <f t="shared" si="368"/>
        <v>theater</v>
      </c>
      <c r="R3925" t="str">
        <f t="shared" si="369"/>
        <v>plays</v>
      </c>
      <c r="S3925" s="9">
        <f t="shared" si="370"/>
        <v>42075.979988425926</v>
      </c>
      <c r="T3925" s="9">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66"/>
        <v>15.266666666666667</v>
      </c>
      <c r="P3926">
        <f t="shared" si="367"/>
        <v>57.25</v>
      </c>
      <c r="Q3926" t="str">
        <f t="shared" si="368"/>
        <v>theater</v>
      </c>
      <c r="R3926" t="str">
        <f t="shared" si="369"/>
        <v>plays</v>
      </c>
      <c r="S3926" s="9">
        <f t="shared" si="370"/>
        <v>41786.959745370368</v>
      </c>
      <c r="T3926" s="9">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66"/>
        <v>10</v>
      </c>
      <c r="P3927">
        <f t="shared" si="367"/>
        <v>5</v>
      </c>
      <c r="Q3927" t="str">
        <f t="shared" si="368"/>
        <v>theater</v>
      </c>
      <c r="R3927" t="str">
        <f t="shared" si="369"/>
        <v>plays</v>
      </c>
      <c r="S3927" s="9">
        <f t="shared" si="370"/>
        <v>41820.870821759258</v>
      </c>
      <c r="T3927" s="9">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66"/>
        <v>0.3</v>
      </c>
      <c r="P3928">
        <f t="shared" si="367"/>
        <v>15</v>
      </c>
      <c r="Q3928" t="str">
        <f t="shared" si="368"/>
        <v>theater</v>
      </c>
      <c r="R3928" t="str">
        <f t="shared" si="369"/>
        <v>plays</v>
      </c>
      <c r="S3928" s="9">
        <f t="shared" si="370"/>
        <v>41970.085046296299</v>
      </c>
      <c r="T3928" s="9">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66"/>
        <v>1</v>
      </c>
      <c r="P3929">
        <f t="shared" si="367"/>
        <v>12.5</v>
      </c>
      <c r="Q3929" t="str">
        <f t="shared" si="368"/>
        <v>theater</v>
      </c>
      <c r="R3929" t="str">
        <f t="shared" si="369"/>
        <v>plays</v>
      </c>
      <c r="S3929" s="9">
        <f t="shared" si="370"/>
        <v>41830.267407407409</v>
      </c>
      <c r="T3929" s="9">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66"/>
        <v>13.020000000000001</v>
      </c>
      <c r="P3930">
        <f t="shared" si="367"/>
        <v>93</v>
      </c>
      <c r="Q3930" t="str">
        <f t="shared" si="368"/>
        <v>theater</v>
      </c>
      <c r="R3930" t="str">
        <f t="shared" si="369"/>
        <v>plays</v>
      </c>
      <c r="S3930" s="9">
        <f t="shared" si="370"/>
        <v>42265.683182870373</v>
      </c>
      <c r="T3930" s="9">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66"/>
        <v>2.2650000000000001</v>
      </c>
      <c r="P3931">
        <f t="shared" si="367"/>
        <v>32.357142857142854</v>
      </c>
      <c r="Q3931" t="str">
        <f t="shared" si="368"/>
        <v>theater</v>
      </c>
      <c r="R3931" t="str">
        <f t="shared" si="369"/>
        <v>plays</v>
      </c>
      <c r="S3931" s="9">
        <f t="shared" si="370"/>
        <v>42601.827141203699</v>
      </c>
      <c r="T3931" s="9">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66"/>
        <v>0</v>
      </c>
      <c r="P3932">
        <f t="shared" si="367"/>
        <v>0</v>
      </c>
      <c r="Q3932" t="str">
        <f t="shared" si="368"/>
        <v>theater</v>
      </c>
      <c r="R3932" t="str">
        <f t="shared" si="369"/>
        <v>plays</v>
      </c>
      <c r="S3932" s="9">
        <f t="shared" si="370"/>
        <v>42433.338749999995</v>
      </c>
      <c r="T3932" s="9">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66"/>
        <v>0</v>
      </c>
      <c r="P3933">
        <f t="shared" si="367"/>
        <v>0</v>
      </c>
      <c r="Q3933" t="str">
        <f t="shared" si="368"/>
        <v>theater</v>
      </c>
      <c r="R3933" t="str">
        <f t="shared" si="369"/>
        <v>plays</v>
      </c>
      <c r="S3933" s="9">
        <f t="shared" si="370"/>
        <v>42228.151701388888</v>
      </c>
      <c r="T3933" s="9">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66"/>
        <v>8.3333333333333332E-3</v>
      </c>
      <c r="P3934">
        <f t="shared" si="367"/>
        <v>1</v>
      </c>
      <c r="Q3934" t="str">
        <f t="shared" si="368"/>
        <v>theater</v>
      </c>
      <c r="R3934" t="str">
        <f t="shared" si="369"/>
        <v>plays</v>
      </c>
      <c r="S3934" s="9">
        <f t="shared" si="370"/>
        <v>42415.168564814812</v>
      </c>
      <c r="T3934" s="9">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66"/>
        <v>15.742857142857142</v>
      </c>
      <c r="P3935">
        <f t="shared" si="367"/>
        <v>91.833333333333329</v>
      </c>
      <c r="Q3935" t="str">
        <f t="shared" si="368"/>
        <v>theater</v>
      </c>
      <c r="R3935" t="str">
        <f t="shared" si="369"/>
        <v>plays</v>
      </c>
      <c r="S3935" s="9">
        <f t="shared" si="370"/>
        <v>42538.968310185184</v>
      </c>
      <c r="T3935" s="9">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66"/>
        <v>11</v>
      </c>
      <c r="P3936">
        <f t="shared" si="367"/>
        <v>45.833333333333336</v>
      </c>
      <c r="Q3936" t="str">
        <f t="shared" si="368"/>
        <v>theater</v>
      </c>
      <c r="R3936" t="str">
        <f t="shared" si="369"/>
        <v>plays</v>
      </c>
      <c r="S3936" s="9">
        <f t="shared" si="370"/>
        <v>42233.671747685185</v>
      </c>
      <c r="T3936" s="9">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66"/>
        <v>43.833333333333336</v>
      </c>
      <c r="P3937">
        <f t="shared" si="367"/>
        <v>57.173913043478258</v>
      </c>
      <c r="Q3937" t="str">
        <f t="shared" si="368"/>
        <v>theater</v>
      </c>
      <c r="R3937" t="str">
        <f t="shared" si="369"/>
        <v>plays</v>
      </c>
      <c r="S3937" s="9">
        <f t="shared" si="370"/>
        <v>42221.656782407401</v>
      </c>
      <c r="T3937" s="9">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66"/>
        <v>0</v>
      </c>
      <c r="P3938">
        <f t="shared" si="367"/>
        <v>0</v>
      </c>
      <c r="Q3938" t="str">
        <f t="shared" si="368"/>
        <v>theater</v>
      </c>
      <c r="R3938" t="str">
        <f t="shared" si="369"/>
        <v>plays</v>
      </c>
      <c r="S3938" s="9">
        <f t="shared" si="370"/>
        <v>42675.262962962966</v>
      </c>
      <c r="T3938" s="9">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66"/>
        <v>86.135181975736558</v>
      </c>
      <c r="P3939">
        <f t="shared" si="367"/>
        <v>248.5</v>
      </c>
      <c r="Q3939" t="str">
        <f t="shared" si="368"/>
        <v>theater</v>
      </c>
      <c r="R3939" t="str">
        <f t="shared" si="369"/>
        <v>plays</v>
      </c>
      <c r="S3939" s="9">
        <f t="shared" si="370"/>
        <v>42534.631481481483</v>
      </c>
      <c r="T3939" s="9">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66"/>
        <v>12.196620583717358</v>
      </c>
      <c r="P3940">
        <f t="shared" si="367"/>
        <v>79.400000000000006</v>
      </c>
      <c r="Q3940" t="str">
        <f t="shared" si="368"/>
        <v>theater</v>
      </c>
      <c r="R3940" t="str">
        <f t="shared" si="369"/>
        <v>plays</v>
      </c>
      <c r="S3940" s="9">
        <f t="shared" si="370"/>
        <v>42151.905717592599</v>
      </c>
      <c r="T3940" s="9">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66"/>
        <v>0.1</v>
      </c>
      <c r="P3941">
        <f t="shared" si="367"/>
        <v>5</v>
      </c>
      <c r="Q3941" t="str">
        <f t="shared" si="368"/>
        <v>theater</v>
      </c>
      <c r="R3941" t="str">
        <f t="shared" si="369"/>
        <v>plays</v>
      </c>
      <c r="S3941" s="9">
        <f t="shared" si="370"/>
        <v>41915.400219907409</v>
      </c>
      <c r="T3941" s="9">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66"/>
        <v>0.22</v>
      </c>
      <c r="P3942">
        <f t="shared" si="367"/>
        <v>5.5</v>
      </c>
      <c r="Q3942" t="str">
        <f t="shared" si="368"/>
        <v>theater</v>
      </c>
      <c r="R3942" t="str">
        <f t="shared" si="369"/>
        <v>plays</v>
      </c>
      <c r="S3942" s="9">
        <f t="shared" si="370"/>
        <v>41961.492488425924</v>
      </c>
      <c r="T3942" s="9">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66"/>
        <v>0.90909090909090906</v>
      </c>
      <c r="P3943">
        <f t="shared" si="367"/>
        <v>25</v>
      </c>
      <c r="Q3943" t="str">
        <f t="shared" si="368"/>
        <v>theater</v>
      </c>
      <c r="R3943" t="str">
        <f t="shared" si="369"/>
        <v>plays</v>
      </c>
      <c r="S3943" s="9">
        <f t="shared" si="370"/>
        <v>41940.587233796294</v>
      </c>
      <c r="T3943" s="9">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66"/>
        <v>0</v>
      </c>
      <c r="P3944">
        <f t="shared" si="367"/>
        <v>0</v>
      </c>
      <c r="Q3944" t="str">
        <f t="shared" si="368"/>
        <v>theater</v>
      </c>
      <c r="R3944" t="str">
        <f t="shared" si="369"/>
        <v>plays</v>
      </c>
      <c r="S3944" s="9">
        <f t="shared" si="370"/>
        <v>42111.904097222221</v>
      </c>
      <c r="T3944" s="9">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66"/>
        <v>35.64</v>
      </c>
      <c r="P3945">
        <f t="shared" si="367"/>
        <v>137.07692307692307</v>
      </c>
      <c r="Q3945" t="str">
        <f t="shared" si="368"/>
        <v>theater</v>
      </c>
      <c r="R3945" t="str">
        <f t="shared" si="369"/>
        <v>plays</v>
      </c>
      <c r="S3945" s="9">
        <f t="shared" si="370"/>
        <v>42279.778564814813</v>
      </c>
      <c r="T3945" s="9">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66"/>
        <v>0</v>
      </c>
      <c r="P3946">
        <f t="shared" si="367"/>
        <v>0</v>
      </c>
      <c r="Q3946" t="str">
        <f t="shared" si="368"/>
        <v>theater</v>
      </c>
      <c r="R3946" t="str">
        <f t="shared" si="369"/>
        <v>plays</v>
      </c>
      <c r="S3946" s="9">
        <f t="shared" si="370"/>
        <v>42213.662905092591</v>
      </c>
      <c r="T3946" s="9">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66"/>
        <v>0.25</v>
      </c>
      <c r="P3947">
        <f t="shared" si="367"/>
        <v>5</v>
      </c>
      <c r="Q3947" t="str">
        <f t="shared" si="368"/>
        <v>theater</v>
      </c>
      <c r="R3947" t="str">
        <f t="shared" si="369"/>
        <v>plays</v>
      </c>
      <c r="S3947" s="9">
        <f t="shared" si="370"/>
        <v>42109.801712962959</v>
      </c>
      <c r="T3947" s="9">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66"/>
        <v>3.25</v>
      </c>
      <c r="P3948">
        <f t="shared" si="367"/>
        <v>39</v>
      </c>
      <c r="Q3948" t="str">
        <f t="shared" si="368"/>
        <v>theater</v>
      </c>
      <c r="R3948" t="str">
        <f t="shared" si="369"/>
        <v>plays</v>
      </c>
      <c r="S3948" s="9">
        <f t="shared" si="370"/>
        <v>42031.833587962959</v>
      </c>
      <c r="T3948" s="9">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66"/>
        <v>3.3666666666666663</v>
      </c>
      <c r="P3949">
        <f t="shared" si="367"/>
        <v>50.5</v>
      </c>
      <c r="Q3949" t="str">
        <f t="shared" si="368"/>
        <v>theater</v>
      </c>
      <c r="R3949" t="str">
        <f t="shared" si="369"/>
        <v>plays</v>
      </c>
      <c r="S3949" s="9">
        <f t="shared" si="370"/>
        <v>42615.142870370371</v>
      </c>
      <c r="T3949" s="9">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66"/>
        <v>0</v>
      </c>
      <c r="P3950">
        <f t="shared" si="367"/>
        <v>0</v>
      </c>
      <c r="Q3950" t="str">
        <f t="shared" si="368"/>
        <v>theater</v>
      </c>
      <c r="R3950" t="str">
        <f t="shared" si="369"/>
        <v>plays</v>
      </c>
      <c r="S3950" s="9">
        <f t="shared" si="370"/>
        <v>41829.325497685182</v>
      </c>
      <c r="T3950" s="9">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66"/>
        <v>15.770000000000001</v>
      </c>
      <c r="P3951">
        <f t="shared" si="367"/>
        <v>49.28125</v>
      </c>
      <c r="Q3951" t="str">
        <f t="shared" si="368"/>
        <v>theater</v>
      </c>
      <c r="R3951" t="str">
        <f t="shared" si="369"/>
        <v>plays</v>
      </c>
      <c r="S3951" s="9">
        <f t="shared" si="370"/>
        <v>42016.120613425926</v>
      </c>
      <c r="T3951" s="9">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66"/>
        <v>0.625</v>
      </c>
      <c r="P3952">
        <f t="shared" si="367"/>
        <v>25</v>
      </c>
      <c r="Q3952" t="str">
        <f t="shared" si="368"/>
        <v>theater</v>
      </c>
      <c r="R3952" t="str">
        <f t="shared" si="369"/>
        <v>plays</v>
      </c>
      <c r="S3952" s="9">
        <f t="shared" si="370"/>
        <v>42439.702314814815</v>
      </c>
      <c r="T3952" s="9">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66"/>
        <v>5.0000000000000001E-4</v>
      </c>
      <c r="P3953">
        <f t="shared" si="367"/>
        <v>1</v>
      </c>
      <c r="Q3953" t="str">
        <f t="shared" si="368"/>
        <v>theater</v>
      </c>
      <c r="R3953" t="str">
        <f t="shared" si="369"/>
        <v>plays</v>
      </c>
      <c r="S3953" s="9">
        <f t="shared" si="370"/>
        <v>42433.825717592597</v>
      </c>
      <c r="T3953" s="9">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66"/>
        <v>9.6153846153846159E-2</v>
      </c>
      <c r="P3954">
        <f t="shared" si="367"/>
        <v>25</v>
      </c>
      <c r="Q3954" t="str">
        <f t="shared" si="368"/>
        <v>theater</v>
      </c>
      <c r="R3954" t="str">
        <f t="shared" si="369"/>
        <v>plays</v>
      </c>
      <c r="S3954" s="9">
        <f t="shared" si="370"/>
        <v>42243.790393518517</v>
      </c>
      <c r="T3954" s="9">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66"/>
        <v>0</v>
      </c>
      <c r="P3955">
        <f t="shared" si="367"/>
        <v>0</v>
      </c>
      <c r="Q3955" t="str">
        <f t="shared" si="368"/>
        <v>theater</v>
      </c>
      <c r="R3955" t="str">
        <f t="shared" si="369"/>
        <v>plays</v>
      </c>
      <c r="S3955" s="9">
        <f t="shared" si="370"/>
        <v>42550.048449074078</v>
      </c>
      <c r="T3955" s="9">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66"/>
        <v>0</v>
      </c>
      <c r="P3956">
        <f t="shared" si="367"/>
        <v>0</v>
      </c>
      <c r="Q3956" t="str">
        <f t="shared" si="368"/>
        <v>theater</v>
      </c>
      <c r="R3956" t="str">
        <f t="shared" si="369"/>
        <v>plays</v>
      </c>
      <c r="S3956" s="9">
        <f t="shared" si="370"/>
        <v>41774.651203703703</v>
      </c>
      <c r="T3956" s="9">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66"/>
        <v>24.285714285714285</v>
      </c>
      <c r="P3957">
        <f t="shared" si="367"/>
        <v>53.125</v>
      </c>
      <c r="Q3957" t="str">
        <f t="shared" si="368"/>
        <v>theater</v>
      </c>
      <c r="R3957" t="str">
        <f t="shared" si="369"/>
        <v>plays</v>
      </c>
      <c r="S3957" s="9">
        <f t="shared" si="370"/>
        <v>42306.848854166667</v>
      </c>
      <c r="T3957" s="9">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66"/>
        <v>0</v>
      </c>
      <c r="P3958">
        <f t="shared" si="367"/>
        <v>0</v>
      </c>
      <c r="Q3958" t="str">
        <f t="shared" si="368"/>
        <v>theater</v>
      </c>
      <c r="R3958" t="str">
        <f t="shared" si="369"/>
        <v>plays</v>
      </c>
      <c r="S3958" s="9">
        <f t="shared" si="370"/>
        <v>42457.932025462964</v>
      </c>
      <c r="T3958" s="9">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66"/>
        <v>2.5000000000000001E-2</v>
      </c>
      <c r="P3959">
        <f t="shared" si="367"/>
        <v>7</v>
      </c>
      <c r="Q3959" t="str">
        <f t="shared" si="368"/>
        <v>theater</v>
      </c>
      <c r="R3959" t="str">
        <f t="shared" si="369"/>
        <v>plays</v>
      </c>
      <c r="S3959" s="9">
        <f t="shared" si="370"/>
        <v>42513.976319444439</v>
      </c>
      <c r="T3959" s="9">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66"/>
        <v>32.049999999999997</v>
      </c>
      <c r="P3960">
        <f t="shared" si="367"/>
        <v>40.0625</v>
      </c>
      <c r="Q3960" t="str">
        <f t="shared" si="368"/>
        <v>theater</v>
      </c>
      <c r="R3960" t="str">
        <f t="shared" si="369"/>
        <v>plays</v>
      </c>
      <c r="S3960" s="9">
        <f t="shared" si="370"/>
        <v>41816.950370370374</v>
      </c>
      <c r="T3960" s="9">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66"/>
        <v>24.333333333333336</v>
      </c>
      <c r="P3961">
        <f t="shared" si="367"/>
        <v>24.333333333333332</v>
      </c>
      <c r="Q3961" t="str">
        <f t="shared" si="368"/>
        <v>theater</v>
      </c>
      <c r="R3961" t="str">
        <f t="shared" si="369"/>
        <v>plays</v>
      </c>
      <c r="S3961" s="9">
        <f t="shared" si="370"/>
        <v>41880.788842592592</v>
      </c>
      <c r="T3961" s="9">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66"/>
        <v>1.5</v>
      </c>
      <c r="P3962">
        <f t="shared" si="367"/>
        <v>11.25</v>
      </c>
      <c r="Q3962" t="str">
        <f t="shared" si="368"/>
        <v>theater</v>
      </c>
      <c r="R3962" t="str">
        <f t="shared" si="369"/>
        <v>plays</v>
      </c>
      <c r="S3962" s="9">
        <f t="shared" si="370"/>
        <v>42342.845555555556</v>
      </c>
      <c r="T3962" s="9">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66"/>
        <v>0.42</v>
      </c>
      <c r="P3963">
        <f t="shared" si="367"/>
        <v>10.5</v>
      </c>
      <c r="Q3963" t="str">
        <f t="shared" si="368"/>
        <v>theater</v>
      </c>
      <c r="R3963" t="str">
        <f t="shared" si="369"/>
        <v>plays</v>
      </c>
      <c r="S3963" s="9">
        <f t="shared" si="370"/>
        <v>41745.891319444447</v>
      </c>
      <c r="T3963" s="9">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66"/>
        <v>3.214285714285714</v>
      </c>
      <c r="P3964">
        <f t="shared" si="367"/>
        <v>15</v>
      </c>
      <c r="Q3964" t="str">
        <f t="shared" si="368"/>
        <v>theater</v>
      </c>
      <c r="R3964" t="str">
        <f t="shared" si="369"/>
        <v>plays</v>
      </c>
      <c r="S3964" s="9">
        <f t="shared" si="370"/>
        <v>42311.621458333335</v>
      </c>
      <c r="T3964" s="9">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66"/>
        <v>0</v>
      </c>
      <c r="P3965">
        <f t="shared" si="367"/>
        <v>0</v>
      </c>
      <c r="Q3965" t="str">
        <f t="shared" si="368"/>
        <v>theater</v>
      </c>
      <c r="R3965" t="str">
        <f t="shared" si="369"/>
        <v>plays</v>
      </c>
      <c r="S3965" s="9">
        <f t="shared" si="370"/>
        <v>42296.154131944444</v>
      </c>
      <c r="T3965" s="9">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66"/>
        <v>6.3</v>
      </c>
      <c r="P3966">
        <f t="shared" si="367"/>
        <v>42</v>
      </c>
      <c r="Q3966" t="str">
        <f t="shared" si="368"/>
        <v>theater</v>
      </c>
      <c r="R3966" t="str">
        <f t="shared" si="369"/>
        <v>plays</v>
      </c>
      <c r="S3966" s="9">
        <f t="shared" si="370"/>
        <v>42053.722060185188</v>
      </c>
      <c r="T3966" s="9">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66"/>
        <v>14.249999999999998</v>
      </c>
      <c r="P3967">
        <f t="shared" si="367"/>
        <v>71.25</v>
      </c>
      <c r="Q3967" t="str">
        <f t="shared" si="368"/>
        <v>theater</v>
      </c>
      <c r="R3967" t="str">
        <f t="shared" si="369"/>
        <v>plays</v>
      </c>
      <c r="S3967" s="9">
        <f t="shared" si="370"/>
        <v>42414.235879629632</v>
      </c>
      <c r="T3967" s="9">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66"/>
        <v>0.6</v>
      </c>
      <c r="P3968">
        <f t="shared" si="367"/>
        <v>22.5</v>
      </c>
      <c r="Q3968" t="str">
        <f t="shared" si="368"/>
        <v>theater</v>
      </c>
      <c r="R3968" t="str">
        <f t="shared" si="369"/>
        <v>plays</v>
      </c>
      <c r="S3968" s="9">
        <f t="shared" si="370"/>
        <v>41801.711550925924</v>
      </c>
      <c r="T3968" s="9">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66"/>
        <v>24.117647058823529</v>
      </c>
      <c r="P3969">
        <f t="shared" si="367"/>
        <v>41</v>
      </c>
      <c r="Q3969" t="str">
        <f t="shared" si="368"/>
        <v>theater</v>
      </c>
      <c r="R3969" t="str">
        <f t="shared" si="369"/>
        <v>plays</v>
      </c>
      <c r="S3969" s="9">
        <f t="shared" si="370"/>
        <v>42770.290590277778</v>
      </c>
      <c r="T3969" s="9">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366"/>
        <v>10.54</v>
      </c>
      <c r="P3970">
        <f t="shared" si="367"/>
        <v>47.909090909090907</v>
      </c>
      <c r="Q3970" t="str">
        <f t="shared" si="368"/>
        <v>theater</v>
      </c>
      <c r="R3970" t="str">
        <f t="shared" si="369"/>
        <v>plays</v>
      </c>
      <c r="S3970" s="9">
        <f t="shared" si="370"/>
        <v>42452.815659722226</v>
      </c>
      <c r="T3970" s="9">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372">(E3971/D3971)*100</f>
        <v>7.4690265486725664</v>
      </c>
      <c r="P3971">
        <f t="shared" ref="P3971:P4034" si="373">IFERROR(E3971/L3971, 0)</f>
        <v>35.166666666666664</v>
      </c>
      <c r="Q3971" t="str">
        <f t="shared" ref="Q3971:Q4034" si="374">LEFT(N3971, SEARCH("/",N3971,1)-1)</f>
        <v>theater</v>
      </c>
      <c r="R3971" t="str">
        <f t="shared" ref="R3971:R4034" si="375">RIGHT(N3971,LEN(N3971)-SEARCH("/",N3971,1))</f>
        <v>plays</v>
      </c>
      <c r="S3971" s="9">
        <f t="shared" ref="S3971:S4034" si="376">(((J3971/60)/60)/24)+DATE(1970,1,1)</f>
        <v>42601.854699074072</v>
      </c>
      <c r="T3971" s="9">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72"/>
        <v>7.3333333333333334E-2</v>
      </c>
      <c r="P3972">
        <f t="shared" si="373"/>
        <v>5.5</v>
      </c>
      <c r="Q3972" t="str">
        <f t="shared" si="374"/>
        <v>theater</v>
      </c>
      <c r="R3972" t="str">
        <f t="shared" si="375"/>
        <v>plays</v>
      </c>
      <c r="S3972" s="9">
        <f t="shared" si="376"/>
        <v>42447.863553240735</v>
      </c>
      <c r="T3972" s="9">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72"/>
        <v>0.97142857142857131</v>
      </c>
      <c r="P3973">
        <f t="shared" si="373"/>
        <v>22.666666666666668</v>
      </c>
      <c r="Q3973" t="str">
        <f t="shared" si="374"/>
        <v>theater</v>
      </c>
      <c r="R3973" t="str">
        <f t="shared" si="375"/>
        <v>plays</v>
      </c>
      <c r="S3973" s="9">
        <f t="shared" si="376"/>
        <v>41811.536180555559</v>
      </c>
      <c r="T3973" s="9">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72"/>
        <v>21.099999999999998</v>
      </c>
      <c r="P3974">
        <f t="shared" si="373"/>
        <v>26.375</v>
      </c>
      <c r="Q3974" t="str">
        <f t="shared" si="374"/>
        <v>theater</v>
      </c>
      <c r="R3974" t="str">
        <f t="shared" si="375"/>
        <v>plays</v>
      </c>
      <c r="S3974" s="9">
        <f t="shared" si="376"/>
        <v>41981.067523148144</v>
      </c>
      <c r="T3974" s="9">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72"/>
        <v>78.100000000000009</v>
      </c>
      <c r="P3975">
        <f t="shared" si="373"/>
        <v>105.54054054054055</v>
      </c>
      <c r="Q3975" t="str">
        <f t="shared" si="374"/>
        <v>theater</v>
      </c>
      <c r="R3975" t="str">
        <f t="shared" si="375"/>
        <v>plays</v>
      </c>
      <c r="S3975" s="9">
        <f t="shared" si="376"/>
        <v>42469.68414351852</v>
      </c>
      <c r="T3975" s="9">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72"/>
        <v>32</v>
      </c>
      <c r="P3976">
        <f t="shared" si="373"/>
        <v>29.09090909090909</v>
      </c>
      <c r="Q3976" t="str">
        <f t="shared" si="374"/>
        <v>theater</v>
      </c>
      <c r="R3976" t="str">
        <f t="shared" si="375"/>
        <v>plays</v>
      </c>
      <c r="S3976" s="9">
        <f t="shared" si="376"/>
        <v>42493.546851851846</v>
      </c>
      <c r="T3976" s="9">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72"/>
        <v>0</v>
      </c>
      <c r="P3977">
        <f t="shared" si="373"/>
        <v>0</v>
      </c>
      <c r="Q3977" t="str">
        <f t="shared" si="374"/>
        <v>theater</v>
      </c>
      <c r="R3977" t="str">
        <f t="shared" si="375"/>
        <v>plays</v>
      </c>
      <c r="S3977" s="9">
        <f t="shared" si="376"/>
        <v>42534.866875</v>
      </c>
      <c r="T3977" s="9">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72"/>
        <v>47.692307692307693</v>
      </c>
      <c r="P3978">
        <f t="shared" si="373"/>
        <v>62</v>
      </c>
      <c r="Q3978" t="str">
        <f t="shared" si="374"/>
        <v>theater</v>
      </c>
      <c r="R3978" t="str">
        <f t="shared" si="375"/>
        <v>plays</v>
      </c>
      <c r="S3978" s="9">
        <f t="shared" si="376"/>
        <v>41830.858344907407</v>
      </c>
      <c r="T3978" s="9">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72"/>
        <v>1.4500000000000002</v>
      </c>
      <c r="P3979">
        <f t="shared" si="373"/>
        <v>217.5</v>
      </c>
      <c r="Q3979" t="str">
        <f t="shared" si="374"/>
        <v>theater</v>
      </c>
      <c r="R3979" t="str">
        <f t="shared" si="375"/>
        <v>plays</v>
      </c>
      <c r="S3979" s="9">
        <f t="shared" si="376"/>
        <v>42543.788564814815</v>
      </c>
      <c r="T3979" s="9">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72"/>
        <v>10.7</v>
      </c>
      <c r="P3980">
        <f t="shared" si="373"/>
        <v>26.75</v>
      </c>
      <c r="Q3980" t="str">
        <f t="shared" si="374"/>
        <v>theater</v>
      </c>
      <c r="R3980" t="str">
        <f t="shared" si="375"/>
        <v>plays</v>
      </c>
      <c r="S3980" s="9">
        <f t="shared" si="376"/>
        <v>41975.642974537041</v>
      </c>
      <c r="T3980" s="9">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72"/>
        <v>1.8333333333333333</v>
      </c>
      <c r="P3981">
        <f t="shared" si="373"/>
        <v>18.333333333333332</v>
      </c>
      <c r="Q3981" t="str">
        <f t="shared" si="374"/>
        <v>theater</v>
      </c>
      <c r="R3981" t="str">
        <f t="shared" si="375"/>
        <v>plays</v>
      </c>
      <c r="S3981" s="9">
        <f t="shared" si="376"/>
        <v>42069.903437500005</v>
      </c>
      <c r="T3981" s="9">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72"/>
        <v>18</v>
      </c>
      <c r="P3982">
        <f t="shared" si="373"/>
        <v>64.285714285714292</v>
      </c>
      <c r="Q3982" t="str">
        <f t="shared" si="374"/>
        <v>theater</v>
      </c>
      <c r="R3982" t="str">
        <f t="shared" si="375"/>
        <v>plays</v>
      </c>
      <c r="S3982" s="9">
        <f t="shared" si="376"/>
        <v>41795.598923611113</v>
      </c>
      <c r="T3982" s="9">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72"/>
        <v>4.083333333333333</v>
      </c>
      <c r="P3983">
        <f t="shared" si="373"/>
        <v>175</v>
      </c>
      <c r="Q3983" t="str">
        <f t="shared" si="374"/>
        <v>theater</v>
      </c>
      <c r="R3983" t="str">
        <f t="shared" si="375"/>
        <v>plays</v>
      </c>
      <c r="S3983" s="9">
        <f t="shared" si="376"/>
        <v>42508.179965277777</v>
      </c>
      <c r="T3983" s="9">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72"/>
        <v>20</v>
      </c>
      <c r="P3984">
        <f t="shared" si="373"/>
        <v>34</v>
      </c>
      <c r="Q3984" t="str">
        <f t="shared" si="374"/>
        <v>theater</v>
      </c>
      <c r="R3984" t="str">
        <f t="shared" si="375"/>
        <v>plays</v>
      </c>
      <c r="S3984" s="9">
        <f t="shared" si="376"/>
        <v>42132.809953703705</v>
      </c>
      <c r="T3984" s="9">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72"/>
        <v>34.802513464991023</v>
      </c>
      <c r="P3985">
        <f t="shared" si="373"/>
        <v>84.282608695652172</v>
      </c>
      <c r="Q3985" t="str">
        <f t="shared" si="374"/>
        <v>theater</v>
      </c>
      <c r="R3985" t="str">
        <f t="shared" si="375"/>
        <v>plays</v>
      </c>
      <c r="S3985" s="9">
        <f t="shared" si="376"/>
        <v>41747.86986111111</v>
      </c>
      <c r="T3985" s="9">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72"/>
        <v>6.3333333333333339</v>
      </c>
      <c r="P3986">
        <f t="shared" si="373"/>
        <v>9.5</v>
      </c>
      <c r="Q3986" t="str">
        <f t="shared" si="374"/>
        <v>theater</v>
      </c>
      <c r="R3986" t="str">
        <f t="shared" si="375"/>
        <v>plays</v>
      </c>
      <c r="S3986" s="9">
        <f t="shared" si="376"/>
        <v>41920.963472222218</v>
      </c>
      <c r="T3986" s="9">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72"/>
        <v>32.049999999999997</v>
      </c>
      <c r="P3987">
        <f t="shared" si="373"/>
        <v>33.736842105263158</v>
      </c>
      <c r="Q3987" t="str">
        <f t="shared" si="374"/>
        <v>theater</v>
      </c>
      <c r="R3987" t="str">
        <f t="shared" si="375"/>
        <v>plays</v>
      </c>
      <c r="S3987" s="9">
        <f t="shared" si="376"/>
        <v>42399.707407407404</v>
      </c>
      <c r="T3987" s="9">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72"/>
        <v>9.76</v>
      </c>
      <c r="P3988">
        <f t="shared" si="373"/>
        <v>37.53846153846154</v>
      </c>
      <c r="Q3988" t="str">
        <f t="shared" si="374"/>
        <v>theater</v>
      </c>
      <c r="R3988" t="str">
        <f t="shared" si="375"/>
        <v>plays</v>
      </c>
      <c r="S3988" s="9">
        <f t="shared" si="376"/>
        <v>42467.548541666663</v>
      </c>
      <c r="T3988" s="9">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72"/>
        <v>37.75</v>
      </c>
      <c r="P3989">
        <f t="shared" si="373"/>
        <v>11.615384615384615</v>
      </c>
      <c r="Q3989" t="str">
        <f t="shared" si="374"/>
        <v>theater</v>
      </c>
      <c r="R3989" t="str">
        <f t="shared" si="375"/>
        <v>plays</v>
      </c>
      <c r="S3989" s="9">
        <f t="shared" si="376"/>
        <v>41765.92465277778</v>
      </c>
      <c r="T3989" s="9">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72"/>
        <v>2.1333333333333333</v>
      </c>
      <c r="P3990">
        <f t="shared" si="373"/>
        <v>8</v>
      </c>
      <c r="Q3990" t="str">
        <f t="shared" si="374"/>
        <v>theater</v>
      </c>
      <c r="R3990" t="str">
        <f t="shared" si="375"/>
        <v>plays</v>
      </c>
      <c r="S3990" s="9">
        <f t="shared" si="376"/>
        <v>42230.08116898148</v>
      </c>
      <c r="T3990" s="9">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72"/>
        <v>0</v>
      </c>
      <c r="P3991">
        <f t="shared" si="373"/>
        <v>0</v>
      </c>
      <c r="Q3991" t="str">
        <f t="shared" si="374"/>
        <v>theater</v>
      </c>
      <c r="R3991" t="str">
        <f t="shared" si="375"/>
        <v>plays</v>
      </c>
      <c r="S3991" s="9">
        <f t="shared" si="376"/>
        <v>42286.749780092592</v>
      </c>
      <c r="T3991" s="9">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72"/>
        <v>4.1818181818181817</v>
      </c>
      <c r="P3992">
        <f t="shared" si="373"/>
        <v>23</v>
      </c>
      <c r="Q3992" t="str">
        <f t="shared" si="374"/>
        <v>theater</v>
      </c>
      <c r="R3992" t="str">
        <f t="shared" si="375"/>
        <v>plays</v>
      </c>
      <c r="S3992" s="9">
        <f t="shared" si="376"/>
        <v>42401.672372685185</v>
      </c>
      <c r="T3992" s="9">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72"/>
        <v>20</v>
      </c>
      <c r="P3993">
        <f t="shared" si="373"/>
        <v>100</v>
      </c>
      <c r="Q3993" t="str">
        <f t="shared" si="374"/>
        <v>theater</v>
      </c>
      <c r="R3993" t="str">
        <f t="shared" si="375"/>
        <v>plays</v>
      </c>
      <c r="S3993" s="9">
        <f t="shared" si="376"/>
        <v>42125.644467592589</v>
      </c>
      <c r="T3993" s="9">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72"/>
        <v>5.41</v>
      </c>
      <c r="P3994">
        <f t="shared" si="373"/>
        <v>60.111111111111114</v>
      </c>
      <c r="Q3994" t="str">
        <f t="shared" si="374"/>
        <v>theater</v>
      </c>
      <c r="R3994" t="str">
        <f t="shared" si="375"/>
        <v>plays</v>
      </c>
      <c r="S3994" s="9">
        <f t="shared" si="376"/>
        <v>42289.94049768518</v>
      </c>
      <c r="T3994" s="9">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72"/>
        <v>6.0000000000000001E-3</v>
      </c>
      <c r="P3995">
        <f t="shared" si="373"/>
        <v>3</v>
      </c>
      <c r="Q3995" t="str">
        <f t="shared" si="374"/>
        <v>theater</v>
      </c>
      <c r="R3995" t="str">
        <f t="shared" si="375"/>
        <v>plays</v>
      </c>
      <c r="S3995" s="9">
        <f t="shared" si="376"/>
        <v>42107.864722222221</v>
      </c>
      <c r="T3995" s="9">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72"/>
        <v>0.25</v>
      </c>
      <c r="P3996">
        <f t="shared" si="373"/>
        <v>5</v>
      </c>
      <c r="Q3996" t="str">
        <f t="shared" si="374"/>
        <v>theater</v>
      </c>
      <c r="R3996" t="str">
        <f t="shared" si="375"/>
        <v>plays</v>
      </c>
      <c r="S3996" s="9">
        <f t="shared" si="376"/>
        <v>41809.389930555553</v>
      </c>
      <c r="T3996" s="9">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72"/>
        <v>35</v>
      </c>
      <c r="P3997">
        <f t="shared" si="373"/>
        <v>17.5</v>
      </c>
      <c r="Q3997" t="str">
        <f t="shared" si="374"/>
        <v>theater</v>
      </c>
      <c r="R3997" t="str">
        <f t="shared" si="375"/>
        <v>plays</v>
      </c>
      <c r="S3997" s="9">
        <f t="shared" si="376"/>
        <v>42019.683761574073</v>
      </c>
      <c r="T3997" s="9">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72"/>
        <v>16.566666666666666</v>
      </c>
      <c r="P3998">
        <f t="shared" si="373"/>
        <v>29.235294117647058</v>
      </c>
      <c r="Q3998" t="str">
        <f t="shared" si="374"/>
        <v>theater</v>
      </c>
      <c r="R3998" t="str">
        <f t="shared" si="375"/>
        <v>plays</v>
      </c>
      <c r="S3998" s="9">
        <f t="shared" si="376"/>
        <v>41950.26694444444</v>
      </c>
      <c r="T3998" s="9">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72"/>
        <v>0</v>
      </c>
      <c r="P3999">
        <f t="shared" si="373"/>
        <v>0</v>
      </c>
      <c r="Q3999" t="str">
        <f t="shared" si="374"/>
        <v>theater</v>
      </c>
      <c r="R3999" t="str">
        <f t="shared" si="375"/>
        <v>plays</v>
      </c>
      <c r="S3999" s="9">
        <f t="shared" si="376"/>
        <v>42069.391446759255</v>
      </c>
      <c r="T3999" s="9">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72"/>
        <v>57.199999999999996</v>
      </c>
      <c r="P4000">
        <f t="shared" si="373"/>
        <v>59.583333333333336</v>
      </c>
      <c r="Q4000" t="str">
        <f t="shared" si="374"/>
        <v>theater</v>
      </c>
      <c r="R4000" t="str">
        <f t="shared" si="375"/>
        <v>plays</v>
      </c>
      <c r="S4000" s="9">
        <f t="shared" si="376"/>
        <v>42061.963263888887</v>
      </c>
      <c r="T4000" s="9">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72"/>
        <v>16.514285714285716</v>
      </c>
      <c r="P4001">
        <f t="shared" si="373"/>
        <v>82.571428571428569</v>
      </c>
      <c r="Q4001" t="str">
        <f t="shared" si="374"/>
        <v>theater</v>
      </c>
      <c r="R4001" t="str">
        <f t="shared" si="375"/>
        <v>plays</v>
      </c>
      <c r="S4001" s="9">
        <f t="shared" si="376"/>
        <v>41842.828680555554</v>
      </c>
      <c r="T4001" s="9">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72"/>
        <v>0.125</v>
      </c>
      <c r="P4002">
        <f t="shared" si="373"/>
        <v>10</v>
      </c>
      <c r="Q4002" t="str">
        <f t="shared" si="374"/>
        <v>theater</v>
      </c>
      <c r="R4002" t="str">
        <f t="shared" si="375"/>
        <v>plays</v>
      </c>
      <c r="S4002" s="9">
        <f t="shared" si="376"/>
        <v>42437.64534722222</v>
      </c>
      <c r="T4002" s="9">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72"/>
        <v>37.75</v>
      </c>
      <c r="P4003">
        <f t="shared" si="373"/>
        <v>32.357142857142854</v>
      </c>
      <c r="Q4003" t="str">
        <f t="shared" si="374"/>
        <v>theater</v>
      </c>
      <c r="R4003" t="str">
        <f t="shared" si="375"/>
        <v>plays</v>
      </c>
      <c r="S4003" s="9">
        <f t="shared" si="376"/>
        <v>42775.964212962965</v>
      </c>
      <c r="T4003" s="9">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72"/>
        <v>1.8399999999999999</v>
      </c>
      <c r="P4004">
        <f t="shared" si="373"/>
        <v>5.75</v>
      </c>
      <c r="Q4004" t="str">
        <f t="shared" si="374"/>
        <v>theater</v>
      </c>
      <c r="R4004" t="str">
        <f t="shared" si="375"/>
        <v>plays</v>
      </c>
      <c r="S4004" s="9">
        <f t="shared" si="376"/>
        <v>41879.043530092589</v>
      </c>
      <c r="T4004" s="9">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72"/>
        <v>10.050000000000001</v>
      </c>
      <c r="P4005">
        <f t="shared" si="373"/>
        <v>100.5</v>
      </c>
      <c r="Q4005" t="str">
        <f t="shared" si="374"/>
        <v>theater</v>
      </c>
      <c r="R4005" t="str">
        <f t="shared" si="375"/>
        <v>plays</v>
      </c>
      <c r="S4005" s="9">
        <f t="shared" si="376"/>
        <v>42020.587349537032</v>
      </c>
      <c r="T4005" s="9">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72"/>
        <v>0.2</v>
      </c>
      <c r="P4006">
        <f t="shared" si="373"/>
        <v>1</v>
      </c>
      <c r="Q4006" t="str">
        <f t="shared" si="374"/>
        <v>theater</v>
      </c>
      <c r="R4006" t="str">
        <f t="shared" si="375"/>
        <v>plays</v>
      </c>
      <c r="S4006" s="9">
        <f t="shared" si="376"/>
        <v>41890.16269675926</v>
      </c>
      <c r="T4006" s="9">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72"/>
        <v>1.3333333333333335</v>
      </c>
      <c r="P4007">
        <f t="shared" si="373"/>
        <v>20</v>
      </c>
      <c r="Q4007" t="str">
        <f t="shared" si="374"/>
        <v>theater</v>
      </c>
      <c r="R4007" t="str">
        <f t="shared" si="375"/>
        <v>plays</v>
      </c>
      <c r="S4007" s="9">
        <f t="shared" si="376"/>
        <v>41872.807696759257</v>
      </c>
      <c r="T4007" s="9">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72"/>
        <v>6.6666666666666671E-3</v>
      </c>
      <c r="P4008">
        <f t="shared" si="373"/>
        <v>2</v>
      </c>
      <c r="Q4008" t="str">
        <f t="shared" si="374"/>
        <v>theater</v>
      </c>
      <c r="R4008" t="str">
        <f t="shared" si="375"/>
        <v>plays</v>
      </c>
      <c r="S4008" s="9">
        <f t="shared" si="376"/>
        <v>42391.772997685184</v>
      </c>
      <c r="T4008" s="9">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72"/>
        <v>0.25</v>
      </c>
      <c r="P4009">
        <f t="shared" si="373"/>
        <v>5</v>
      </c>
      <c r="Q4009" t="str">
        <f t="shared" si="374"/>
        <v>theater</v>
      </c>
      <c r="R4009" t="str">
        <f t="shared" si="375"/>
        <v>plays</v>
      </c>
      <c r="S4009" s="9">
        <f t="shared" si="376"/>
        <v>41848.772928240738</v>
      </c>
      <c r="T4009" s="9">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72"/>
        <v>6</v>
      </c>
      <c r="P4010">
        <f t="shared" si="373"/>
        <v>15</v>
      </c>
      <c r="Q4010" t="str">
        <f t="shared" si="374"/>
        <v>theater</v>
      </c>
      <c r="R4010" t="str">
        <f t="shared" si="375"/>
        <v>plays</v>
      </c>
      <c r="S4010" s="9">
        <f t="shared" si="376"/>
        <v>42177.964201388888</v>
      </c>
      <c r="T4010" s="9">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72"/>
        <v>3.8860103626943006</v>
      </c>
      <c r="P4011">
        <f t="shared" si="373"/>
        <v>25</v>
      </c>
      <c r="Q4011" t="str">
        <f t="shared" si="374"/>
        <v>theater</v>
      </c>
      <c r="R4011" t="str">
        <f t="shared" si="375"/>
        <v>plays</v>
      </c>
      <c r="S4011" s="9">
        <f t="shared" si="376"/>
        <v>41851.700925925928</v>
      </c>
      <c r="T4011" s="9">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72"/>
        <v>24.194444444444443</v>
      </c>
      <c r="P4012">
        <f t="shared" si="373"/>
        <v>45.842105263157897</v>
      </c>
      <c r="Q4012" t="str">
        <f t="shared" si="374"/>
        <v>theater</v>
      </c>
      <c r="R4012" t="str">
        <f t="shared" si="375"/>
        <v>plays</v>
      </c>
      <c r="S4012" s="9">
        <f t="shared" si="376"/>
        <v>41921.770439814813</v>
      </c>
      <c r="T4012" s="9">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72"/>
        <v>7.6</v>
      </c>
      <c r="P4013">
        <f t="shared" si="373"/>
        <v>4.75</v>
      </c>
      <c r="Q4013" t="str">
        <f t="shared" si="374"/>
        <v>theater</v>
      </c>
      <c r="R4013" t="str">
        <f t="shared" si="375"/>
        <v>plays</v>
      </c>
      <c r="S4013" s="9">
        <f t="shared" si="376"/>
        <v>42002.54488425926</v>
      </c>
      <c r="T4013" s="9">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72"/>
        <v>0</v>
      </c>
      <c r="P4014">
        <f t="shared" si="373"/>
        <v>0</v>
      </c>
      <c r="Q4014" t="str">
        <f t="shared" si="374"/>
        <v>theater</v>
      </c>
      <c r="R4014" t="str">
        <f t="shared" si="375"/>
        <v>plays</v>
      </c>
      <c r="S4014" s="9">
        <f t="shared" si="376"/>
        <v>42096.544548611113</v>
      </c>
      <c r="T4014" s="9">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72"/>
        <v>1.3</v>
      </c>
      <c r="P4015">
        <f t="shared" si="373"/>
        <v>13</v>
      </c>
      <c r="Q4015" t="str">
        <f t="shared" si="374"/>
        <v>theater</v>
      </c>
      <c r="R4015" t="str">
        <f t="shared" si="375"/>
        <v>plays</v>
      </c>
      <c r="S4015" s="9">
        <f t="shared" si="376"/>
        <v>42021.301192129627</v>
      </c>
      <c r="T4015" s="9">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72"/>
        <v>0</v>
      </c>
      <c r="P4016">
        <f t="shared" si="373"/>
        <v>0</v>
      </c>
      <c r="Q4016" t="str">
        <f t="shared" si="374"/>
        <v>theater</v>
      </c>
      <c r="R4016" t="str">
        <f t="shared" si="375"/>
        <v>plays</v>
      </c>
      <c r="S4016" s="9">
        <f t="shared" si="376"/>
        <v>42419.246168981481</v>
      </c>
      <c r="T4016" s="9">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72"/>
        <v>1.4285714285714287E-2</v>
      </c>
      <c r="P4017">
        <f t="shared" si="373"/>
        <v>1</v>
      </c>
      <c r="Q4017" t="str">
        <f t="shared" si="374"/>
        <v>theater</v>
      </c>
      <c r="R4017" t="str">
        <f t="shared" si="375"/>
        <v>plays</v>
      </c>
      <c r="S4017" s="9">
        <f t="shared" si="376"/>
        <v>42174.780821759254</v>
      </c>
      <c r="T4017" s="9">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72"/>
        <v>14.000000000000002</v>
      </c>
      <c r="P4018">
        <f t="shared" si="373"/>
        <v>10</v>
      </c>
      <c r="Q4018" t="str">
        <f t="shared" si="374"/>
        <v>theater</v>
      </c>
      <c r="R4018" t="str">
        <f t="shared" si="375"/>
        <v>plays</v>
      </c>
      <c r="S4018" s="9">
        <f t="shared" si="376"/>
        <v>41869.872685185182</v>
      </c>
      <c r="T4018" s="9">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72"/>
        <v>1.05</v>
      </c>
      <c r="P4019">
        <f t="shared" si="373"/>
        <v>52.5</v>
      </c>
      <c r="Q4019" t="str">
        <f t="shared" si="374"/>
        <v>theater</v>
      </c>
      <c r="R4019" t="str">
        <f t="shared" si="375"/>
        <v>plays</v>
      </c>
      <c r="S4019" s="9">
        <f t="shared" si="376"/>
        <v>41856.672152777777</v>
      </c>
      <c r="T4019" s="9">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72"/>
        <v>8.6666666666666679</v>
      </c>
      <c r="P4020">
        <f t="shared" si="373"/>
        <v>32.5</v>
      </c>
      <c r="Q4020" t="str">
        <f t="shared" si="374"/>
        <v>theater</v>
      </c>
      <c r="R4020" t="str">
        <f t="shared" si="375"/>
        <v>plays</v>
      </c>
      <c r="S4020" s="9">
        <f t="shared" si="376"/>
        <v>42620.91097222222</v>
      </c>
      <c r="T4020" s="9">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72"/>
        <v>0.82857142857142851</v>
      </c>
      <c r="P4021">
        <f t="shared" si="373"/>
        <v>7.25</v>
      </c>
      <c r="Q4021" t="str">
        <f t="shared" si="374"/>
        <v>theater</v>
      </c>
      <c r="R4021" t="str">
        <f t="shared" si="375"/>
        <v>plays</v>
      </c>
      <c r="S4021" s="9">
        <f t="shared" si="376"/>
        <v>42417.675879629634</v>
      </c>
      <c r="T4021" s="9">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72"/>
        <v>16.666666666666664</v>
      </c>
      <c r="P4022">
        <f t="shared" si="373"/>
        <v>33.333333333333336</v>
      </c>
      <c r="Q4022" t="str">
        <f t="shared" si="374"/>
        <v>theater</v>
      </c>
      <c r="R4022" t="str">
        <f t="shared" si="375"/>
        <v>plays</v>
      </c>
      <c r="S4022" s="9">
        <f t="shared" si="376"/>
        <v>42057.190960648149</v>
      </c>
      <c r="T4022" s="9">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72"/>
        <v>0.83333333333333337</v>
      </c>
      <c r="P4023">
        <f t="shared" si="373"/>
        <v>62.5</v>
      </c>
      <c r="Q4023" t="str">
        <f t="shared" si="374"/>
        <v>theater</v>
      </c>
      <c r="R4023" t="str">
        <f t="shared" si="375"/>
        <v>plays</v>
      </c>
      <c r="S4023" s="9">
        <f t="shared" si="376"/>
        <v>41878.911550925928</v>
      </c>
      <c r="T4023" s="9">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72"/>
        <v>69.561111111111103</v>
      </c>
      <c r="P4024">
        <f t="shared" si="373"/>
        <v>63.558375634517766</v>
      </c>
      <c r="Q4024" t="str">
        <f t="shared" si="374"/>
        <v>theater</v>
      </c>
      <c r="R4024" t="str">
        <f t="shared" si="375"/>
        <v>plays</v>
      </c>
      <c r="S4024" s="9">
        <f t="shared" si="376"/>
        <v>41990.584108796291</v>
      </c>
      <c r="T4024" s="9">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72"/>
        <v>0</v>
      </c>
      <c r="P4025">
        <f t="shared" si="373"/>
        <v>0</v>
      </c>
      <c r="Q4025" t="str">
        <f t="shared" si="374"/>
        <v>theater</v>
      </c>
      <c r="R4025" t="str">
        <f t="shared" si="375"/>
        <v>plays</v>
      </c>
      <c r="S4025" s="9">
        <f t="shared" si="376"/>
        <v>42408.999571759254</v>
      </c>
      <c r="T4025" s="9">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72"/>
        <v>1.25</v>
      </c>
      <c r="P4026">
        <f t="shared" si="373"/>
        <v>10</v>
      </c>
      <c r="Q4026" t="str">
        <f t="shared" si="374"/>
        <v>theater</v>
      </c>
      <c r="R4026" t="str">
        <f t="shared" si="375"/>
        <v>plays</v>
      </c>
      <c r="S4026" s="9">
        <f t="shared" si="376"/>
        <v>42217.670104166667</v>
      </c>
      <c r="T4026" s="9">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72"/>
        <v>5</v>
      </c>
      <c r="P4027">
        <f t="shared" si="373"/>
        <v>62.5</v>
      </c>
      <c r="Q4027" t="str">
        <f t="shared" si="374"/>
        <v>theater</v>
      </c>
      <c r="R4027" t="str">
        <f t="shared" si="375"/>
        <v>plays</v>
      </c>
      <c r="S4027" s="9">
        <f t="shared" si="376"/>
        <v>42151.237685185188</v>
      </c>
      <c r="T4027" s="9">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72"/>
        <v>0</v>
      </c>
      <c r="P4028">
        <f t="shared" si="373"/>
        <v>0</v>
      </c>
      <c r="Q4028" t="str">
        <f t="shared" si="374"/>
        <v>theater</v>
      </c>
      <c r="R4028" t="str">
        <f t="shared" si="375"/>
        <v>plays</v>
      </c>
      <c r="S4028" s="9">
        <f t="shared" si="376"/>
        <v>42282.655543981484</v>
      </c>
      <c r="T4028" s="9">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72"/>
        <v>7.166666666666667</v>
      </c>
      <c r="P4029">
        <f t="shared" si="373"/>
        <v>30.714285714285715</v>
      </c>
      <c r="Q4029" t="str">
        <f t="shared" si="374"/>
        <v>theater</v>
      </c>
      <c r="R4029" t="str">
        <f t="shared" si="375"/>
        <v>plays</v>
      </c>
      <c r="S4029" s="9">
        <f t="shared" si="376"/>
        <v>42768.97084490741</v>
      </c>
      <c r="T4029" s="9">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72"/>
        <v>28.050000000000004</v>
      </c>
      <c r="P4030">
        <f t="shared" si="373"/>
        <v>51</v>
      </c>
      <c r="Q4030" t="str">
        <f t="shared" si="374"/>
        <v>theater</v>
      </c>
      <c r="R4030" t="str">
        <f t="shared" si="375"/>
        <v>plays</v>
      </c>
      <c r="S4030" s="9">
        <f t="shared" si="376"/>
        <v>41765.938657407409</v>
      </c>
      <c r="T4030" s="9">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72"/>
        <v>0</v>
      </c>
      <c r="P4031">
        <f t="shared" si="373"/>
        <v>0</v>
      </c>
      <c r="Q4031" t="str">
        <f t="shared" si="374"/>
        <v>theater</v>
      </c>
      <c r="R4031" t="str">
        <f t="shared" si="375"/>
        <v>plays</v>
      </c>
      <c r="S4031" s="9">
        <f t="shared" si="376"/>
        <v>42322.025115740747</v>
      </c>
      <c r="T4031" s="9">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72"/>
        <v>16</v>
      </c>
      <c r="P4032">
        <f t="shared" si="373"/>
        <v>66.666666666666671</v>
      </c>
      <c r="Q4032" t="str">
        <f t="shared" si="374"/>
        <v>theater</v>
      </c>
      <c r="R4032" t="str">
        <f t="shared" si="375"/>
        <v>plays</v>
      </c>
      <c r="S4032" s="9">
        <f t="shared" si="376"/>
        <v>42374.655081018514</v>
      </c>
      <c r="T4032" s="9">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72"/>
        <v>0</v>
      </c>
      <c r="P4033">
        <f t="shared" si="373"/>
        <v>0</v>
      </c>
      <c r="Q4033" t="str">
        <f t="shared" si="374"/>
        <v>theater</v>
      </c>
      <c r="R4033" t="str">
        <f t="shared" si="375"/>
        <v>plays</v>
      </c>
      <c r="S4033" s="9">
        <f t="shared" si="376"/>
        <v>41941.585231481484</v>
      </c>
      <c r="T4033" s="9">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372"/>
        <v>6.8287037037037033</v>
      </c>
      <c r="P4034">
        <f t="shared" si="373"/>
        <v>59</v>
      </c>
      <c r="Q4034" t="str">
        <f t="shared" si="374"/>
        <v>theater</v>
      </c>
      <c r="R4034" t="str">
        <f t="shared" si="375"/>
        <v>plays</v>
      </c>
      <c r="S4034" s="9">
        <f t="shared" si="376"/>
        <v>42293.809212962966</v>
      </c>
      <c r="T4034" s="9">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378">(E4035/D4035)*100</f>
        <v>25.698702928870294</v>
      </c>
      <c r="P4035">
        <f t="shared" ref="P4035:P4098" si="379">IFERROR(E4035/L4035, 0)</f>
        <v>65.340319148936175</v>
      </c>
      <c r="Q4035" t="str">
        <f t="shared" ref="Q4035:Q4098" si="380">LEFT(N4035, SEARCH("/",N4035,1)-1)</f>
        <v>theater</v>
      </c>
      <c r="R4035" t="str">
        <f t="shared" ref="R4035:R4098" si="381">RIGHT(N4035,LEN(N4035)-SEARCH("/",N4035,1))</f>
        <v>plays</v>
      </c>
      <c r="S4035" s="9">
        <f t="shared" ref="S4035:S4098" si="382">(((J4035/60)/60)/24)+DATE(1970,1,1)</f>
        <v>42614.268796296295</v>
      </c>
      <c r="T4035" s="9">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78"/>
        <v>1.4814814814814816</v>
      </c>
      <c r="P4036">
        <f t="shared" si="379"/>
        <v>100</v>
      </c>
      <c r="Q4036" t="str">
        <f t="shared" si="380"/>
        <v>theater</v>
      </c>
      <c r="R4036" t="str">
        <f t="shared" si="381"/>
        <v>plays</v>
      </c>
      <c r="S4036" s="9">
        <f t="shared" si="382"/>
        <v>42067.947337962964</v>
      </c>
      <c r="T4036" s="9">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78"/>
        <v>36.85</v>
      </c>
      <c r="P4037">
        <f t="shared" si="379"/>
        <v>147.4</v>
      </c>
      <c r="Q4037" t="str">
        <f t="shared" si="380"/>
        <v>theater</v>
      </c>
      <c r="R4037" t="str">
        <f t="shared" si="381"/>
        <v>plays</v>
      </c>
      <c r="S4037" s="9">
        <f t="shared" si="382"/>
        <v>41903.882951388885</v>
      </c>
      <c r="T4037" s="9">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78"/>
        <v>47.05</v>
      </c>
      <c r="P4038">
        <f t="shared" si="379"/>
        <v>166.05882352941177</v>
      </c>
      <c r="Q4038" t="str">
        <f t="shared" si="380"/>
        <v>theater</v>
      </c>
      <c r="R4038" t="str">
        <f t="shared" si="381"/>
        <v>plays</v>
      </c>
      <c r="S4038" s="9">
        <f t="shared" si="382"/>
        <v>41804.937083333331</v>
      </c>
      <c r="T4038" s="9">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78"/>
        <v>11.428571428571429</v>
      </c>
      <c r="P4039">
        <f t="shared" si="379"/>
        <v>40</v>
      </c>
      <c r="Q4039" t="str">
        <f t="shared" si="380"/>
        <v>theater</v>
      </c>
      <c r="R4039" t="str">
        <f t="shared" si="381"/>
        <v>plays</v>
      </c>
      <c r="S4039" s="9">
        <f t="shared" si="382"/>
        <v>42497.070775462969</v>
      </c>
      <c r="T4039" s="9">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78"/>
        <v>12.04</v>
      </c>
      <c r="P4040">
        <f t="shared" si="379"/>
        <v>75.25</v>
      </c>
      <c r="Q4040" t="str">
        <f t="shared" si="380"/>
        <v>theater</v>
      </c>
      <c r="R4040" t="str">
        <f t="shared" si="381"/>
        <v>plays</v>
      </c>
      <c r="S4040" s="9">
        <f t="shared" si="382"/>
        <v>41869.798726851855</v>
      </c>
      <c r="T4040" s="9">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78"/>
        <v>60</v>
      </c>
      <c r="P4041">
        <f t="shared" si="379"/>
        <v>60</v>
      </c>
      <c r="Q4041" t="str">
        <f t="shared" si="380"/>
        <v>theater</v>
      </c>
      <c r="R4041" t="str">
        <f t="shared" si="381"/>
        <v>plays</v>
      </c>
      <c r="S4041" s="9">
        <f t="shared" si="382"/>
        <v>42305.670914351853</v>
      </c>
      <c r="T4041" s="9">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78"/>
        <v>31.25</v>
      </c>
      <c r="P4042">
        <f t="shared" si="379"/>
        <v>1250</v>
      </c>
      <c r="Q4042" t="str">
        <f t="shared" si="380"/>
        <v>theater</v>
      </c>
      <c r="R4042" t="str">
        <f t="shared" si="381"/>
        <v>plays</v>
      </c>
      <c r="S4042" s="9">
        <f t="shared" si="382"/>
        <v>42144.231527777782</v>
      </c>
      <c r="T4042" s="9">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78"/>
        <v>0.42</v>
      </c>
      <c r="P4043">
        <f t="shared" si="379"/>
        <v>10.5</v>
      </c>
      <c r="Q4043" t="str">
        <f t="shared" si="380"/>
        <v>theater</v>
      </c>
      <c r="R4043" t="str">
        <f t="shared" si="381"/>
        <v>plays</v>
      </c>
      <c r="S4043" s="9">
        <f t="shared" si="382"/>
        <v>42559.474004629628</v>
      </c>
      <c r="T4043" s="9">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78"/>
        <v>0.21</v>
      </c>
      <c r="P4044">
        <f t="shared" si="379"/>
        <v>7</v>
      </c>
      <c r="Q4044" t="str">
        <f t="shared" si="380"/>
        <v>theater</v>
      </c>
      <c r="R4044" t="str">
        <f t="shared" si="381"/>
        <v>plays</v>
      </c>
      <c r="S4044" s="9">
        <f t="shared" si="382"/>
        <v>41995.084074074075</v>
      </c>
      <c r="T4044" s="9">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78"/>
        <v>0</v>
      </c>
      <c r="P4045">
        <f t="shared" si="379"/>
        <v>0</v>
      </c>
      <c r="Q4045" t="str">
        <f t="shared" si="380"/>
        <v>theater</v>
      </c>
      <c r="R4045" t="str">
        <f t="shared" si="381"/>
        <v>plays</v>
      </c>
      <c r="S4045" s="9">
        <f t="shared" si="382"/>
        <v>41948.957465277781</v>
      </c>
      <c r="T4045" s="9">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78"/>
        <v>37.5</v>
      </c>
      <c r="P4046">
        <f t="shared" si="379"/>
        <v>56.25</v>
      </c>
      <c r="Q4046" t="str">
        <f t="shared" si="380"/>
        <v>theater</v>
      </c>
      <c r="R4046" t="str">
        <f t="shared" si="381"/>
        <v>plays</v>
      </c>
      <c r="S4046" s="9">
        <f t="shared" si="382"/>
        <v>42074.219699074078</v>
      </c>
      <c r="T4046" s="9">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78"/>
        <v>0.02</v>
      </c>
      <c r="P4047">
        <f t="shared" si="379"/>
        <v>1</v>
      </c>
      <c r="Q4047" t="str">
        <f t="shared" si="380"/>
        <v>theater</v>
      </c>
      <c r="R4047" t="str">
        <f t="shared" si="381"/>
        <v>plays</v>
      </c>
      <c r="S4047" s="9">
        <f t="shared" si="382"/>
        <v>41842.201261574075</v>
      </c>
      <c r="T4047" s="9">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78"/>
        <v>8.2142857142857135</v>
      </c>
      <c r="P4048">
        <f t="shared" si="379"/>
        <v>38.333333333333336</v>
      </c>
      <c r="Q4048" t="str">
        <f t="shared" si="380"/>
        <v>theater</v>
      </c>
      <c r="R4048" t="str">
        <f t="shared" si="381"/>
        <v>plays</v>
      </c>
      <c r="S4048" s="9">
        <f t="shared" si="382"/>
        <v>41904.650578703702</v>
      </c>
      <c r="T4048" s="9">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78"/>
        <v>2.1999999999999997</v>
      </c>
      <c r="P4049">
        <f t="shared" si="379"/>
        <v>27.5</v>
      </c>
      <c r="Q4049" t="str">
        <f t="shared" si="380"/>
        <v>theater</v>
      </c>
      <c r="R4049" t="str">
        <f t="shared" si="381"/>
        <v>plays</v>
      </c>
      <c r="S4049" s="9">
        <f t="shared" si="382"/>
        <v>41991.022488425922</v>
      </c>
      <c r="T4049" s="9">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78"/>
        <v>17.652941176470588</v>
      </c>
      <c r="P4050">
        <f t="shared" si="379"/>
        <v>32.978021978021978</v>
      </c>
      <c r="Q4050" t="str">
        <f t="shared" si="380"/>
        <v>theater</v>
      </c>
      <c r="R4050" t="str">
        <f t="shared" si="381"/>
        <v>plays</v>
      </c>
      <c r="S4050" s="9">
        <f t="shared" si="382"/>
        <v>42436.509108796294</v>
      </c>
      <c r="T4050" s="9">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78"/>
        <v>0.08</v>
      </c>
      <c r="P4051">
        <f t="shared" si="379"/>
        <v>16</v>
      </c>
      <c r="Q4051" t="str">
        <f t="shared" si="380"/>
        <v>theater</v>
      </c>
      <c r="R4051" t="str">
        <f t="shared" si="381"/>
        <v>plays</v>
      </c>
      <c r="S4051" s="9">
        <f t="shared" si="382"/>
        <v>42169.958506944444</v>
      </c>
      <c r="T4051" s="9">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78"/>
        <v>6.6666666666666666E-2</v>
      </c>
      <c r="P4052">
        <f t="shared" si="379"/>
        <v>1</v>
      </c>
      <c r="Q4052" t="str">
        <f t="shared" si="380"/>
        <v>theater</v>
      </c>
      <c r="R4052" t="str">
        <f t="shared" si="381"/>
        <v>plays</v>
      </c>
      <c r="S4052" s="9">
        <f t="shared" si="382"/>
        <v>41905.636469907404</v>
      </c>
      <c r="T4052" s="9">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78"/>
        <v>0</v>
      </c>
      <c r="P4053">
        <f t="shared" si="379"/>
        <v>0</v>
      </c>
      <c r="Q4053" t="str">
        <f t="shared" si="380"/>
        <v>theater</v>
      </c>
      <c r="R4053" t="str">
        <f t="shared" si="381"/>
        <v>plays</v>
      </c>
      <c r="S4053" s="9">
        <f t="shared" si="382"/>
        <v>41761.810150462967</v>
      </c>
      <c r="T4053" s="9">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78"/>
        <v>37.533333333333339</v>
      </c>
      <c r="P4054">
        <f t="shared" si="379"/>
        <v>86.615384615384613</v>
      </c>
      <c r="Q4054" t="str">
        <f t="shared" si="380"/>
        <v>theater</v>
      </c>
      <c r="R4054" t="str">
        <f t="shared" si="381"/>
        <v>plays</v>
      </c>
      <c r="S4054" s="9">
        <f t="shared" si="382"/>
        <v>41865.878657407404</v>
      </c>
      <c r="T4054" s="9">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78"/>
        <v>22</v>
      </c>
      <c r="P4055">
        <f t="shared" si="379"/>
        <v>55</v>
      </c>
      <c r="Q4055" t="str">
        <f t="shared" si="380"/>
        <v>theater</v>
      </c>
      <c r="R4055" t="str">
        <f t="shared" si="381"/>
        <v>plays</v>
      </c>
      <c r="S4055" s="9">
        <f t="shared" si="382"/>
        <v>41928.690138888887</v>
      </c>
      <c r="T4055" s="9">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78"/>
        <v>0</v>
      </c>
      <c r="P4056">
        <f t="shared" si="379"/>
        <v>0</v>
      </c>
      <c r="Q4056" t="str">
        <f t="shared" si="380"/>
        <v>theater</v>
      </c>
      <c r="R4056" t="str">
        <f t="shared" si="381"/>
        <v>plays</v>
      </c>
      <c r="S4056" s="9">
        <f t="shared" si="382"/>
        <v>42613.841261574074</v>
      </c>
      <c r="T4056" s="9">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78"/>
        <v>17.62</v>
      </c>
      <c r="P4057">
        <f t="shared" si="379"/>
        <v>41.952380952380949</v>
      </c>
      <c r="Q4057" t="str">
        <f t="shared" si="380"/>
        <v>theater</v>
      </c>
      <c r="R4057" t="str">
        <f t="shared" si="381"/>
        <v>plays</v>
      </c>
      <c r="S4057" s="9">
        <f t="shared" si="382"/>
        <v>41779.648506944446</v>
      </c>
      <c r="T4057" s="9">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78"/>
        <v>53</v>
      </c>
      <c r="P4058">
        <f t="shared" si="379"/>
        <v>88.333333333333329</v>
      </c>
      <c r="Q4058" t="str">
        <f t="shared" si="380"/>
        <v>theater</v>
      </c>
      <c r="R4058" t="str">
        <f t="shared" si="381"/>
        <v>plays</v>
      </c>
      <c r="S4058" s="9">
        <f t="shared" si="382"/>
        <v>42534.933321759265</v>
      </c>
      <c r="T4058" s="9">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78"/>
        <v>22.142857142857142</v>
      </c>
      <c r="P4059">
        <f t="shared" si="379"/>
        <v>129.16666666666666</v>
      </c>
      <c r="Q4059" t="str">
        <f t="shared" si="380"/>
        <v>theater</v>
      </c>
      <c r="R4059" t="str">
        <f t="shared" si="381"/>
        <v>plays</v>
      </c>
      <c r="S4059" s="9">
        <f t="shared" si="382"/>
        <v>42310.968518518523</v>
      </c>
      <c r="T4059" s="9">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78"/>
        <v>2.5333333333333332</v>
      </c>
      <c r="P4060">
        <f t="shared" si="379"/>
        <v>23.75</v>
      </c>
      <c r="Q4060" t="str">
        <f t="shared" si="380"/>
        <v>theater</v>
      </c>
      <c r="R4060" t="str">
        <f t="shared" si="381"/>
        <v>plays</v>
      </c>
      <c r="S4060" s="9">
        <f t="shared" si="382"/>
        <v>42446.060694444444</v>
      </c>
      <c r="T4060" s="9">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78"/>
        <v>2.5</v>
      </c>
      <c r="P4061">
        <f t="shared" si="379"/>
        <v>35.714285714285715</v>
      </c>
      <c r="Q4061" t="str">
        <f t="shared" si="380"/>
        <v>theater</v>
      </c>
      <c r="R4061" t="str">
        <f t="shared" si="381"/>
        <v>plays</v>
      </c>
      <c r="S4061" s="9">
        <f t="shared" si="382"/>
        <v>41866.640648148146</v>
      </c>
      <c r="T4061" s="9">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78"/>
        <v>2.85</v>
      </c>
      <c r="P4062">
        <f t="shared" si="379"/>
        <v>57</v>
      </c>
      <c r="Q4062" t="str">
        <f t="shared" si="380"/>
        <v>theater</v>
      </c>
      <c r="R4062" t="str">
        <f t="shared" si="381"/>
        <v>plays</v>
      </c>
      <c r="S4062" s="9">
        <f t="shared" si="382"/>
        <v>41779.695092592592</v>
      </c>
      <c r="T4062" s="9">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78"/>
        <v>0</v>
      </c>
      <c r="P4063">
        <f t="shared" si="379"/>
        <v>0</v>
      </c>
      <c r="Q4063" t="str">
        <f t="shared" si="380"/>
        <v>theater</v>
      </c>
      <c r="R4063" t="str">
        <f t="shared" si="381"/>
        <v>plays</v>
      </c>
      <c r="S4063" s="9">
        <f t="shared" si="382"/>
        <v>42421.141469907408</v>
      </c>
      <c r="T4063" s="9">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78"/>
        <v>2.4500000000000002</v>
      </c>
      <c r="P4064">
        <f t="shared" si="379"/>
        <v>163.33333333333334</v>
      </c>
      <c r="Q4064" t="str">
        <f t="shared" si="380"/>
        <v>theater</v>
      </c>
      <c r="R4064" t="str">
        <f t="shared" si="381"/>
        <v>plays</v>
      </c>
      <c r="S4064" s="9">
        <f t="shared" si="382"/>
        <v>42523.739212962959</v>
      </c>
      <c r="T4064" s="9">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78"/>
        <v>1.4210526315789473</v>
      </c>
      <c r="P4065">
        <f t="shared" si="379"/>
        <v>15</v>
      </c>
      <c r="Q4065" t="str">
        <f t="shared" si="380"/>
        <v>theater</v>
      </c>
      <c r="R4065" t="str">
        <f t="shared" si="381"/>
        <v>plays</v>
      </c>
      <c r="S4065" s="9">
        <f t="shared" si="382"/>
        <v>41787.681527777779</v>
      </c>
      <c r="T4065" s="9">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78"/>
        <v>19.25</v>
      </c>
      <c r="P4066">
        <f t="shared" si="379"/>
        <v>64.166666666666671</v>
      </c>
      <c r="Q4066" t="str">
        <f t="shared" si="380"/>
        <v>theater</v>
      </c>
      <c r="R4066" t="str">
        <f t="shared" si="381"/>
        <v>plays</v>
      </c>
      <c r="S4066" s="9">
        <f t="shared" si="382"/>
        <v>42093.588263888887</v>
      </c>
      <c r="T4066" s="9">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78"/>
        <v>0.67500000000000004</v>
      </c>
      <c r="P4067">
        <f t="shared" si="379"/>
        <v>6.75</v>
      </c>
      <c r="Q4067" t="str">
        <f t="shared" si="380"/>
        <v>theater</v>
      </c>
      <c r="R4067" t="str">
        <f t="shared" si="381"/>
        <v>plays</v>
      </c>
      <c r="S4067" s="9">
        <f t="shared" si="382"/>
        <v>41833.951516203706</v>
      </c>
      <c r="T4067" s="9">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78"/>
        <v>0.16666666666666669</v>
      </c>
      <c r="P4068">
        <f t="shared" si="379"/>
        <v>25</v>
      </c>
      <c r="Q4068" t="str">
        <f t="shared" si="380"/>
        <v>theater</v>
      </c>
      <c r="R4068" t="str">
        <f t="shared" si="381"/>
        <v>plays</v>
      </c>
      <c r="S4068" s="9">
        <f t="shared" si="382"/>
        <v>42479.039212962962</v>
      </c>
      <c r="T4068" s="9">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78"/>
        <v>60.9</v>
      </c>
      <c r="P4069">
        <f t="shared" si="379"/>
        <v>179.11764705882354</v>
      </c>
      <c r="Q4069" t="str">
        <f t="shared" si="380"/>
        <v>theater</v>
      </c>
      <c r="R4069" t="str">
        <f t="shared" si="381"/>
        <v>plays</v>
      </c>
      <c r="S4069" s="9">
        <f t="shared" si="382"/>
        <v>42235.117476851854</v>
      </c>
      <c r="T4069" s="9">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78"/>
        <v>1</v>
      </c>
      <c r="P4070">
        <f t="shared" si="379"/>
        <v>34.950000000000003</v>
      </c>
      <c r="Q4070" t="str">
        <f t="shared" si="380"/>
        <v>theater</v>
      </c>
      <c r="R4070" t="str">
        <f t="shared" si="381"/>
        <v>plays</v>
      </c>
      <c r="S4070" s="9">
        <f t="shared" si="382"/>
        <v>42718.963599537034</v>
      </c>
      <c r="T4070" s="9">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78"/>
        <v>34.4</v>
      </c>
      <c r="P4071">
        <f t="shared" si="379"/>
        <v>33.07692307692308</v>
      </c>
      <c r="Q4071" t="str">
        <f t="shared" si="380"/>
        <v>theater</v>
      </c>
      <c r="R4071" t="str">
        <f t="shared" si="381"/>
        <v>plays</v>
      </c>
      <c r="S4071" s="9">
        <f t="shared" si="382"/>
        <v>42022.661527777775</v>
      </c>
      <c r="T4071" s="9">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78"/>
        <v>16.5</v>
      </c>
      <c r="P4072">
        <f t="shared" si="379"/>
        <v>27.5</v>
      </c>
      <c r="Q4072" t="str">
        <f t="shared" si="380"/>
        <v>theater</v>
      </c>
      <c r="R4072" t="str">
        <f t="shared" si="381"/>
        <v>plays</v>
      </c>
      <c r="S4072" s="9">
        <f t="shared" si="382"/>
        <v>42031.666898148149</v>
      </c>
      <c r="T4072" s="9">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78"/>
        <v>0</v>
      </c>
      <c r="P4073">
        <f t="shared" si="379"/>
        <v>0</v>
      </c>
      <c r="Q4073" t="str">
        <f t="shared" si="380"/>
        <v>theater</v>
      </c>
      <c r="R4073" t="str">
        <f t="shared" si="381"/>
        <v>plays</v>
      </c>
      <c r="S4073" s="9">
        <f t="shared" si="382"/>
        <v>42700.804756944446</v>
      </c>
      <c r="T4073" s="9">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78"/>
        <v>0.4</v>
      </c>
      <c r="P4074">
        <f t="shared" si="379"/>
        <v>2</v>
      </c>
      <c r="Q4074" t="str">
        <f t="shared" si="380"/>
        <v>theater</v>
      </c>
      <c r="R4074" t="str">
        <f t="shared" si="381"/>
        <v>plays</v>
      </c>
      <c r="S4074" s="9">
        <f t="shared" si="382"/>
        <v>41812.77443287037</v>
      </c>
      <c r="T4074" s="9">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78"/>
        <v>1.0571428571428572</v>
      </c>
      <c r="P4075">
        <f t="shared" si="379"/>
        <v>18.5</v>
      </c>
      <c r="Q4075" t="str">
        <f t="shared" si="380"/>
        <v>theater</v>
      </c>
      <c r="R4075" t="str">
        <f t="shared" si="381"/>
        <v>plays</v>
      </c>
      <c r="S4075" s="9">
        <f t="shared" si="382"/>
        <v>42078.34520833334</v>
      </c>
      <c r="T4075" s="9">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78"/>
        <v>26.727272727272727</v>
      </c>
      <c r="P4076">
        <f t="shared" si="379"/>
        <v>35</v>
      </c>
      <c r="Q4076" t="str">
        <f t="shared" si="380"/>
        <v>theater</v>
      </c>
      <c r="R4076" t="str">
        <f t="shared" si="381"/>
        <v>plays</v>
      </c>
      <c r="S4076" s="9">
        <f t="shared" si="382"/>
        <v>42283.552951388891</v>
      </c>
      <c r="T4076" s="9">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78"/>
        <v>28.799999999999997</v>
      </c>
      <c r="P4077">
        <f t="shared" si="379"/>
        <v>44.307692307692307</v>
      </c>
      <c r="Q4077" t="str">
        <f t="shared" si="380"/>
        <v>theater</v>
      </c>
      <c r="R4077" t="str">
        <f t="shared" si="381"/>
        <v>plays</v>
      </c>
      <c r="S4077" s="9">
        <f t="shared" si="382"/>
        <v>41779.045937499999</v>
      </c>
      <c r="T4077" s="9">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78"/>
        <v>0</v>
      </c>
      <c r="P4078">
        <f t="shared" si="379"/>
        <v>0</v>
      </c>
      <c r="Q4078" t="str">
        <f t="shared" si="380"/>
        <v>theater</v>
      </c>
      <c r="R4078" t="str">
        <f t="shared" si="381"/>
        <v>plays</v>
      </c>
      <c r="S4078" s="9">
        <f t="shared" si="382"/>
        <v>41905.795706018522</v>
      </c>
      <c r="T4078" s="9">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78"/>
        <v>8.9</v>
      </c>
      <c r="P4079">
        <f t="shared" si="379"/>
        <v>222.5</v>
      </c>
      <c r="Q4079" t="str">
        <f t="shared" si="380"/>
        <v>theater</v>
      </c>
      <c r="R4079" t="str">
        <f t="shared" si="381"/>
        <v>plays</v>
      </c>
      <c r="S4079" s="9">
        <f t="shared" si="382"/>
        <v>42695.7105787037</v>
      </c>
      <c r="T4079" s="9">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78"/>
        <v>0</v>
      </c>
      <c r="P4080">
        <f t="shared" si="379"/>
        <v>0</v>
      </c>
      <c r="Q4080" t="str">
        <f t="shared" si="380"/>
        <v>theater</v>
      </c>
      <c r="R4080" t="str">
        <f t="shared" si="381"/>
        <v>plays</v>
      </c>
      <c r="S4080" s="9">
        <f t="shared" si="382"/>
        <v>42732.787523148145</v>
      </c>
      <c r="T4080" s="9">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78"/>
        <v>0.16666666666666669</v>
      </c>
      <c r="P4081">
        <f t="shared" si="379"/>
        <v>5</v>
      </c>
      <c r="Q4081" t="str">
        <f t="shared" si="380"/>
        <v>theater</v>
      </c>
      <c r="R4081" t="str">
        <f t="shared" si="381"/>
        <v>plays</v>
      </c>
      <c r="S4081" s="9">
        <f t="shared" si="382"/>
        <v>42510.938900462963</v>
      </c>
      <c r="T4081" s="9">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78"/>
        <v>0</v>
      </c>
      <c r="P4082">
        <f t="shared" si="379"/>
        <v>0</v>
      </c>
      <c r="Q4082" t="str">
        <f t="shared" si="380"/>
        <v>theater</v>
      </c>
      <c r="R4082" t="str">
        <f t="shared" si="381"/>
        <v>plays</v>
      </c>
      <c r="S4082" s="9">
        <f t="shared" si="382"/>
        <v>42511.698101851856</v>
      </c>
      <c r="T4082" s="9">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78"/>
        <v>15.737410071942445</v>
      </c>
      <c r="P4083">
        <f t="shared" si="379"/>
        <v>29.166666666666668</v>
      </c>
      <c r="Q4083" t="str">
        <f t="shared" si="380"/>
        <v>theater</v>
      </c>
      <c r="R4083" t="str">
        <f t="shared" si="381"/>
        <v>plays</v>
      </c>
      <c r="S4083" s="9">
        <f t="shared" si="382"/>
        <v>42041.581307870365</v>
      </c>
      <c r="T4083" s="9">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78"/>
        <v>2</v>
      </c>
      <c r="P4084">
        <f t="shared" si="379"/>
        <v>1.5</v>
      </c>
      <c r="Q4084" t="str">
        <f t="shared" si="380"/>
        <v>theater</v>
      </c>
      <c r="R4084" t="str">
        <f t="shared" si="381"/>
        <v>plays</v>
      </c>
      <c r="S4084" s="9">
        <f t="shared" si="382"/>
        <v>42307.189270833333</v>
      </c>
      <c r="T4084" s="9">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78"/>
        <v>21.685714285714287</v>
      </c>
      <c r="P4085">
        <f t="shared" si="379"/>
        <v>126.5</v>
      </c>
      <c r="Q4085" t="str">
        <f t="shared" si="380"/>
        <v>theater</v>
      </c>
      <c r="R4085" t="str">
        <f t="shared" si="381"/>
        <v>plays</v>
      </c>
      <c r="S4085" s="9">
        <f t="shared" si="382"/>
        <v>42353.761759259258</v>
      </c>
      <c r="T4085" s="9">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78"/>
        <v>0.33333333333333337</v>
      </c>
      <c r="P4086">
        <f t="shared" si="379"/>
        <v>10</v>
      </c>
      <c r="Q4086" t="str">
        <f t="shared" si="380"/>
        <v>theater</v>
      </c>
      <c r="R4086" t="str">
        <f t="shared" si="381"/>
        <v>plays</v>
      </c>
      <c r="S4086" s="9">
        <f t="shared" si="382"/>
        <v>42622.436412037037</v>
      </c>
      <c r="T4086" s="9">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78"/>
        <v>0.2857142857142857</v>
      </c>
      <c r="P4087">
        <f t="shared" si="379"/>
        <v>10</v>
      </c>
      <c r="Q4087" t="str">
        <f t="shared" si="380"/>
        <v>theater</v>
      </c>
      <c r="R4087" t="str">
        <f t="shared" si="381"/>
        <v>plays</v>
      </c>
      <c r="S4087" s="9">
        <f t="shared" si="382"/>
        <v>42058.603877314818</v>
      </c>
      <c r="T4087" s="9">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78"/>
        <v>4.7</v>
      </c>
      <c r="P4088">
        <f t="shared" si="379"/>
        <v>9.4</v>
      </c>
      <c r="Q4088" t="str">
        <f t="shared" si="380"/>
        <v>theater</v>
      </c>
      <c r="R4088" t="str">
        <f t="shared" si="381"/>
        <v>plays</v>
      </c>
      <c r="S4088" s="9">
        <f t="shared" si="382"/>
        <v>42304.940960648149</v>
      </c>
      <c r="T4088" s="9">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78"/>
        <v>0</v>
      </c>
      <c r="P4089">
        <f t="shared" si="379"/>
        <v>0</v>
      </c>
      <c r="Q4089" t="str">
        <f t="shared" si="380"/>
        <v>theater</v>
      </c>
      <c r="R4089" t="str">
        <f t="shared" si="381"/>
        <v>plays</v>
      </c>
      <c r="S4089" s="9">
        <f t="shared" si="382"/>
        <v>42538.742893518516</v>
      </c>
      <c r="T4089" s="9">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78"/>
        <v>10.8</v>
      </c>
      <c r="P4090">
        <f t="shared" si="379"/>
        <v>72</v>
      </c>
      <c r="Q4090" t="str">
        <f t="shared" si="380"/>
        <v>theater</v>
      </c>
      <c r="R4090" t="str">
        <f t="shared" si="381"/>
        <v>plays</v>
      </c>
      <c r="S4090" s="9">
        <f t="shared" si="382"/>
        <v>41990.612546296295</v>
      </c>
      <c r="T4090" s="9">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78"/>
        <v>4.8</v>
      </c>
      <c r="P4091">
        <f t="shared" si="379"/>
        <v>30</v>
      </c>
      <c r="Q4091" t="str">
        <f t="shared" si="380"/>
        <v>theater</v>
      </c>
      <c r="R4091" t="str">
        <f t="shared" si="381"/>
        <v>plays</v>
      </c>
      <c r="S4091" s="9">
        <f t="shared" si="382"/>
        <v>42122.732499999998</v>
      </c>
      <c r="T4091" s="9">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78"/>
        <v>3.2</v>
      </c>
      <c r="P4092">
        <f t="shared" si="379"/>
        <v>10.666666666666666</v>
      </c>
      <c r="Q4092" t="str">
        <f t="shared" si="380"/>
        <v>theater</v>
      </c>
      <c r="R4092" t="str">
        <f t="shared" si="381"/>
        <v>plays</v>
      </c>
      <c r="S4092" s="9">
        <f t="shared" si="382"/>
        <v>42209.67288194444</v>
      </c>
      <c r="T4092" s="9">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78"/>
        <v>12.75</v>
      </c>
      <c r="P4093">
        <f t="shared" si="379"/>
        <v>25.5</v>
      </c>
      <c r="Q4093" t="str">
        <f t="shared" si="380"/>
        <v>theater</v>
      </c>
      <c r="R4093" t="str">
        <f t="shared" si="381"/>
        <v>plays</v>
      </c>
      <c r="S4093" s="9">
        <f t="shared" si="382"/>
        <v>41990.506377314814</v>
      </c>
      <c r="T4093" s="9">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78"/>
        <v>1.8181818181818181E-2</v>
      </c>
      <c r="P4094">
        <f t="shared" si="379"/>
        <v>20</v>
      </c>
      <c r="Q4094" t="str">
        <f t="shared" si="380"/>
        <v>theater</v>
      </c>
      <c r="R4094" t="str">
        <f t="shared" si="381"/>
        <v>plays</v>
      </c>
      <c r="S4094" s="9">
        <f t="shared" si="382"/>
        <v>42039.194988425923</v>
      </c>
      <c r="T4094" s="9">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78"/>
        <v>2.4</v>
      </c>
      <c r="P4095">
        <f t="shared" si="379"/>
        <v>15</v>
      </c>
      <c r="Q4095" t="str">
        <f t="shared" si="380"/>
        <v>theater</v>
      </c>
      <c r="R4095" t="str">
        <f t="shared" si="381"/>
        <v>plays</v>
      </c>
      <c r="S4095" s="9">
        <f t="shared" si="382"/>
        <v>42178.815891203703</v>
      </c>
      <c r="T4095" s="9">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78"/>
        <v>36.5</v>
      </c>
      <c r="P4096">
        <f t="shared" si="379"/>
        <v>91.25</v>
      </c>
      <c r="Q4096" t="str">
        <f t="shared" si="380"/>
        <v>theater</v>
      </c>
      <c r="R4096" t="str">
        <f t="shared" si="381"/>
        <v>plays</v>
      </c>
      <c r="S4096" s="9">
        <f t="shared" si="382"/>
        <v>41890.086805555555</v>
      </c>
      <c r="T4096" s="9">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78"/>
        <v>2.666666666666667</v>
      </c>
      <c r="P4097">
        <f t="shared" si="379"/>
        <v>800</v>
      </c>
      <c r="Q4097" t="str">
        <f t="shared" si="380"/>
        <v>theater</v>
      </c>
      <c r="R4097" t="str">
        <f t="shared" si="381"/>
        <v>plays</v>
      </c>
      <c r="S4097" s="9">
        <f t="shared" si="382"/>
        <v>42693.031828703708</v>
      </c>
      <c r="T4097" s="9">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378"/>
        <v>11.428571428571429</v>
      </c>
      <c r="P4098">
        <f t="shared" si="379"/>
        <v>80</v>
      </c>
      <c r="Q4098" t="str">
        <f t="shared" si="380"/>
        <v>theater</v>
      </c>
      <c r="R4098" t="str">
        <f t="shared" si="381"/>
        <v>plays</v>
      </c>
      <c r="S4098" s="9">
        <f t="shared" si="382"/>
        <v>42750.530312499999</v>
      </c>
      <c r="T4098" s="9">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384">(E4099/D4099)*100</f>
        <v>0</v>
      </c>
      <c r="P4099">
        <f t="shared" ref="P4099:P4115" si="385">IFERROR(E4099/L4099, 0)</f>
        <v>0</v>
      </c>
      <c r="Q4099" t="str">
        <f t="shared" ref="Q4099:Q4115" si="386">LEFT(N4099, SEARCH("/",N4099,1)-1)</f>
        <v>theater</v>
      </c>
      <c r="R4099" t="str">
        <f t="shared" ref="R4099:R4115" si="387">RIGHT(N4099,LEN(N4099)-SEARCH("/",N4099,1))</f>
        <v>plays</v>
      </c>
      <c r="S4099" s="9">
        <f t="shared" ref="S4099:S4115" si="388">(((J4099/60)/60)/24)+DATE(1970,1,1)</f>
        <v>42344.824502314819</v>
      </c>
      <c r="T4099" s="9">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84"/>
        <v>0</v>
      </c>
      <c r="P4100">
        <f t="shared" si="385"/>
        <v>0</v>
      </c>
      <c r="Q4100" t="str">
        <f t="shared" si="386"/>
        <v>theater</v>
      </c>
      <c r="R4100" t="str">
        <f t="shared" si="387"/>
        <v>plays</v>
      </c>
      <c r="S4100" s="9">
        <f t="shared" si="388"/>
        <v>42495.722187499996</v>
      </c>
      <c r="T4100" s="9">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84"/>
        <v>1.1111111111111112</v>
      </c>
      <c r="P4101">
        <f t="shared" si="385"/>
        <v>50</v>
      </c>
      <c r="Q4101" t="str">
        <f t="shared" si="386"/>
        <v>theater</v>
      </c>
      <c r="R4101" t="str">
        <f t="shared" si="387"/>
        <v>plays</v>
      </c>
      <c r="S4101" s="9">
        <f t="shared" si="388"/>
        <v>42570.850381944445</v>
      </c>
      <c r="T4101" s="9">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84"/>
        <v>0</v>
      </c>
      <c r="P4102">
        <f t="shared" si="385"/>
        <v>0</v>
      </c>
      <c r="Q4102" t="str">
        <f t="shared" si="386"/>
        <v>theater</v>
      </c>
      <c r="R4102" t="str">
        <f t="shared" si="387"/>
        <v>plays</v>
      </c>
      <c r="S4102" s="9">
        <f t="shared" si="388"/>
        <v>41927.124884259261</v>
      </c>
      <c r="T4102" s="9">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84"/>
        <v>0</v>
      </c>
      <c r="P4103">
        <f t="shared" si="385"/>
        <v>0</v>
      </c>
      <c r="Q4103" t="str">
        <f t="shared" si="386"/>
        <v>theater</v>
      </c>
      <c r="R4103" t="str">
        <f t="shared" si="387"/>
        <v>plays</v>
      </c>
      <c r="S4103" s="9">
        <f t="shared" si="388"/>
        <v>42730.903726851851</v>
      </c>
      <c r="T4103" s="9">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84"/>
        <v>27.400000000000002</v>
      </c>
      <c r="P4104">
        <f t="shared" si="385"/>
        <v>22.833333333333332</v>
      </c>
      <c r="Q4104" t="str">
        <f t="shared" si="386"/>
        <v>theater</v>
      </c>
      <c r="R4104" t="str">
        <f t="shared" si="387"/>
        <v>plays</v>
      </c>
      <c r="S4104" s="9">
        <f t="shared" si="388"/>
        <v>42475.848067129627</v>
      </c>
      <c r="T4104" s="9">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84"/>
        <v>10</v>
      </c>
      <c r="P4105">
        <f t="shared" si="385"/>
        <v>16.666666666666668</v>
      </c>
      <c r="Q4105" t="str">
        <f t="shared" si="386"/>
        <v>theater</v>
      </c>
      <c r="R4105" t="str">
        <f t="shared" si="387"/>
        <v>plays</v>
      </c>
      <c r="S4105" s="9">
        <f t="shared" si="388"/>
        <v>42188.83293981482</v>
      </c>
      <c r="T4105" s="9">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84"/>
        <v>21.366666666666667</v>
      </c>
      <c r="P4106">
        <f t="shared" si="385"/>
        <v>45.785714285714285</v>
      </c>
      <c r="Q4106" t="str">
        <f t="shared" si="386"/>
        <v>theater</v>
      </c>
      <c r="R4106" t="str">
        <f t="shared" si="387"/>
        <v>plays</v>
      </c>
      <c r="S4106" s="9">
        <f t="shared" si="388"/>
        <v>42640.278171296297</v>
      </c>
      <c r="T4106" s="9">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84"/>
        <v>6.9696969696969706</v>
      </c>
      <c r="P4107">
        <f t="shared" si="385"/>
        <v>383.33333333333331</v>
      </c>
      <c r="Q4107" t="str">
        <f t="shared" si="386"/>
        <v>theater</v>
      </c>
      <c r="R4107" t="str">
        <f t="shared" si="387"/>
        <v>plays</v>
      </c>
      <c r="S4107" s="9">
        <f t="shared" si="388"/>
        <v>42697.010520833333</v>
      </c>
      <c r="T4107" s="9">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84"/>
        <v>70.599999999999994</v>
      </c>
      <c r="P4108">
        <f t="shared" si="385"/>
        <v>106.96969696969697</v>
      </c>
      <c r="Q4108" t="str">
        <f t="shared" si="386"/>
        <v>theater</v>
      </c>
      <c r="R4108" t="str">
        <f t="shared" si="387"/>
        <v>plays</v>
      </c>
      <c r="S4108" s="9">
        <f t="shared" si="388"/>
        <v>42053.049375000002</v>
      </c>
      <c r="T4108" s="9">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84"/>
        <v>2.0500000000000003</v>
      </c>
      <c r="P4109">
        <f t="shared" si="385"/>
        <v>10.25</v>
      </c>
      <c r="Q4109" t="str">
        <f t="shared" si="386"/>
        <v>theater</v>
      </c>
      <c r="R4109" t="str">
        <f t="shared" si="387"/>
        <v>plays</v>
      </c>
      <c r="S4109" s="9">
        <f t="shared" si="388"/>
        <v>41883.916678240741</v>
      </c>
      <c r="T4109" s="9">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84"/>
        <v>1.9666666666666666</v>
      </c>
      <c r="P4110">
        <f t="shared" si="385"/>
        <v>59</v>
      </c>
      <c r="Q4110" t="str">
        <f t="shared" si="386"/>
        <v>theater</v>
      </c>
      <c r="R4110" t="str">
        <f t="shared" si="387"/>
        <v>plays</v>
      </c>
      <c r="S4110" s="9">
        <f t="shared" si="388"/>
        <v>42767.031678240746</v>
      </c>
      <c r="T4110" s="9">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84"/>
        <v>0</v>
      </c>
      <c r="P4111">
        <f t="shared" si="385"/>
        <v>0</v>
      </c>
      <c r="Q4111" t="str">
        <f t="shared" si="386"/>
        <v>theater</v>
      </c>
      <c r="R4111" t="str">
        <f t="shared" si="387"/>
        <v>plays</v>
      </c>
      <c r="S4111" s="9">
        <f t="shared" si="388"/>
        <v>42307.539398148147</v>
      </c>
      <c r="T4111" s="9">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84"/>
        <v>28.666666666666668</v>
      </c>
      <c r="P4112">
        <f t="shared" si="385"/>
        <v>14.333333333333334</v>
      </c>
      <c r="Q4112" t="str">
        <f t="shared" si="386"/>
        <v>theater</v>
      </c>
      <c r="R4112" t="str">
        <f t="shared" si="387"/>
        <v>plays</v>
      </c>
      <c r="S4112" s="9">
        <f t="shared" si="388"/>
        <v>42512.626747685179</v>
      </c>
      <c r="T4112" s="9">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84"/>
        <v>3.1333333333333333</v>
      </c>
      <c r="P4113">
        <f t="shared" si="385"/>
        <v>15.666666666666666</v>
      </c>
      <c r="Q4113" t="str">
        <f t="shared" si="386"/>
        <v>theater</v>
      </c>
      <c r="R4113" t="str">
        <f t="shared" si="387"/>
        <v>plays</v>
      </c>
      <c r="S4113" s="9">
        <f t="shared" si="388"/>
        <v>42029.135879629626</v>
      </c>
      <c r="T4113" s="9">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84"/>
        <v>0.04</v>
      </c>
      <c r="P4114">
        <f t="shared" si="385"/>
        <v>1</v>
      </c>
      <c r="Q4114" t="str">
        <f t="shared" si="386"/>
        <v>theater</v>
      </c>
      <c r="R4114" t="str">
        <f t="shared" si="387"/>
        <v>plays</v>
      </c>
      <c r="S4114" s="9">
        <f t="shared" si="388"/>
        <v>42400.946597222224</v>
      </c>
      <c r="T4114" s="9">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84"/>
        <v>0.2</v>
      </c>
      <c r="P4115">
        <f t="shared" si="385"/>
        <v>1</v>
      </c>
      <c r="Q4115" t="str">
        <f t="shared" si="386"/>
        <v>theater</v>
      </c>
      <c r="R4115" t="str">
        <f t="shared" si="387"/>
        <v>plays</v>
      </c>
      <c r="S4115" s="9">
        <f t="shared" si="388"/>
        <v>42358.573182870372</v>
      </c>
      <c r="T4115" s="9">
        <f t="shared" si="389"/>
        <v>42377.273611111115</v>
      </c>
    </row>
  </sheetData>
  <conditionalFormatting sqref="F1:F1048576">
    <cfRule type="containsText" dxfId="23" priority="2" operator="containsText" text="live">
      <formula>NOT(ISERROR(SEARCH("live",F1)))</formula>
    </cfRule>
    <cfRule type="containsText" dxfId="22" priority="3" operator="containsText" text="canceled">
      <formula>NOT(ISERROR(SEARCH("canceled",F1)))</formula>
    </cfRule>
    <cfRule type="containsText" dxfId="21" priority="4" operator="containsText" text="failed">
      <formula>NOT(ISERROR(SEARCH("failed",F1)))</formula>
    </cfRule>
    <cfRule type="containsText" dxfId="20" priority="5" operator="containsText" text="successful">
      <formula>NOT(ISERROR(SEARCH("successful",F1)))</formula>
    </cfRule>
  </conditionalFormatting>
  <conditionalFormatting sqref="O1:O1048576">
    <cfRule type="colorScale" priority="1">
      <colorScale>
        <cfvo type="num" val="0"/>
        <cfvo type="num" val="100"/>
        <cfvo type="num" val="200"/>
        <color rgb="FFFF0000"/>
        <color rgb="FF00B050"/>
        <color rgb="FF0070C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Pivot1</vt:lpstr>
      <vt:lpstr>Pivot2</vt:lpstr>
      <vt:lpstr>Pivot3</vt:lpstr>
      <vt:lpstr>Bonus</vt:lpstr>
      <vt:lpstr>Stats_Bonus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Ruthy Amkraut</cp:lastModifiedBy>
  <dcterms:created xsi:type="dcterms:W3CDTF">2017-04-20T15:17:24Z</dcterms:created>
  <dcterms:modified xsi:type="dcterms:W3CDTF">2020-05-09T22:23:59Z</dcterms:modified>
</cp:coreProperties>
</file>