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a_rammohan/MATLAB/Notes/"/>
    </mc:Choice>
  </mc:AlternateContent>
  <xr:revisionPtr revIDLastSave="0" documentId="8_{2E426360-E074-BE42-8AA0-5602404E7BFC}" xr6:coauthVersionLast="47" xr6:coauthVersionMax="47" xr10:uidLastSave="{00000000-0000-0000-0000-000000000000}"/>
  <bookViews>
    <workbookView xWindow="380" yWindow="460" windowWidth="28040" windowHeight="17040" xr2:uid="{DF3056AB-712A-1C47-BE90-ACD1B5375D03}"/>
  </bookViews>
  <sheets>
    <sheet name="Sheet1" sheetId="1" r:id="rId1"/>
  </sheets>
  <definedNames>
    <definedName name="_xlchart.v1.0" hidden="1">Sheet1!$H$1:$H$2</definedName>
    <definedName name="_xlchart.v1.1" hidden="1">Sheet1!$H$3:$H$93</definedName>
    <definedName name="_xlchart.v1.2" hidden="1">Sheet1!$I$1:$I$2</definedName>
    <definedName name="_xlchart.v1.3" hidden="1">Sheet1!$I$3:$I$93</definedName>
    <definedName name="_xlchart.v1.4" hidden="1">Sheet1!$H$1:$H$2</definedName>
    <definedName name="_xlchart.v1.5" hidden="1">Sheet1!$H$3:$H$93</definedName>
    <definedName name="_xlchart.v1.6" hidden="1">Sheet1!$I$1:$I$2</definedName>
    <definedName name="_xlchart.v1.7" hidden="1">Sheet1!$I$3:$I$93</definedName>
    <definedName name="LynxHare" localSheetId="0">Sheet1!$D$3:$H$93</definedName>
    <definedName name="solver_adj" localSheetId="0" hidden="1">Sheet1!$B$5:$B$8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Sheet1!$L$1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F4" i="1"/>
  <c r="G4" i="1" s="1"/>
  <c r="O1" i="1"/>
  <c r="L4" i="1"/>
  <c r="K4" i="1"/>
  <c r="I5" i="1" l="1"/>
  <c r="F5" i="1"/>
  <c r="J4" i="1"/>
  <c r="K5" i="1"/>
  <c r="L5" i="1"/>
  <c r="F6" i="1" l="1"/>
  <c r="G5" i="1"/>
  <c r="I6" i="1"/>
  <c r="K6" i="1"/>
  <c r="L6" i="1"/>
  <c r="J5" i="1"/>
  <c r="F7" i="1" l="1"/>
  <c r="I7" i="1"/>
  <c r="L7" i="1"/>
  <c r="K7" i="1"/>
  <c r="G6" i="1"/>
  <c r="J6" i="1"/>
  <c r="F8" i="1" l="1"/>
  <c r="I8" i="1"/>
  <c r="K8" i="1"/>
  <c r="L8" i="1"/>
  <c r="J7" i="1"/>
  <c r="G7" i="1"/>
  <c r="I9" i="1" l="1"/>
  <c r="F9" i="1"/>
  <c r="K9" i="1"/>
  <c r="L9" i="1"/>
  <c r="J8" i="1"/>
  <c r="G8" i="1"/>
  <c r="F10" i="1" l="1"/>
  <c r="I10" i="1"/>
  <c r="L10" i="1"/>
  <c r="K10" i="1"/>
  <c r="J9" i="1"/>
  <c r="G9" i="1"/>
  <c r="F11" i="1" l="1"/>
  <c r="I11" i="1"/>
  <c r="L11" i="1"/>
  <c r="K11" i="1"/>
  <c r="G10" i="1"/>
  <c r="J10" i="1"/>
  <c r="F12" i="1" l="1"/>
  <c r="I12" i="1"/>
  <c r="K12" i="1"/>
  <c r="L12" i="1"/>
  <c r="J11" i="1"/>
  <c r="G11" i="1"/>
  <c r="F13" i="1" l="1"/>
  <c r="I13" i="1"/>
  <c r="L13" i="1"/>
  <c r="K13" i="1"/>
  <c r="G12" i="1"/>
  <c r="J12" i="1"/>
  <c r="F14" i="1" l="1"/>
  <c r="I14" i="1"/>
  <c r="K14" i="1"/>
  <c r="L14" i="1"/>
  <c r="J13" i="1"/>
  <c r="G13" i="1"/>
  <c r="F15" i="1" l="1"/>
  <c r="I15" i="1"/>
  <c r="K15" i="1"/>
  <c r="L15" i="1"/>
  <c r="G14" i="1"/>
  <c r="J14" i="1"/>
  <c r="F16" i="1" l="1"/>
  <c r="I16" i="1"/>
  <c r="K16" i="1"/>
  <c r="L16" i="1"/>
  <c r="G15" i="1"/>
  <c r="J15" i="1"/>
  <c r="F17" i="1" l="1"/>
  <c r="I17" i="1"/>
  <c r="L17" i="1"/>
  <c r="K17" i="1"/>
  <c r="J16" i="1"/>
  <c r="G16" i="1"/>
  <c r="F18" i="1" l="1"/>
  <c r="I18" i="1"/>
  <c r="L18" i="1"/>
  <c r="K18" i="1"/>
  <c r="G17" i="1"/>
  <c r="J17" i="1"/>
  <c r="F19" i="1" l="1"/>
  <c r="I19" i="1"/>
  <c r="L19" i="1"/>
  <c r="K19" i="1"/>
  <c r="J18" i="1"/>
  <c r="G18" i="1"/>
  <c r="F20" i="1" l="1"/>
  <c r="I20" i="1"/>
  <c r="L20" i="1"/>
  <c r="K20" i="1"/>
  <c r="J19" i="1"/>
  <c r="G19" i="1"/>
  <c r="F21" i="1" l="1"/>
  <c r="I21" i="1"/>
  <c r="L21" i="1"/>
  <c r="K21" i="1"/>
  <c r="G20" i="1"/>
  <c r="J20" i="1"/>
  <c r="F22" i="1" l="1"/>
  <c r="I22" i="1"/>
  <c r="L22" i="1"/>
  <c r="K22" i="1"/>
  <c r="G21" i="1"/>
  <c r="J21" i="1"/>
  <c r="F23" i="1" l="1"/>
  <c r="I23" i="1"/>
  <c r="L23" i="1"/>
  <c r="K23" i="1"/>
  <c r="J22" i="1"/>
  <c r="G22" i="1"/>
  <c r="F24" i="1" l="1"/>
  <c r="I24" i="1"/>
  <c r="K24" i="1"/>
  <c r="L24" i="1"/>
  <c r="G23" i="1"/>
  <c r="J23" i="1"/>
  <c r="F25" i="1" l="1"/>
  <c r="I25" i="1"/>
  <c r="L25" i="1"/>
  <c r="K25" i="1"/>
  <c r="G24" i="1"/>
  <c r="J24" i="1"/>
  <c r="F26" i="1" l="1"/>
  <c r="I26" i="1"/>
  <c r="K26" i="1"/>
  <c r="L26" i="1"/>
  <c r="J25" i="1"/>
  <c r="G25" i="1"/>
  <c r="F27" i="1" l="1"/>
  <c r="I27" i="1"/>
  <c r="K27" i="1"/>
  <c r="L27" i="1"/>
  <c r="G26" i="1"/>
  <c r="J26" i="1"/>
  <c r="F28" i="1" l="1"/>
  <c r="I28" i="1"/>
  <c r="K28" i="1"/>
  <c r="L28" i="1"/>
  <c r="J27" i="1"/>
  <c r="G27" i="1"/>
  <c r="F29" i="1" l="1"/>
  <c r="I29" i="1"/>
  <c r="L29" i="1"/>
  <c r="K29" i="1"/>
  <c r="G28" i="1"/>
  <c r="J28" i="1"/>
  <c r="F30" i="1" l="1"/>
  <c r="I30" i="1"/>
  <c r="L30" i="1"/>
  <c r="K30" i="1"/>
  <c r="J29" i="1"/>
  <c r="G29" i="1"/>
  <c r="I31" i="1" l="1"/>
  <c r="F31" i="1"/>
  <c r="K31" i="1"/>
  <c r="L31" i="1"/>
  <c r="G30" i="1"/>
  <c r="J30" i="1"/>
  <c r="I32" i="1" l="1"/>
  <c r="F32" i="1"/>
  <c r="K32" i="1"/>
  <c r="L32" i="1"/>
  <c r="G31" i="1"/>
  <c r="J31" i="1"/>
  <c r="I33" i="1" l="1"/>
  <c r="F33" i="1"/>
  <c r="K33" i="1"/>
  <c r="L33" i="1"/>
  <c r="G32" i="1"/>
  <c r="J32" i="1"/>
  <c r="F34" i="1" l="1"/>
  <c r="I34" i="1"/>
  <c r="L34" i="1"/>
  <c r="K34" i="1"/>
  <c r="J33" i="1"/>
  <c r="G33" i="1"/>
  <c r="F35" i="1" l="1"/>
  <c r="I35" i="1"/>
  <c r="K35" i="1"/>
  <c r="L35" i="1"/>
  <c r="G34" i="1"/>
  <c r="J34" i="1"/>
  <c r="I36" i="1" l="1"/>
  <c r="F36" i="1"/>
  <c r="L36" i="1"/>
  <c r="K36" i="1"/>
  <c r="J35" i="1"/>
  <c r="G35" i="1"/>
  <c r="I37" i="1" l="1"/>
  <c r="F37" i="1"/>
  <c r="L37" i="1"/>
  <c r="K37" i="1"/>
  <c r="G36" i="1"/>
  <c r="J36" i="1"/>
  <c r="F38" i="1" l="1"/>
  <c r="I38" i="1"/>
  <c r="K38" i="1"/>
  <c r="L38" i="1"/>
  <c r="J37" i="1"/>
  <c r="G37" i="1"/>
  <c r="F39" i="1" l="1"/>
  <c r="I39" i="1"/>
  <c r="K39" i="1"/>
  <c r="L39" i="1"/>
  <c r="J38" i="1"/>
  <c r="G38" i="1"/>
  <c r="I40" i="1" l="1"/>
  <c r="F40" i="1"/>
  <c r="K40" i="1"/>
  <c r="L40" i="1"/>
  <c r="G39" i="1"/>
  <c r="J39" i="1"/>
  <c r="F41" i="1" l="1"/>
  <c r="I41" i="1"/>
  <c r="K41" i="1"/>
  <c r="L41" i="1"/>
  <c r="J40" i="1"/>
  <c r="G40" i="1"/>
  <c r="F42" i="1" l="1"/>
  <c r="I42" i="1"/>
  <c r="L42" i="1"/>
  <c r="K42" i="1"/>
  <c r="G41" i="1"/>
  <c r="J41" i="1"/>
  <c r="F43" i="1" l="1"/>
  <c r="I43" i="1"/>
  <c r="K43" i="1"/>
  <c r="L43" i="1"/>
  <c r="J42" i="1"/>
  <c r="G42" i="1"/>
  <c r="F44" i="1" l="1"/>
  <c r="I44" i="1"/>
  <c r="L44" i="1"/>
  <c r="K44" i="1"/>
  <c r="J43" i="1"/>
  <c r="G43" i="1"/>
  <c r="F45" i="1" l="1"/>
  <c r="I45" i="1"/>
  <c r="K45" i="1"/>
  <c r="L45" i="1"/>
  <c r="G44" i="1"/>
  <c r="J44" i="1"/>
  <c r="F46" i="1" l="1"/>
  <c r="I46" i="1"/>
  <c r="K46" i="1"/>
  <c r="L46" i="1"/>
  <c r="J45" i="1"/>
  <c r="G45" i="1"/>
  <c r="F47" i="1" l="1"/>
  <c r="I47" i="1"/>
  <c r="K47" i="1"/>
  <c r="L47" i="1"/>
  <c r="G46" i="1"/>
  <c r="J46" i="1"/>
  <c r="I48" i="1" l="1"/>
  <c r="F48" i="1"/>
  <c r="L48" i="1"/>
  <c r="K48" i="1"/>
  <c r="J47" i="1"/>
  <c r="G47" i="1"/>
  <c r="I49" i="1" l="1"/>
  <c r="F49" i="1"/>
  <c r="L49" i="1"/>
  <c r="K49" i="1"/>
  <c r="G48" i="1"/>
  <c r="J48" i="1"/>
  <c r="F50" i="1" l="1"/>
  <c r="I50" i="1"/>
  <c r="K50" i="1"/>
  <c r="L50" i="1"/>
  <c r="J49" i="1"/>
  <c r="G49" i="1"/>
  <c r="F51" i="1" l="1"/>
  <c r="I51" i="1"/>
  <c r="L51" i="1"/>
  <c r="K51" i="1"/>
  <c r="G50" i="1"/>
  <c r="J50" i="1"/>
  <c r="F52" i="1" l="1"/>
  <c r="I52" i="1"/>
  <c r="K52" i="1"/>
  <c r="L52" i="1"/>
  <c r="J51" i="1"/>
  <c r="G51" i="1"/>
  <c r="F53" i="1" l="1"/>
  <c r="I53" i="1"/>
  <c r="L53" i="1"/>
  <c r="K53" i="1"/>
  <c r="G52" i="1"/>
  <c r="J52" i="1"/>
  <c r="F54" i="1" l="1"/>
  <c r="I54" i="1"/>
  <c r="K54" i="1"/>
  <c r="L54" i="1"/>
  <c r="J53" i="1"/>
  <c r="G53" i="1"/>
  <c r="F55" i="1" l="1"/>
  <c r="I55" i="1"/>
  <c r="L55" i="1"/>
  <c r="K55" i="1"/>
  <c r="G54" i="1"/>
  <c r="J54" i="1"/>
  <c r="F56" i="1" l="1"/>
  <c r="I56" i="1"/>
  <c r="L56" i="1"/>
  <c r="K56" i="1"/>
  <c r="J55" i="1"/>
  <c r="G55" i="1"/>
  <c r="F57" i="1" l="1"/>
  <c r="I57" i="1"/>
  <c r="K57" i="1"/>
  <c r="L57" i="1"/>
  <c r="G56" i="1"/>
  <c r="J56" i="1"/>
  <c r="F58" i="1" l="1"/>
  <c r="I58" i="1"/>
  <c r="L58" i="1"/>
  <c r="K58" i="1"/>
  <c r="J57" i="1"/>
  <c r="G57" i="1"/>
  <c r="F59" i="1" l="1"/>
  <c r="I59" i="1"/>
  <c r="K59" i="1"/>
  <c r="L59" i="1"/>
  <c r="G58" i="1"/>
  <c r="J58" i="1"/>
  <c r="F60" i="1" l="1"/>
  <c r="I60" i="1"/>
  <c r="L60" i="1"/>
  <c r="K60" i="1"/>
  <c r="J59" i="1"/>
  <c r="G59" i="1"/>
  <c r="F61" i="1" l="1"/>
  <c r="I61" i="1"/>
  <c r="K61" i="1"/>
  <c r="L61" i="1"/>
  <c r="G60" i="1"/>
  <c r="J60" i="1"/>
  <c r="F62" i="1" l="1"/>
  <c r="I62" i="1"/>
  <c r="L62" i="1"/>
  <c r="K62" i="1"/>
  <c r="J61" i="1"/>
  <c r="G61" i="1"/>
  <c r="F63" i="1" l="1"/>
  <c r="I63" i="1"/>
  <c r="K63" i="1"/>
  <c r="L63" i="1"/>
  <c r="G62" i="1"/>
  <c r="J62" i="1"/>
  <c r="F64" i="1" l="1"/>
  <c r="I64" i="1"/>
  <c r="L64" i="1"/>
  <c r="K64" i="1"/>
  <c r="J63" i="1"/>
  <c r="G63" i="1"/>
  <c r="F65" i="1" l="1"/>
  <c r="I65" i="1"/>
  <c r="K65" i="1"/>
  <c r="L65" i="1"/>
  <c r="G64" i="1"/>
  <c r="J64" i="1"/>
  <c r="F66" i="1" l="1"/>
  <c r="I66" i="1"/>
  <c r="K66" i="1"/>
  <c r="L66" i="1"/>
  <c r="J65" i="1"/>
  <c r="G65" i="1"/>
  <c r="F67" i="1" l="1"/>
  <c r="I67" i="1"/>
  <c r="L67" i="1"/>
  <c r="K67" i="1"/>
  <c r="G66" i="1"/>
  <c r="J66" i="1"/>
  <c r="F68" i="1" l="1"/>
  <c r="I68" i="1"/>
  <c r="K68" i="1"/>
  <c r="L68" i="1"/>
  <c r="J67" i="1"/>
  <c r="G67" i="1"/>
  <c r="F69" i="1" l="1"/>
  <c r="I69" i="1"/>
  <c r="L69" i="1"/>
  <c r="K69" i="1"/>
  <c r="G68" i="1"/>
  <c r="J68" i="1"/>
  <c r="F70" i="1" l="1"/>
  <c r="I70" i="1"/>
  <c r="K70" i="1"/>
  <c r="L70" i="1"/>
  <c r="J69" i="1"/>
  <c r="G69" i="1"/>
  <c r="F71" i="1" l="1"/>
  <c r="I71" i="1"/>
  <c r="K71" i="1"/>
  <c r="L71" i="1"/>
  <c r="G70" i="1"/>
  <c r="J70" i="1"/>
  <c r="F72" i="1" l="1"/>
  <c r="I72" i="1"/>
  <c r="K72" i="1"/>
  <c r="L72" i="1"/>
  <c r="J71" i="1"/>
  <c r="G71" i="1"/>
  <c r="F73" i="1" l="1"/>
  <c r="I73" i="1"/>
  <c r="L73" i="1"/>
  <c r="K73" i="1"/>
  <c r="G72" i="1"/>
  <c r="J72" i="1"/>
  <c r="F74" i="1" l="1"/>
  <c r="I74" i="1"/>
  <c r="K74" i="1"/>
  <c r="L74" i="1"/>
  <c r="J73" i="1"/>
  <c r="G73" i="1"/>
  <c r="F75" i="1" l="1"/>
  <c r="I75" i="1"/>
  <c r="L75" i="1"/>
  <c r="K75" i="1"/>
  <c r="J74" i="1"/>
  <c r="G74" i="1"/>
  <c r="F76" i="1" l="1"/>
  <c r="I76" i="1"/>
  <c r="K76" i="1"/>
  <c r="L76" i="1"/>
  <c r="G75" i="1"/>
  <c r="J75" i="1"/>
  <c r="F77" i="1" l="1"/>
  <c r="I77" i="1"/>
  <c r="L77" i="1"/>
  <c r="K77" i="1"/>
  <c r="J76" i="1"/>
  <c r="G76" i="1"/>
  <c r="I78" i="1" l="1"/>
  <c r="F78" i="1"/>
  <c r="K78" i="1"/>
  <c r="L78" i="1"/>
  <c r="G77" i="1"/>
  <c r="J77" i="1"/>
  <c r="F79" i="1" l="1"/>
  <c r="I79" i="1"/>
  <c r="L79" i="1"/>
  <c r="K79" i="1"/>
  <c r="J78" i="1"/>
  <c r="G78" i="1"/>
  <c r="I80" i="1" l="1"/>
  <c r="F80" i="1"/>
  <c r="K80" i="1"/>
  <c r="L80" i="1"/>
  <c r="G79" i="1"/>
  <c r="J79" i="1"/>
  <c r="I81" i="1" l="1"/>
  <c r="F81" i="1"/>
  <c r="K81" i="1"/>
  <c r="L81" i="1"/>
  <c r="J80" i="1"/>
  <c r="G80" i="1"/>
  <c r="F82" i="1" l="1"/>
  <c r="I82" i="1"/>
  <c r="L82" i="1"/>
  <c r="K82" i="1"/>
  <c r="G81" i="1"/>
  <c r="J81" i="1"/>
  <c r="F83" i="1" l="1"/>
  <c r="I83" i="1"/>
  <c r="K83" i="1"/>
  <c r="L83" i="1"/>
  <c r="J82" i="1"/>
  <c r="G82" i="1"/>
  <c r="F84" i="1" l="1"/>
  <c r="I84" i="1"/>
  <c r="L84" i="1"/>
  <c r="K84" i="1"/>
  <c r="G83" i="1"/>
  <c r="J83" i="1"/>
  <c r="F85" i="1" l="1"/>
  <c r="I85" i="1"/>
  <c r="K85" i="1"/>
  <c r="L85" i="1"/>
  <c r="J84" i="1"/>
  <c r="G84" i="1"/>
  <c r="I86" i="1" l="1"/>
  <c r="F86" i="1"/>
  <c r="L86" i="1"/>
  <c r="K86" i="1"/>
  <c r="G85" i="1"/>
  <c r="J85" i="1"/>
  <c r="F87" i="1" l="1"/>
  <c r="I87" i="1"/>
  <c r="K87" i="1"/>
  <c r="L87" i="1"/>
  <c r="J86" i="1"/>
  <c r="G86" i="1"/>
  <c r="I88" i="1" l="1"/>
  <c r="F88" i="1"/>
  <c r="L88" i="1"/>
  <c r="K88" i="1"/>
  <c r="G87" i="1"/>
  <c r="J87" i="1"/>
  <c r="I89" i="1" l="1"/>
  <c r="F89" i="1"/>
  <c r="K89" i="1"/>
  <c r="L89" i="1"/>
  <c r="G88" i="1"/>
  <c r="J88" i="1"/>
  <c r="F90" i="1" l="1"/>
  <c r="I90" i="1"/>
  <c r="L90" i="1"/>
  <c r="K90" i="1"/>
  <c r="J89" i="1"/>
  <c r="G89" i="1"/>
  <c r="I91" i="1" l="1"/>
  <c r="F91" i="1"/>
  <c r="L91" i="1"/>
  <c r="K91" i="1"/>
  <c r="G90" i="1"/>
  <c r="J90" i="1"/>
  <c r="F92" i="1" l="1"/>
  <c r="I92" i="1"/>
  <c r="K92" i="1"/>
  <c r="L92" i="1"/>
  <c r="J91" i="1"/>
  <c r="G91" i="1"/>
  <c r="F93" i="1" l="1"/>
  <c r="G93" i="1" s="1"/>
  <c r="I93" i="1"/>
  <c r="J93" i="1" s="1"/>
  <c r="L93" i="1"/>
  <c r="K93" i="1"/>
  <c r="G92" i="1"/>
  <c r="J92" i="1"/>
  <c r="G1" i="1" l="1"/>
  <c r="J1" i="1"/>
  <c r="L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78E2DC-06F2-604F-B7F4-6023F7B1208A}" name="LynxHare" type="6" refreshedVersion="7" background="1" saveData="1">
    <textPr codePage="10000" sourceFile="/Users/tara_rammohan/MATLAB/Notes/LynxHare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<sst xmlns="http://schemas.openxmlformats.org/spreadsheetml/2006/main" count="13" uniqueCount="11">
  <si>
    <t>Year</t>
  </si>
  <si>
    <t>Hare Actual</t>
  </si>
  <si>
    <t>Lynx Actual</t>
  </si>
  <si>
    <t>F0h + alpha*F0h - beta*F0h*E0h</t>
  </si>
  <si>
    <t>E0h + gamma*F0h*E0h - eta*E0h</t>
  </si>
  <si>
    <t>Residual</t>
  </si>
  <si>
    <t>Model</t>
  </si>
  <si>
    <t>alpha/r growth</t>
  </si>
  <si>
    <t>beta / r eaten</t>
  </si>
  <si>
    <t>eta / r death</t>
  </si>
  <si>
    <t>gamma / 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</si>
</sst>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ourier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1">
                  <c:v>Lynx 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Sheet1!$D$3:$D$93</c:f>
              <c:numCache>
                <c:formatCode>General</c:formatCode>
                <c:ptCount val="91"/>
                <c:pt idx="0">
                  <c:v>1845</c:v>
                </c:pt>
                <c:pt idx="1">
                  <c:v>1846</c:v>
                </c:pt>
                <c:pt idx="2">
                  <c:v>1847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</c:numCache>
            </c:numRef>
          </c:cat>
          <c:val>
            <c:numRef>
              <c:f>Sheet1!$E$3:$E$93</c:f>
              <c:numCache>
                <c:formatCode>General</c:formatCode>
                <c:ptCount val="91"/>
                <c:pt idx="0">
                  <c:v>19.579999999999998</c:v>
                </c:pt>
                <c:pt idx="1">
                  <c:v>19.600000000000001</c:v>
                </c:pt>
                <c:pt idx="2">
                  <c:v>19.61</c:v>
                </c:pt>
                <c:pt idx="3">
                  <c:v>11.99</c:v>
                </c:pt>
                <c:pt idx="4">
                  <c:v>28.04</c:v>
                </c:pt>
                <c:pt idx="5">
                  <c:v>58</c:v>
                </c:pt>
                <c:pt idx="6">
                  <c:v>74.599999999999994</c:v>
                </c:pt>
                <c:pt idx="7">
                  <c:v>75.09</c:v>
                </c:pt>
                <c:pt idx="8">
                  <c:v>88.48</c:v>
                </c:pt>
                <c:pt idx="9">
                  <c:v>61.28</c:v>
                </c:pt>
                <c:pt idx="10">
                  <c:v>74.67</c:v>
                </c:pt>
                <c:pt idx="11">
                  <c:v>88.06</c:v>
                </c:pt>
                <c:pt idx="12">
                  <c:v>68.510000000000005</c:v>
                </c:pt>
                <c:pt idx="13">
                  <c:v>32.19</c:v>
                </c:pt>
                <c:pt idx="14">
                  <c:v>12.64</c:v>
                </c:pt>
                <c:pt idx="15">
                  <c:v>21.49</c:v>
                </c:pt>
                <c:pt idx="16">
                  <c:v>30.35</c:v>
                </c:pt>
                <c:pt idx="17">
                  <c:v>2.1800000000000002</c:v>
                </c:pt>
                <c:pt idx="18">
                  <c:v>152.65</c:v>
                </c:pt>
                <c:pt idx="19">
                  <c:v>148.36000000000001</c:v>
                </c:pt>
                <c:pt idx="20">
                  <c:v>85.81</c:v>
                </c:pt>
                <c:pt idx="21">
                  <c:v>41.41</c:v>
                </c:pt>
                <c:pt idx="22">
                  <c:v>14.75</c:v>
                </c:pt>
                <c:pt idx="23">
                  <c:v>2.2799999999999998</c:v>
                </c:pt>
                <c:pt idx="24">
                  <c:v>5.91</c:v>
                </c:pt>
                <c:pt idx="25">
                  <c:v>9.9499999999999993</c:v>
                </c:pt>
                <c:pt idx="26">
                  <c:v>10.44</c:v>
                </c:pt>
                <c:pt idx="27">
                  <c:v>70.64</c:v>
                </c:pt>
                <c:pt idx="28">
                  <c:v>50.12</c:v>
                </c:pt>
                <c:pt idx="29">
                  <c:v>50.13</c:v>
                </c:pt>
                <c:pt idx="30">
                  <c:v>101.25</c:v>
                </c:pt>
                <c:pt idx="31">
                  <c:v>97.12</c:v>
                </c:pt>
                <c:pt idx="32">
                  <c:v>86.51</c:v>
                </c:pt>
                <c:pt idx="33">
                  <c:v>72.17</c:v>
                </c:pt>
                <c:pt idx="34">
                  <c:v>38.32</c:v>
                </c:pt>
                <c:pt idx="35">
                  <c:v>10.11</c:v>
                </c:pt>
                <c:pt idx="36">
                  <c:v>7.74</c:v>
                </c:pt>
                <c:pt idx="37">
                  <c:v>9.67</c:v>
                </c:pt>
                <c:pt idx="38">
                  <c:v>43.12</c:v>
                </c:pt>
                <c:pt idx="39">
                  <c:v>52.21</c:v>
                </c:pt>
                <c:pt idx="40">
                  <c:v>134.85</c:v>
                </c:pt>
                <c:pt idx="41">
                  <c:v>134.86000000000001</c:v>
                </c:pt>
                <c:pt idx="42">
                  <c:v>103.79</c:v>
                </c:pt>
                <c:pt idx="43">
                  <c:v>46.1</c:v>
                </c:pt>
                <c:pt idx="44">
                  <c:v>15.03</c:v>
                </c:pt>
                <c:pt idx="45">
                  <c:v>24.2</c:v>
                </c:pt>
                <c:pt idx="46">
                  <c:v>41.65</c:v>
                </c:pt>
                <c:pt idx="47">
                  <c:v>52.34</c:v>
                </c:pt>
                <c:pt idx="48">
                  <c:v>53.78</c:v>
                </c:pt>
                <c:pt idx="49">
                  <c:v>70.400000000000006</c:v>
                </c:pt>
                <c:pt idx="50">
                  <c:v>85.81</c:v>
                </c:pt>
                <c:pt idx="51">
                  <c:v>56.69</c:v>
                </c:pt>
                <c:pt idx="52">
                  <c:v>16.59</c:v>
                </c:pt>
                <c:pt idx="53">
                  <c:v>6.16</c:v>
                </c:pt>
                <c:pt idx="54">
                  <c:v>2.2999999999999998</c:v>
                </c:pt>
                <c:pt idx="55">
                  <c:v>12.82</c:v>
                </c:pt>
                <c:pt idx="56">
                  <c:v>4.72</c:v>
                </c:pt>
                <c:pt idx="57">
                  <c:v>4.7300000000000004</c:v>
                </c:pt>
                <c:pt idx="58">
                  <c:v>37.22</c:v>
                </c:pt>
                <c:pt idx="59">
                  <c:v>69.72</c:v>
                </c:pt>
                <c:pt idx="60">
                  <c:v>57.78</c:v>
                </c:pt>
                <c:pt idx="61">
                  <c:v>28.68</c:v>
                </c:pt>
                <c:pt idx="62">
                  <c:v>23.37</c:v>
                </c:pt>
                <c:pt idx="63">
                  <c:v>21.54</c:v>
                </c:pt>
                <c:pt idx="64">
                  <c:v>26.34</c:v>
                </c:pt>
                <c:pt idx="65">
                  <c:v>53.1</c:v>
                </c:pt>
                <c:pt idx="66">
                  <c:v>68.48</c:v>
                </c:pt>
                <c:pt idx="67">
                  <c:v>75.58</c:v>
                </c:pt>
                <c:pt idx="68">
                  <c:v>57.92</c:v>
                </c:pt>
                <c:pt idx="69">
                  <c:v>40.97</c:v>
                </c:pt>
                <c:pt idx="70">
                  <c:v>24.95</c:v>
                </c:pt>
                <c:pt idx="71">
                  <c:v>12.59</c:v>
                </c:pt>
                <c:pt idx="72">
                  <c:v>4.97</c:v>
                </c:pt>
                <c:pt idx="73">
                  <c:v>4.5</c:v>
                </c:pt>
                <c:pt idx="74">
                  <c:v>11.21</c:v>
                </c:pt>
                <c:pt idx="75">
                  <c:v>56.6</c:v>
                </c:pt>
                <c:pt idx="76">
                  <c:v>69.63</c:v>
                </c:pt>
                <c:pt idx="77">
                  <c:v>77.739999999999995</c:v>
                </c:pt>
                <c:pt idx="78">
                  <c:v>80.53</c:v>
                </c:pt>
                <c:pt idx="79">
                  <c:v>73.38</c:v>
                </c:pt>
                <c:pt idx="80">
                  <c:v>36.93</c:v>
                </c:pt>
                <c:pt idx="81">
                  <c:v>4.6399999999999997</c:v>
                </c:pt>
                <c:pt idx="82">
                  <c:v>2.54</c:v>
                </c:pt>
                <c:pt idx="83">
                  <c:v>1.8</c:v>
                </c:pt>
                <c:pt idx="84">
                  <c:v>2.39</c:v>
                </c:pt>
                <c:pt idx="85">
                  <c:v>4.2300000000000004</c:v>
                </c:pt>
                <c:pt idx="86">
                  <c:v>19.52</c:v>
                </c:pt>
                <c:pt idx="87">
                  <c:v>82.11</c:v>
                </c:pt>
                <c:pt idx="88">
                  <c:v>89.76</c:v>
                </c:pt>
                <c:pt idx="89">
                  <c:v>81.66</c:v>
                </c:pt>
                <c:pt idx="90">
                  <c:v>15.76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F-374D-9266-A101C24D79F5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1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Sheet1!$D$3:$D$93</c:f>
              <c:numCache>
                <c:formatCode>General</c:formatCode>
                <c:ptCount val="91"/>
                <c:pt idx="0">
                  <c:v>1845</c:v>
                </c:pt>
                <c:pt idx="1">
                  <c:v>1846</c:v>
                </c:pt>
                <c:pt idx="2">
                  <c:v>1847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</c:numCache>
            </c:numRef>
          </c:cat>
          <c:val>
            <c:numRef>
              <c:f>Sheet1!$F$3:$F$93</c:f>
              <c:numCache>
                <c:formatCode>General</c:formatCode>
                <c:ptCount val="91"/>
                <c:pt idx="0">
                  <c:v>19.579999999999998</c:v>
                </c:pt>
                <c:pt idx="1">
                  <c:v>20.352945941389798</c:v>
                </c:pt>
                <c:pt idx="2">
                  <c:v>21.146972496224869</c:v>
                </c:pt>
                <c:pt idx="3">
                  <c:v>21.961798058684131</c:v>
                </c:pt>
                <c:pt idx="4">
                  <c:v>22.797047468647293</c:v>
                </c:pt>
                <c:pt idx="5">
                  <c:v>23.652245564058759</c:v>
                </c:pt>
                <c:pt idx="6">
                  <c:v>24.526810805803443</c:v>
                </c:pt>
                <c:pt idx="7">
                  <c:v>25.420049048086803</c:v>
                </c:pt>
                <c:pt idx="8">
                  <c:v>26.331147535226346</c:v>
                </c:pt>
                <c:pt idx="9">
                  <c:v>27.259169213515293</c:v>
                </c:pt>
                <c:pt idx="10">
                  <c:v>28.203047454224681</c:v>
                </c:pt>
                <c:pt idx="11">
                  <c:v>29.161581290657054</c:v>
                </c:pt>
                <c:pt idx="12">
                  <c:v>30.133431278217991</c:v>
                </c:pt>
                <c:pt idx="13">
                  <c:v>31.117116091476106</c:v>
                </c:pt>
                <c:pt idx="14">
                  <c:v>32.111009975865919</c:v>
                </c:pt>
                <c:pt idx="15">
                  <c:v>33.113341173767338</c:v>
                </c:pt>
                <c:pt idx="16">
                  <c:v>34.122191444882652</c:v>
                </c:pt>
                <c:pt idx="17">
                  <c:v>35.135496798842496</c:v>
                </c:pt>
                <c:pt idx="18">
                  <c:v>36.151049553535429</c:v>
                </c:pt>
                <c:pt idx="19">
                  <c:v>37.166501825525344</c:v>
                </c:pt>
                <c:pt idx="20">
                  <c:v>38.179370548888173</c:v>
                </c:pt>
                <c:pt idx="21">
                  <c:v>39.187044105704594</c:v>
                </c:pt>
                <c:pt idx="22">
                  <c:v>40.186790635194299</c:v>
                </c:pt>
                <c:pt idx="23">
                  <c:v>41.175768069049724</c:v>
                </c:pt>
                <c:pt idx="24">
                  <c:v>42.151035917995145</c:v>
                </c:pt>
                <c:pt idx="25">
                  <c:v>43.109568809130408</c:v>
                </c:pt>
                <c:pt idx="26">
                  <c:v>44.048271745497203</c:v>
                </c:pt>
                <c:pt idx="27">
                  <c:v>44.963997028923444</c:v>
                </c:pt>
                <c:pt idx="28">
                  <c:v>45.853562755067401</c:v>
                </c:pt>
                <c:pt idx="29">
                  <c:v>46.713772756319564</c:v>
                </c:pt>
                <c:pt idx="30">
                  <c:v>47.541437834553477</c:v>
                </c:pt>
                <c:pt idx="31">
                  <c:v>48.333398092464428</c:v>
                </c:pt>
                <c:pt idx="32">
                  <c:v>49.086546140285321</c:v>
                </c:pt>
                <c:pt idx="33">
                  <c:v>49.797850924958205</c:v>
                </c:pt>
                <c:pt idx="34">
                  <c:v>50.4643819023212</c:v>
                </c:pt>
                <c:pt idx="35">
                  <c:v>51.083333250480081</c:v>
                </c:pt>
                <c:pt idx="36">
                  <c:v>51.652047805157693</c:v>
                </c:pt>
                <c:pt idx="37">
                  <c:v>52.168040386246219</c:v>
                </c:pt>
                <c:pt idx="38">
                  <c:v>52.629020179697513</c:v>
                </c:pt>
                <c:pt idx="39">
                  <c:v>53.032911840781203</c:v>
                </c:pt>
                <c:pt idx="40">
                  <c:v>53.377874993936842</c:v>
                </c:pt>
                <c:pt idx="41">
                  <c:v>53.662321821046596</c:v>
                </c:pt>
                <c:pt idx="42">
                  <c:v>53.884932453829578</c:v>
                </c:pt>
                <c:pt idx="43">
                  <c:v>54.044667916842556</c:v>
                </c:pt>
                <c:pt idx="44">
                  <c:v>54.140780404663758</c:v>
                </c:pt>
                <c:pt idx="45">
                  <c:v>54.17282071941743</c:v>
                </c:pt>
                <c:pt idx="46">
                  <c:v>54.140642741851494</c:v>
                </c:pt>
                <c:pt idx="47">
                  <c:v>54.044404859529607</c:v>
                </c:pt>
                <c:pt idx="48">
                  <c:v>53.884568328044949</c:v>
                </c:pt>
                <c:pt idx="49">
                  <c:v>53.661892594131551</c:v>
                </c:pt>
                <c:pt idx="50">
                  <c:v>53.377427661745095</c:v>
                </c:pt>
                <c:pt idx="51">
                  <c:v>53.032503632241685</c:v>
                </c:pt>
                <c:pt idx="52">
                  <c:v>52.628717596413111</c:v>
                </c:pt>
                <c:pt idx="53">
                  <c:v>52.167918098180706</c:v>
                </c:pt>
                <c:pt idx="54">
                  <c:v>51.652187426212478</c:v>
                </c:pt>
                <c:pt idx="55">
                  <c:v>51.083822019815166</c:v>
                </c:pt>
                <c:pt idx="56">
                  <c:v>50.465311298591701</c:v>
                </c:pt>
                <c:pt idx="57">
                  <c:v>49.799315241206187</c:v>
                </c:pt>
                <c:pt idx="58">
                  <c:v>49.088641047060818</c:v>
                </c:pt>
                <c:pt idx="59">
                  <c:v>48.336219215889415</c:v>
                </c:pt>
                <c:pt idx="60">
                  <c:v>47.545079374548408</c:v>
                </c:pt>
                <c:pt idx="61">
                  <c:v>46.71832616816441</c:v>
                </c:pt>
                <c:pt idx="62">
                  <c:v>45.859115514959853</c:v>
                </c:pt>
                <c:pt idx="63">
                  <c:v>44.970631501329819</c:v>
                </c:pt>
                <c:pt idx="64">
                  <c:v>44.056064166972277</c:v>
                </c:pt>
                <c:pt idx="65">
                  <c:v>43.118588400018702</c:v>
                </c:pt>
                <c:pt idx="66">
                  <c:v>42.161344130120682</c:v>
                </c:pt>
                <c:pt idx="67">
                  <c:v>41.187417974249556</c:v>
                </c:pt>
                <c:pt idx="68">
                  <c:v>40.199826456437975</c:v>
                </c:pt>
                <c:pt idx="69">
                  <c:v>39.201500889640435</c:v>
                </c:pt>
                <c:pt idx="70">
                  <c:v>38.195273976025945</c:v>
                </c:pt>
                <c:pt idx="71">
                  <c:v>37.183868151948317</c:v>
                </c:pt>
                <c:pt idx="72">
                  <c:v>36.169885676063245</c:v>
                </c:pt>
                <c:pt idx="73">
                  <c:v>35.155800433955477</c:v>
                </c:pt>
                <c:pt idx="74">
                  <c:v>34.143951410472042</c:v>
                </c:pt>
                <c:pt idx="75">
                  <c:v>33.13653776188697</c:v>
                </c:pt>
                <c:pt idx="76">
                  <c:v>32.135615404111434</c:v>
                </c:pt>
                <c:pt idx="77">
                  <c:v>31.143095020383498</c:v>
                </c:pt>
                <c:pt idx="78">
                  <c:v>30.160741382122936</c:v>
                </c:pt>
                <c:pt idx="79">
                  <c:v>29.190173869755583</c:v>
                </c:pt>
                <c:pt idx="80">
                  <c:v>28.23286807608693</c:v>
                </c:pt>
                <c:pt idx="81">
                  <c:v>27.290158372989268</c:v>
                </c:pt>
                <c:pt idx="82">
                  <c:v>26.363241322490392</c:v>
                </c:pt>
                <c:pt idx="83">
                  <c:v>25.453179815531783</c:v>
                </c:pt>
                <c:pt idx="84">
                  <c:v>24.560907825414596</c:v>
                </c:pt>
                <c:pt idx="85">
                  <c:v>23.687235667992752</c:v>
                </c:pt>
                <c:pt idx="86">
                  <c:v>22.832855666734666</c:v>
                </c:pt>
                <c:pt idx="87">
                  <c:v>21.998348127607965</c:v>
                </c:pt>
                <c:pt idx="88">
                  <c:v>21.184187536113562</c:v>
                </c:pt>
                <c:pt idx="89">
                  <c:v>20.390748896499634</c:v>
                </c:pt>
                <c:pt idx="90">
                  <c:v>19.61831414103915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F-374D-9266-A101C24D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477151"/>
        <c:axId val="379478799"/>
      </c:lineChart>
      <c:catAx>
        <c:axId val="37947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78799"/>
        <c:crosses val="autoZero"/>
        <c:auto val="1"/>
        <c:lblAlgn val="ctr"/>
        <c:lblOffset val="100"/>
        <c:noMultiLvlLbl val="0"/>
      </c:catAx>
      <c:valAx>
        <c:axId val="3794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7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1">
                  <c:v>Hare 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Sheet1!$H$3:$H$93</c:f>
              <c:numCache>
                <c:formatCode>General</c:formatCode>
                <c:ptCount val="91"/>
                <c:pt idx="0">
                  <c:v>30.09</c:v>
                </c:pt>
                <c:pt idx="1">
                  <c:v>45.15</c:v>
                </c:pt>
                <c:pt idx="2">
                  <c:v>49.15</c:v>
                </c:pt>
                <c:pt idx="3">
                  <c:v>39.520000000000003</c:v>
                </c:pt>
                <c:pt idx="4">
                  <c:v>21.23</c:v>
                </c:pt>
                <c:pt idx="5">
                  <c:v>8.42</c:v>
                </c:pt>
                <c:pt idx="6">
                  <c:v>5.56</c:v>
                </c:pt>
                <c:pt idx="7">
                  <c:v>5.08</c:v>
                </c:pt>
                <c:pt idx="8">
                  <c:v>10.17</c:v>
                </c:pt>
                <c:pt idx="9">
                  <c:v>19.600000000000001</c:v>
                </c:pt>
                <c:pt idx="10">
                  <c:v>32.909999999999997</c:v>
                </c:pt>
                <c:pt idx="11">
                  <c:v>34.380000000000003</c:v>
                </c:pt>
                <c:pt idx="12">
                  <c:v>29.59</c:v>
                </c:pt>
                <c:pt idx="13">
                  <c:v>21.3</c:v>
                </c:pt>
                <c:pt idx="14">
                  <c:v>13.69</c:v>
                </c:pt>
                <c:pt idx="15">
                  <c:v>7.65</c:v>
                </c:pt>
                <c:pt idx="16">
                  <c:v>4.08</c:v>
                </c:pt>
                <c:pt idx="17">
                  <c:v>4.09</c:v>
                </c:pt>
                <c:pt idx="18">
                  <c:v>14.33</c:v>
                </c:pt>
                <c:pt idx="19">
                  <c:v>38.22</c:v>
                </c:pt>
                <c:pt idx="20">
                  <c:v>60.78</c:v>
                </c:pt>
                <c:pt idx="21">
                  <c:v>70.77</c:v>
                </c:pt>
                <c:pt idx="22">
                  <c:v>72.77</c:v>
                </c:pt>
                <c:pt idx="23">
                  <c:v>42.68</c:v>
                </c:pt>
                <c:pt idx="24">
                  <c:v>16.39</c:v>
                </c:pt>
                <c:pt idx="25">
                  <c:v>9.83</c:v>
                </c:pt>
                <c:pt idx="26">
                  <c:v>5.8</c:v>
                </c:pt>
                <c:pt idx="27">
                  <c:v>5.26</c:v>
                </c:pt>
                <c:pt idx="28">
                  <c:v>18.91</c:v>
                </c:pt>
                <c:pt idx="29">
                  <c:v>30.95</c:v>
                </c:pt>
                <c:pt idx="30">
                  <c:v>31.18</c:v>
                </c:pt>
                <c:pt idx="31">
                  <c:v>46.34</c:v>
                </c:pt>
                <c:pt idx="32">
                  <c:v>45.77</c:v>
                </c:pt>
                <c:pt idx="33">
                  <c:v>44.15</c:v>
                </c:pt>
                <c:pt idx="34">
                  <c:v>36.33</c:v>
                </c:pt>
                <c:pt idx="35">
                  <c:v>12.03</c:v>
                </c:pt>
                <c:pt idx="36">
                  <c:v>12.6</c:v>
                </c:pt>
                <c:pt idx="37">
                  <c:v>18.34</c:v>
                </c:pt>
                <c:pt idx="38">
                  <c:v>35.14</c:v>
                </c:pt>
                <c:pt idx="39">
                  <c:v>43.77</c:v>
                </c:pt>
                <c:pt idx="40">
                  <c:v>65.69</c:v>
                </c:pt>
                <c:pt idx="41">
                  <c:v>79.349999999999994</c:v>
                </c:pt>
                <c:pt idx="42">
                  <c:v>51.65</c:v>
                </c:pt>
                <c:pt idx="43">
                  <c:v>32.590000000000003</c:v>
                </c:pt>
                <c:pt idx="44">
                  <c:v>22.45</c:v>
                </c:pt>
                <c:pt idx="45">
                  <c:v>16.16</c:v>
                </c:pt>
                <c:pt idx="46">
                  <c:v>14.12</c:v>
                </c:pt>
                <c:pt idx="47">
                  <c:v>20.38</c:v>
                </c:pt>
                <c:pt idx="48">
                  <c:v>33.33</c:v>
                </c:pt>
                <c:pt idx="49">
                  <c:v>46</c:v>
                </c:pt>
                <c:pt idx="50">
                  <c:v>51.41</c:v>
                </c:pt>
                <c:pt idx="51">
                  <c:v>46.43</c:v>
                </c:pt>
                <c:pt idx="52">
                  <c:v>33.68</c:v>
                </c:pt>
                <c:pt idx="53">
                  <c:v>18.010000000000002</c:v>
                </c:pt>
                <c:pt idx="54">
                  <c:v>8.86</c:v>
                </c:pt>
                <c:pt idx="55">
                  <c:v>7.13</c:v>
                </c:pt>
                <c:pt idx="56">
                  <c:v>9.4700000000000006</c:v>
                </c:pt>
                <c:pt idx="57">
                  <c:v>14.86</c:v>
                </c:pt>
                <c:pt idx="58">
                  <c:v>31.47</c:v>
                </c:pt>
                <c:pt idx="59">
                  <c:v>60.57</c:v>
                </c:pt>
                <c:pt idx="60">
                  <c:v>63.51</c:v>
                </c:pt>
                <c:pt idx="61">
                  <c:v>54.7</c:v>
                </c:pt>
                <c:pt idx="62">
                  <c:v>6.3</c:v>
                </c:pt>
                <c:pt idx="63">
                  <c:v>3.41</c:v>
                </c:pt>
                <c:pt idx="64">
                  <c:v>5.44</c:v>
                </c:pt>
                <c:pt idx="65">
                  <c:v>11.65</c:v>
                </c:pt>
                <c:pt idx="66">
                  <c:v>20.350000000000001</c:v>
                </c:pt>
                <c:pt idx="67">
                  <c:v>32.880000000000003</c:v>
                </c:pt>
                <c:pt idx="68">
                  <c:v>39.549999999999997</c:v>
                </c:pt>
                <c:pt idx="69">
                  <c:v>43.36</c:v>
                </c:pt>
                <c:pt idx="70">
                  <c:v>40.83</c:v>
                </c:pt>
                <c:pt idx="71">
                  <c:v>30.36</c:v>
                </c:pt>
                <c:pt idx="72">
                  <c:v>17.18</c:v>
                </c:pt>
                <c:pt idx="73">
                  <c:v>6.82</c:v>
                </c:pt>
                <c:pt idx="74">
                  <c:v>3.19</c:v>
                </c:pt>
                <c:pt idx="75">
                  <c:v>3.52</c:v>
                </c:pt>
                <c:pt idx="76">
                  <c:v>9.94</c:v>
                </c:pt>
                <c:pt idx="77">
                  <c:v>20.3</c:v>
                </c:pt>
                <c:pt idx="78">
                  <c:v>31.99</c:v>
                </c:pt>
                <c:pt idx="79">
                  <c:v>42.36</c:v>
                </c:pt>
                <c:pt idx="80">
                  <c:v>49.08</c:v>
                </c:pt>
                <c:pt idx="81">
                  <c:v>53.99</c:v>
                </c:pt>
                <c:pt idx="82">
                  <c:v>52.25</c:v>
                </c:pt>
                <c:pt idx="83">
                  <c:v>37.700000000000003</c:v>
                </c:pt>
                <c:pt idx="84">
                  <c:v>19.14</c:v>
                </c:pt>
                <c:pt idx="85">
                  <c:v>6.98</c:v>
                </c:pt>
                <c:pt idx="86">
                  <c:v>8.31</c:v>
                </c:pt>
                <c:pt idx="87">
                  <c:v>16.010000000000002</c:v>
                </c:pt>
                <c:pt idx="88">
                  <c:v>24.82</c:v>
                </c:pt>
                <c:pt idx="89">
                  <c:v>29.7</c:v>
                </c:pt>
                <c:pt idx="90">
                  <c:v>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7-B74D-B6FD-B44A2C8C6D1E}"/>
            </c:ext>
          </c:extLst>
        </c:ser>
        <c:ser>
          <c:idx val="1"/>
          <c:order val="1"/>
          <c:tx>
            <c:strRef>
              <c:f>Sheet1!$I$1:$I$2</c:f>
              <c:strCache>
                <c:ptCount val="2"/>
                <c:pt idx="1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Sheet1!$I$3:$I$93</c:f>
              <c:numCache>
                <c:formatCode>General</c:formatCode>
                <c:ptCount val="91"/>
                <c:pt idx="0">
                  <c:v>30.09</c:v>
                </c:pt>
                <c:pt idx="1">
                  <c:v>30.063221876109377</c:v>
                </c:pt>
                <c:pt idx="2">
                  <c:v>30.035411422506186</c:v>
                </c:pt>
                <c:pt idx="3">
                  <c:v>30.006542733832696</c:v>
                </c:pt>
                <c:pt idx="4">
                  <c:v>29.976590506360797</c:v>
                </c:pt>
                <c:pt idx="5">
                  <c:v>29.945530173173111</c:v>
                </c:pt>
                <c:pt idx="6">
                  <c:v>29.913338047303174</c:v>
                </c:pt>
                <c:pt idx="7">
                  <c:v>29.879991472551353</c:v>
                </c:pt>
                <c:pt idx="8">
                  <c:v>29.845468981580119</c:v>
                </c:pt>
                <c:pt idx="9">
                  <c:v>29.809750460769639</c:v>
                </c:pt>
                <c:pt idx="10">
                  <c:v>29.772817321183176</c:v>
                </c:pt>
                <c:pt idx="11">
                  <c:v>29.734652674852363</c:v>
                </c:pt>
                <c:pt idx="12">
                  <c:v>29.695241515446448</c:v>
                </c:pt>
                <c:pt idx="13">
                  <c:v>29.654570902238731</c:v>
                </c:pt>
                <c:pt idx="14">
                  <c:v>29.612630146129685</c:v>
                </c:pt>
                <c:pt idx="15">
                  <c:v>29.569410996332085</c:v>
                </c:pt>
                <c:pt idx="16">
                  <c:v>29.524907826171667</c:v>
                </c:pt>
                <c:pt idx="17">
                  <c:v>29.479117816310428</c:v>
                </c:pt>
                <c:pt idx="18">
                  <c:v>29.432041133562311</c:v>
                </c:pt>
                <c:pt idx="19">
                  <c:v>29.383681103346333</c:v>
                </c:pt>
                <c:pt idx="20">
                  <c:v>29.334044373714004</c:v>
                </c:pt>
                <c:pt idx="21">
                  <c:v>29.283141068800646</c:v>
                </c:pt>
                <c:pt idx="22">
                  <c:v>29.230984929487619</c:v>
                </c:pt>
                <c:pt idx="23">
                  <c:v>29.177593439028819</c:v>
                </c:pt>
                <c:pt idx="24">
                  <c:v>29.122987931393919</c:v>
                </c:pt>
                <c:pt idx="25">
                  <c:v>29.067193680116006</c:v>
                </c:pt>
                <c:pt idx="26">
                  <c:v>29.01023996550574</c:v>
                </c:pt>
                <c:pt idx="27">
                  <c:v>28.952160118210028</c:v>
                </c:pt>
                <c:pt idx="28">
                  <c:v>28.892991537252069</c:v>
                </c:pt>
                <c:pt idx="29">
                  <c:v>28.83277568089218</c:v>
                </c:pt>
                <c:pt idx="30">
                  <c:v>28.771558028894276</c:v>
                </c:pt>
                <c:pt idx="31">
                  <c:v>28.709388015070051</c:v>
                </c:pt>
                <c:pt idx="32">
                  <c:v>28.646318929298459</c:v>
                </c:pt>
                <c:pt idx="33">
                  <c:v>28.582407788578283</c:v>
                </c:pt>
                <c:pt idx="34">
                  <c:v>28.517715177060914</c:v>
                </c:pt>
                <c:pt idx="35">
                  <c:v>28.45230505542246</c:v>
                </c:pt>
                <c:pt idx="36">
                  <c:v>28.386244540361417</c:v>
                </c:pt>
                <c:pt idx="37">
                  <c:v>28.319603655442005</c:v>
                </c:pt>
                <c:pt idx="38">
                  <c:v>28.252455054934714</c:v>
                </c:pt>
                <c:pt idx="39">
                  <c:v>28.184873722725118</c:v>
                </c:pt>
                <c:pt idx="40">
                  <c:v>28.116936648760056</c:v>
                </c:pt>
                <c:pt idx="41">
                  <c:v>28.048722485867085</c:v>
                </c:pt>
                <c:pt idx="42">
                  <c:v>27.980311190110033</c:v>
                </c:pt>
                <c:pt idx="43">
                  <c:v>27.911783648121887</c:v>
                </c:pt>
                <c:pt idx="44">
                  <c:v>27.843221295079314</c:v>
                </c:pt>
                <c:pt idx="45">
                  <c:v>27.774705727144845</c:v>
                </c:pt>
                <c:pt idx="46">
                  <c:v>27.706318312298876</c:v>
                </c:pt>
                <c:pt idx="47">
                  <c:v>27.638139803511685</c:v>
                </c:pt>
                <c:pt idx="48">
                  <c:v>27.570249958164787</c:v>
                </c:pt>
                <c:pt idx="49">
                  <c:v>27.502727167522359</c:v>
                </c:pt>
                <c:pt idx="50">
                  <c:v>27.435648099879767</c:v>
                </c:pt>
                <c:pt idx="51">
                  <c:v>27.369087360782451</c:v>
                </c:pt>
                <c:pt idx="52">
                  <c:v>27.303117173420098</c:v>
                </c:pt>
                <c:pt idx="53">
                  <c:v>27.23780708196599</c:v>
                </c:pt>
                <c:pt idx="54">
                  <c:v>27.173223680257863</c:v>
                </c:pt>
                <c:pt idx="55">
                  <c:v>27.109430367813619</c:v>
                </c:pt>
                <c:pt idx="56">
                  <c:v>27.046487134752617</c:v>
                </c:pt>
                <c:pt idx="57">
                  <c:v>26.984450376760385</c:v>
                </c:pt>
                <c:pt idx="58">
                  <c:v>26.923372740801184</c:v>
                </c:pt>
                <c:pt idx="59">
                  <c:v>26.863303001857808</c:v>
                </c:pt>
                <c:pt idx="60">
                  <c:v>26.804285970569573</c:v>
                </c:pt>
                <c:pt idx="61">
                  <c:v>26.746362431255093</c:v>
                </c:pt>
                <c:pt idx="62">
                  <c:v>26.689569109452442</c:v>
                </c:pt>
                <c:pt idx="63">
                  <c:v>26.633938667790662</c:v>
                </c:pt>
                <c:pt idx="64">
                  <c:v>26.579499728727374</c:v>
                </c:pt>
                <c:pt idx="65">
                  <c:v>26.526276922449824</c:v>
                </c:pt>
                <c:pt idx="66">
                  <c:v>26.474290958042836</c:v>
                </c:pt>
                <c:pt idx="67">
                  <c:v>26.423558715876634</c:v>
                </c:pt>
                <c:pt idx="68">
                  <c:v>26.374093359060019</c:v>
                </c:pt>
                <c:pt idx="69">
                  <c:v>26.325904461737949</c:v>
                </c:pt>
                <c:pt idx="70">
                  <c:v>26.278998151984787</c:v>
                </c:pt>
                <c:pt idx="71">
                  <c:v>26.233377267052251</c:v>
                </c:pt>
                <c:pt idx="72">
                  <c:v>26.189041518770939</c:v>
                </c:pt>
                <c:pt idx="73">
                  <c:v>26.145987666972083</c:v>
                </c:pt>
                <c:pt idx="74">
                  <c:v>26.104209698888127</c:v>
                </c:pt>
                <c:pt idx="75">
                  <c:v>26.063699012602505</c:v>
                </c:pt>
                <c:pt idx="76">
                  <c:v>26.024444602746499</c:v>
                </c:pt>
                <c:pt idx="77">
                  <c:v>25.986433246780603</c:v>
                </c:pt>
                <c:pt idx="78">
                  <c:v>25.949649690345435</c:v>
                </c:pt>
                <c:pt idx="79">
                  <c:v>25.914076830319676</c:v>
                </c:pt>
                <c:pt idx="80">
                  <c:v>25.879695894376724</c:v>
                </c:pt>
                <c:pt idx="81">
                  <c:v>25.846486615984894</c:v>
                </c:pt>
                <c:pt idx="82">
                  <c:v>25.814427403945867</c:v>
                </c:pt>
                <c:pt idx="83">
                  <c:v>25.783495505710672</c:v>
                </c:pt>
                <c:pt idx="84">
                  <c:v>25.753667163850182</c:v>
                </c:pt>
                <c:pt idx="85">
                  <c:v>25.724917765186643</c:v>
                </c:pt>
                <c:pt idx="86">
                  <c:v>25.697221982213289</c:v>
                </c:pt>
                <c:pt idx="87">
                  <c:v>25.670553906539951</c:v>
                </c:pt>
                <c:pt idx="88">
                  <c:v>25.644887174203241</c:v>
                </c:pt>
                <c:pt idx="89">
                  <c:v>25.620195082770618</c:v>
                </c:pt>
                <c:pt idx="90">
                  <c:v>25.596450700247946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7-B74D-B6FD-B44A2C8C6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775935"/>
        <c:axId val="379777583"/>
      </c:lineChart>
      <c:catAx>
        <c:axId val="37977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77583"/>
        <c:crosses val="autoZero"/>
        <c:auto val="1"/>
        <c:lblAlgn val="ctr"/>
        <c:lblOffset val="100"/>
        <c:noMultiLvlLbl val="0"/>
      </c:catAx>
      <c:valAx>
        <c:axId val="37977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7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170132</xdr:colOff>
      <xdr:row>26</xdr:row>
      <xdr:rowOff>138023</xdr:rowOff>
    </xdr:from>
    <xdr:to>
      <xdr:col>18</xdr:col>
      <xdr:colOff>608641</xdr:colOff>
      <xdr:row>40</xdr:row>
      <xdr:rowOff>29713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C9D2F1-E995-9E4D-B892-698454B40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805131</xdr:colOff>
      <xdr:row>8</xdr:row>
      <xdr:rowOff>71888</xdr:rowOff>
    </xdr:from>
    <xdr:to>
      <xdr:col>19</xdr:col>
      <xdr:colOff>706885</xdr:colOff>
      <xdr:row>22</xdr:row>
      <xdr:rowOff>137545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1DF506-0DE3-DA4C-82BB-010C7FEE3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ynxHare" connectionId="1" xr16:uid="{13760643-328D-9B4A-80FB-2D807FFE4F3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3C36-ED7C-814E-A962-B5AA1962B6A6}">
  <dimension ref="A1:O93"/>
  <sheetViews>
    <sheetView tabSelected="1" zoomScale="106" workbookViewId="0">
      <selection activeCell="I13" sqref="I13"/>
    </sheetView>
  </sheetViews>
  <sheetFormatPr baseColWidth="10" defaultRowHeight="16" x14ac:dyDescent="0.2"/>
  <cols>
    <col min="4" max="4" width="5.1640625" bestFit="1" customWidth="1"/>
    <col min="5" max="5" width="7.1640625" bestFit="1" customWidth="1"/>
    <col min="6" max="6" width="10.83203125" style="2"/>
    <col min="7" max="7" width="12.6640625" customWidth="1"/>
    <col min="8" max="8" width="6.1640625" bestFit="1" customWidth="1"/>
    <col min="9" max="9" width="10.83203125" style="2"/>
    <col min="12" max="12" width="12.1640625" bestFit="1" customWidth="1"/>
  </cols>
  <sheetData>
    <row r="1" spans="1:15" x14ac:dyDescent="0.2">
      <c r="G1">
        <f>SUM(G3:G93)</f>
        <v>129802.89748658995</v>
      </c>
      <c r="J1">
        <f>SUM(J3:J93)</f>
        <v>32201.118797612933</v>
      </c>
      <c r="L1">
        <f>J1+G1</f>
        <v>162004.01628420289</v>
      </c>
      <c r="O1">
        <f>SUM(I1+A23)</f>
        <v>0</v>
      </c>
    </row>
    <row r="2" spans="1:15" x14ac:dyDescent="0.2">
      <c r="D2" t="s">
        <v>0</v>
      </c>
      <c r="E2" t="s">
        <v>2</v>
      </c>
      <c r="F2" s="2" t="s">
        <v>6</v>
      </c>
      <c r="G2" t="s">
        <v>5</v>
      </c>
      <c r="H2" t="s">
        <v>1</v>
      </c>
      <c r="I2" s="2" t="s">
        <v>6</v>
      </c>
      <c r="J2" t="s">
        <v>5</v>
      </c>
    </row>
    <row r="3" spans="1:15" x14ac:dyDescent="0.2">
      <c r="D3">
        <v>1845</v>
      </c>
      <c r="E3">
        <v>19.579999999999998</v>
      </c>
      <c r="F3" s="2">
        <v>19.579999999999998</v>
      </c>
      <c r="H3">
        <v>30.09</v>
      </c>
      <c r="I3" s="2">
        <v>30.09</v>
      </c>
      <c r="K3">
        <v>85</v>
      </c>
      <c r="L3">
        <v>51</v>
      </c>
    </row>
    <row r="4" spans="1:15" x14ac:dyDescent="0.2">
      <c r="D4">
        <v>1846</v>
      </c>
      <c r="E4">
        <v>19.600000000000001</v>
      </c>
      <c r="F4" s="3">
        <f>F3+0.01*($B$7*F3*I3)-($B$8*F3)</f>
        <v>20.352945941389798</v>
      </c>
      <c r="G4">
        <f>(E4-F4)^2</f>
        <v>0.56692759065536724</v>
      </c>
      <c r="H4">
        <v>45.15</v>
      </c>
      <c r="I4" s="2">
        <f>I3+0.01*(($B$5*I3)-($B$6*I3*F3))</f>
        <v>30.063221876109377</v>
      </c>
      <c r="J4">
        <f>(H4-I4)^2</f>
        <v>227.61087415950462</v>
      </c>
      <c r="K4" s="3">
        <f>K3+0.01*(($B$26*K3*L3)-($B$27*K3))</f>
        <v>85.139489207500006</v>
      </c>
      <c r="L4" s="2">
        <f>L3+0.01*(($B$24*L3)-($B$25*L3*K3))</f>
        <v>50.992144265999997</v>
      </c>
    </row>
    <row r="5" spans="1:15" x14ac:dyDescent="0.2">
      <c r="A5" t="s">
        <v>7</v>
      </c>
      <c r="B5" s="1">
        <v>0</v>
      </c>
      <c r="D5">
        <v>1847</v>
      </c>
      <c r="E5">
        <v>19.61</v>
      </c>
      <c r="F5" s="3">
        <f t="shared" ref="F5:F68" si="0">F4+0.01*($B$7*F4*I4)-($B$8*F4)</f>
        <v>21.146972496224869</v>
      </c>
      <c r="G5">
        <f t="shared" ref="G5:G68" si="1">(E5-F5)^2</f>
        <v>2.3622844541517067</v>
      </c>
      <c r="H5">
        <v>49.15</v>
      </c>
      <c r="I5" s="2">
        <f t="shared" ref="I5:I68" si="2">I4+0.01*(($B$5*I4)-($B$6*I4*F4))</f>
        <v>30.035411422506186</v>
      </c>
      <c r="J5">
        <f t="shared" ref="J5:J68" si="3">(H5-I5)^2</f>
        <v>365.36749648685691</v>
      </c>
      <c r="K5" s="3">
        <f>K4+0.01*(($B$26*K4*L4)-($B$27*K4))</f>
        <v>85.27916858217435</v>
      </c>
      <c r="L5" s="2">
        <f>L4+0.01*(($B$24*L4)-($B$25*L4*K4))</f>
        <v>50.98427610037897</v>
      </c>
      <c r="N5" s="1" t="s">
        <v>3</v>
      </c>
    </row>
    <row r="6" spans="1:15" x14ac:dyDescent="0.2">
      <c r="A6" t="s">
        <v>8</v>
      </c>
      <c r="B6" s="1">
        <v>4.5451191353797242E-3</v>
      </c>
      <c r="D6">
        <v>1848</v>
      </c>
      <c r="E6">
        <v>11.99</v>
      </c>
      <c r="F6" s="3">
        <f t="shared" si="0"/>
        <v>21.961798058684131</v>
      </c>
      <c r="G6">
        <f t="shared" si="1"/>
        <v>99.436756523176598</v>
      </c>
      <c r="H6">
        <v>39.520000000000003</v>
      </c>
      <c r="I6" s="2">
        <f t="shared" si="2"/>
        <v>30.006542733832696</v>
      </c>
      <c r="J6">
        <f t="shared" si="3"/>
        <v>90.505869155191547</v>
      </c>
      <c r="K6" s="3">
        <f>K5+0.01*(($B$26*K5*L5)-($B$27*K5))</f>
        <v>85.419038247569887</v>
      </c>
      <c r="L6" s="2">
        <f>L5+0.01*(($B$24*L5)-($B$25*L5*K5))</f>
        <v>50.976395490666697</v>
      </c>
      <c r="N6" s="1" t="s">
        <v>4</v>
      </c>
    </row>
    <row r="7" spans="1:15" x14ac:dyDescent="0.2">
      <c r="A7" t="s">
        <v>10</v>
      </c>
      <c r="B7" s="1">
        <v>1.7306779233782743</v>
      </c>
      <c r="D7">
        <v>1849</v>
      </c>
      <c r="E7">
        <v>28.04</v>
      </c>
      <c r="F7" s="3">
        <f t="shared" si="0"/>
        <v>22.797047468647293</v>
      </c>
      <c r="G7">
        <f t="shared" si="1"/>
        <v>27.488551246017753</v>
      </c>
      <c r="H7">
        <v>21.23</v>
      </c>
      <c r="I7" s="2">
        <f t="shared" si="2"/>
        <v>29.976590506360797</v>
      </c>
      <c r="J7">
        <f t="shared" si="3"/>
        <v>76.502845485960805</v>
      </c>
      <c r="K7" s="3">
        <f>K6+0.01*(($B$26*K6*L6)-($B$27*K6))</f>
        <v>85.559098326812588</v>
      </c>
      <c r="L7" s="2">
        <f>L6+0.01*(($B$24*L6)-($B$25*L6*K6))</f>
        <v>50.968502424401407</v>
      </c>
    </row>
    <row r="8" spans="1:15" x14ac:dyDescent="0.2">
      <c r="A8" t="s">
        <v>9</v>
      </c>
      <c r="B8" s="1">
        <v>0.4812846877885576</v>
      </c>
      <c r="D8">
        <v>1850</v>
      </c>
      <c r="E8">
        <v>58</v>
      </c>
      <c r="F8" s="3">
        <f t="shared" si="0"/>
        <v>23.652245564058759</v>
      </c>
      <c r="G8">
        <f t="shared" si="1"/>
        <v>1179.7682347917212</v>
      </c>
      <c r="H8">
        <v>8.42</v>
      </c>
      <c r="I8" s="2">
        <f t="shared" si="2"/>
        <v>29.945530173173111</v>
      </c>
      <c r="J8">
        <f>(H8-I8)^2</f>
        <v>463.34844923618596</v>
      </c>
      <c r="K8" s="3">
        <f>K7+0.01*(($B$26*K7*L7)-($B$27*K7))</f>
        <v>85.699348942605454</v>
      </c>
      <c r="L8" s="2">
        <f>L7+0.01*(($B$24*L7)-($B$25*L7*K7))</f>
        <v>50.960596889129882</v>
      </c>
    </row>
    <row r="9" spans="1:15" x14ac:dyDescent="0.2">
      <c r="D9">
        <v>1851</v>
      </c>
      <c r="E9">
        <v>74.599999999999994</v>
      </c>
      <c r="F9" s="3">
        <f t="shared" si="0"/>
        <v>24.526810805803443</v>
      </c>
      <c r="G9">
        <f t="shared" si="1"/>
        <v>2507.3242760778021</v>
      </c>
      <c r="H9">
        <v>5.56</v>
      </c>
      <c r="I9" s="2">
        <f t="shared" si="2"/>
        <v>29.913338047303174</v>
      </c>
      <c r="J9">
        <f t="shared" si="3"/>
        <v>593.08507404622446</v>
      </c>
      <c r="K9" s="3">
        <f>K8+0.01*(($B$26*K8*L8)-($B$27*K8))</f>
        <v>85.83979021722638</v>
      </c>
      <c r="L9" s="2">
        <f>L8+0.01*(($B$24*L8)-($B$25*L8*K8))</f>
        <v>50.952678872407525</v>
      </c>
    </row>
    <row r="10" spans="1:15" x14ac:dyDescent="0.2">
      <c r="D10">
        <v>1852</v>
      </c>
      <c r="E10">
        <v>75.09</v>
      </c>
      <c r="F10" s="3">
        <f t="shared" si="0"/>
        <v>25.420049048086803</v>
      </c>
      <c r="G10">
        <f t="shared" si="1"/>
        <v>2467.1040275654632</v>
      </c>
      <c r="H10">
        <v>5.08</v>
      </c>
      <c r="I10" s="2">
        <f t="shared" si="2"/>
        <v>29.879991472551353</v>
      </c>
      <c r="J10">
        <f t="shared" si="3"/>
        <v>615.03957703861988</v>
      </c>
      <c r="K10" s="3">
        <f>K9+0.01*(($B$26*K9*L9)-($B$27*K9))</f>
        <v>85.980422272526098</v>
      </c>
      <c r="L10" s="2">
        <f>L9+0.01*(($B$24*L9)-($B$25*L9*K9))</f>
        <v>50.944748361798453</v>
      </c>
    </row>
    <row r="11" spans="1:15" x14ac:dyDescent="0.2">
      <c r="B11" s="1">
        <v>0.68665638883235913</v>
      </c>
      <c r="D11">
        <v>1853</v>
      </c>
      <c r="E11">
        <v>88.48</v>
      </c>
      <c r="F11" s="3">
        <f t="shared" si="0"/>
        <v>26.331147535226346</v>
      </c>
      <c r="G11">
        <f t="shared" si="1"/>
        <v>3862.4798626882025</v>
      </c>
      <c r="H11">
        <v>10.17</v>
      </c>
      <c r="I11" s="2">
        <f t="shared" si="2"/>
        <v>29.845468981580119</v>
      </c>
      <c r="J11">
        <f>(H11-I11)^2</f>
        <v>387.12407964512136</v>
      </c>
      <c r="K11" s="3">
        <f>K10+0.01*(($B$26*K10*L10)-($B$27*K10))</f>
        <v>86.121245229926032</v>
      </c>
      <c r="L11" s="2">
        <f>L10+0.01*(($B$24*L10)-($B$25*L10*K10))</f>
        <v>50.936805344875587</v>
      </c>
    </row>
    <row r="12" spans="1:15" x14ac:dyDescent="0.2">
      <c r="B12" s="1">
        <v>3.1101984455469554E-2</v>
      </c>
      <c r="D12">
        <v>1854</v>
      </c>
      <c r="E12">
        <v>61.28</v>
      </c>
      <c r="F12" s="3">
        <f t="shared" si="0"/>
        <v>27.259169213515293</v>
      </c>
      <c r="G12">
        <f t="shared" si="1"/>
        <v>1157.4169274026258</v>
      </c>
      <c r="H12">
        <v>19.600000000000001</v>
      </c>
      <c r="I12" s="2">
        <f t="shared" si="2"/>
        <v>29.809750460769639</v>
      </c>
      <c r="J12">
        <f t="shared" si="3"/>
        <v>104.23900447118582</v>
      </c>
      <c r="K12" s="3">
        <f>K11+0.01*(($B$26*K11*L11)-($B$27*K11))</f>
        <v>86.262259210416175</v>
      </c>
      <c r="L12" s="2">
        <f>L11+0.01*(($B$24*L11)-($B$25*L11*K11))</f>
        <v>50.928849809220743</v>
      </c>
    </row>
    <row r="13" spans="1:15" x14ac:dyDescent="0.2">
      <c r="B13" s="1">
        <v>3.9956435354582626E-2</v>
      </c>
      <c r="D13">
        <v>1855</v>
      </c>
      <c r="E13">
        <v>74.67</v>
      </c>
      <c r="F13" s="3">
        <f t="shared" si="0"/>
        <v>28.203047454224681</v>
      </c>
      <c r="G13">
        <f t="shared" si="1"/>
        <v>2159.1776788913357</v>
      </c>
      <c r="H13">
        <v>32.909999999999997</v>
      </c>
      <c r="I13" s="2">
        <f t="shared" si="2"/>
        <v>29.772817321183176</v>
      </c>
      <c r="J13">
        <f>(H13-I13)^2</f>
        <v>9.8419151602682824</v>
      </c>
      <c r="K13" s="3">
        <f>K12+0.01*(($B$26*K12*L12)-($B$27*K12))</f>
        <v>86.403464334552993</v>
      </c>
      <c r="L13" s="2">
        <f>L12+0.01*(($B$24*L12)-($B$25*L12*K12))</f>
        <v>50.920881742424726</v>
      </c>
    </row>
    <row r="14" spans="1:15" x14ac:dyDescent="0.2">
      <c r="B14" s="1">
        <v>5.2986087773030247E-3</v>
      </c>
      <c r="D14">
        <v>1856</v>
      </c>
      <c r="E14">
        <v>88.06</v>
      </c>
      <c r="F14" s="3">
        <f t="shared" si="0"/>
        <v>29.161581290657054</v>
      </c>
      <c r="G14">
        <f t="shared" si="1"/>
        <v>3469.0237264610796</v>
      </c>
      <c r="H14">
        <v>34.380000000000003</v>
      </c>
      <c r="I14" s="2">
        <f t="shared" si="2"/>
        <v>29.734652674852363</v>
      </c>
      <c r="J14">
        <f t="shared" si="3"/>
        <v>21.579251771256331</v>
      </c>
      <c r="K14" s="3">
        <f>K13+0.01*(($B$26*K13*L13)-($B$27*K13))</f>
        <v>86.544860722457287</v>
      </c>
      <c r="L14" s="2">
        <f>L13+0.01*(($B$24*L13)-($B$25*L13*K13))</f>
        <v>50.912901132087413</v>
      </c>
    </row>
    <row r="15" spans="1:15" x14ac:dyDescent="0.2">
      <c r="D15">
        <v>1857</v>
      </c>
      <c r="E15">
        <v>68.510000000000005</v>
      </c>
      <c r="F15" s="3">
        <f t="shared" si="0"/>
        <v>30.133431278217991</v>
      </c>
      <c r="G15">
        <f t="shared" si="1"/>
        <v>1472.7610268576577</v>
      </c>
      <c r="H15">
        <v>29.59</v>
      </c>
      <c r="I15" s="2">
        <f t="shared" si="2"/>
        <v>29.695241515446448</v>
      </c>
      <c r="J15">
        <f t="shared" si="3"/>
        <v>1.1075776573464882E-2</v>
      </c>
      <c r="K15" s="3">
        <f>K14+0.01*(($B$26*K14*L14)-($B$27*K14))</f>
        <v>86.686448493812065</v>
      </c>
      <c r="L15" s="2">
        <f>L14+0.01*(($B$24*L14)-($B$25*L14*K14))</f>
        <v>50.904907965817827</v>
      </c>
    </row>
    <row r="16" spans="1:15" x14ac:dyDescent="0.2">
      <c r="B16" s="1">
        <v>0</v>
      </c>
      <c r="D16">
        <v>1858</v>
      </c>
      <c r="E16">
        <v>32.19</v>
      </c>
      <c r="F16" s="3">
        <f t="shared" si="0"/>
        <v>31.117116091476106</v>
      </c>
      <c r="G16">
        <f t="shared" si="1"/>
        <v>1.1510798811695024</v>
      </c>
      <c r="H16">
        <v>21.3</v>
      </c>
      <c r="I16" s="2">
        <f t="shared" si="2"/>
        <v>29.654570902238731</v>
      </c>
      <c r="J16">
        <f t="shared" si="3"/>
        <v>69.798854960534072</v>
      </c>
      <c r="K16" s="3">
        <f>K15+0.01*(($B$26*K15*L15)-($B$27*K15))</f>
        <v>86.828227767860426</v>
      </c>
      <c r="L16" s="2">
        <f>L15+0.01*(($B$24*L15)-($B$25*L15*K15))</f>
        <v>50.896902231234264</v>
      </c>
    </row>
    <row r="17" spans="1:12" x14ac:dyDescent="0.2">
      <c r="B17" s="1">
        <v>6.3141234340181379E-3</v>
      </c>
      <c r="D17">
        <v>1859</v>
      </c>
      <c r="E17">
        <v>12.64</v>
      </c>
      <c r="F17" s="3">
        <f t="shared" si="0"/>
        <v>32.111009975865919</v>
      </c>
      <c r="G17">
        <f t="shared" si="1"/>
        <v>379.1202294802701</v>
      </c>
      <c r="H17">
        <v>13.69</v>
      </c>
      <c r="I17" s="2">
        <f t="shared" si="2"/>
        <v>29.612630146129685</v>
      </c>
      <c r="J17">
        <f t="shared" si="3"/>
        <v>253.53015077043787</v>
      </c>
      <c r="K17" s="3">
        <f>K16+0.01*(($B$26*K16*L16)-($B$27*K16))</f>
        <v>86.970198663403394</v>
      </c>
      <c r="L17" s="2">
        <f>L16+0.01*(($B$24*L16)-($B$25*L16*K16))</f>
        <v>50.888883915964342</v>
      </c>
    </row>
    <row r="18" spans="1:12" x14ac:dyDescent="0.2">
      <c r="B18" s="1">
        <v>1.2610437341022191</v>
      </c>
      <c r="D18">
        <v>1860</v>
      </c>
      <c r="E18">
        <v>21.49</v>
      </c>
      <c r="F18" s="3">
        <f t="shared" si="0"/>
        <v>33.113341173767338</v>
      </c>
      <c r="G18">
        <f t="shared" si="1"/>
        <v>135.10206004179511</v>
      </c>
      <c r="H18">
        <v>7.65</v>
      </c>
      <c r="I18" s="2">
        <f t="shared" si="2"/>
        <v>29.569410996332085</v>
      </c>
      <c r="J18">
        <f t="shared" si="3"/>
        <v>480.46057842612385</v>
      </c>
      <c r="K18" s="3">
        <f>K17+0.01*(($B$26*K17*L17)-($B$27*K17))</f>
        <v>87.112361298797808</v>
      </c>
      <c r="L18" s="2">
        <f>L17+0.01*(($B$24*L17)-($B$25*L17*K17))</f>
        <v>50.880853007645122</v>
      </c>
    </row>
    <row r="19" spans="1:12" x14ac:dyDescent="0.2">
      <c r="A19">
        <v>162123.13903945466</v>
      </c>
      <c r="B19" s="1">
        <v>34.007299479774474</v>
      </c>
      <c r="D19">
        <v>1861</v>
      </c>
      <c r="E19">
        <v>30.35</v>
      </c>
      <c r="F19" s="3">
        <f t="shared" si="0"/>
        <v>34.122191444882652</v>
      </c>
      <c r="G19">
        <f t="shared" si="1"/>
        <v>14.229428296845862</v>
      </c>
      <c r="H19">
        <v>4.08</v>
      </c>
      <c r="I19" s="2">
        <f t="shared" si="2"/>
        <v>29.524907826171667</v>
      </c>
      <c r="J19">
        <f t="shared" si="3"/>
        <v>647.44333428237201</v>
      </c>
      <c r="K19" s="3">
        <f>K18+0.01*(($B$26*K18*L18)-($B$27*K18))</f>
        <v>87.254715791954169</v>
      </c>
      <c r="L19" s="2">
        <f>L18+0.01*(($B$24*L18)-($B$25*L18*K18))</f>
        <v>50.872809493923185</v>
      </c>
    </row>
    <row r="20" spans="1:12" x14ac:dyDescent="0.2">
      <c r="B20" s="1">
        <v>0.9</v>
      </c>
      <c r="D20">
        <v>1862</v>
      </c>
      <c r="E20">
        <v>2.1800000000000002</v>
      </c>
      <c r="F20" s="3">
        <f t="shared" si="0"/>
        <v>35.135496798842496</v>
      </c>
      <c r="G20">
        <f t="shared" si="1"/>
        <v>1086.064769258518</v>
      </c>
      <c r="H20">
        <v>4.09</v>
      </c>
      <c r="I20" s="2">
        <f t="shared" si="2"/>
        <v>29.479117816310428</v>
      </c>
      <c r="J20">
        <f t="shared" si="3"/>
        <v>644.60730349049163</v>
      </c>
      <c r="K20" s="3">
        <f>K19+0.01*(($B$26*K19*L19)-($B$27*K19))</f>
        <v>87.397262260334472</v>
      </c>
      <c r="L20" s="2">
        <f>L19+0.01*(($B$24*L19)-($B$25*L19*K19))</f>
        <v>50.864753362454721</v>
      </c>
    </row>
    <row r="21" spans="1:12" x14ac:dyDescent="0.2">
      <c r="B21" s="1">
        <v>2.4E-2</v>
      </c>
      <c r="D21">
        <v>1863</v>
      </c>
      <c r="E21">
        <v>152.65</v>
      </c>
      <c r="F21" s="3">
        <f t="shared" si="0"/>
        <v>36.151049553535429</v>
      </c>
      <c r="G21">
        <f t="shared" si="1"/>
        <v>13572.005455127808</v>
      </c>
      <c r="H21">
        <v>14.33</v>
      </c>
      <c r="I21" s="2">
        <f t="shared" si="2"/>
        <v>29.432041133562311</v>
      </c>
      <c r="J21">
        <f t="shared" si="3"/>
        <v>228.07164639980803</v>
      </c>
      <c r="K21" s="3">
        <f>K20+0.01*(($B$26*K20*L20)-($B$27*K20))</f>
        <v>87.540000820950098</v>
      </c>
      <c r="L21" s="2">
        <f>L20+0.01*(($B$24*L20)-($B$25*L20*K20))</f>
        <v>50.856684600905631</v>
      </c>
    </row>
    <row r="22" spans="1:12" x14ac:dyDescent="0.2">
      <c r="A22">
        <v>162500.47385428566</v>
      </c>
      <c r="B22" s="1">
        <v>5.0000000000000001E-3</v>
      </c>
      <c r="D22">
        <v>1864</v>
      </c>
      <c r="E22">
        <v>148.36000000000001</v>
      </c>
      <c r="F22" s="3">
        <f t="shared" si="0"/>
        <v>37.166501825525344</v>
      </c>
      <c r="G22">
        <f t="shared" si="1"/>
        <v>12363.994036276901</v>
      </c>
      <c r="H22">
        <v>38.22</v>
      </c>
      <c r="I22" s="2">
        <f t="shared" si="2"/>
        <v>29.383681103346333</v>
      </c>
      <c r="J22">
        <f t="shared" si="3"/>
        <v>78.080531643358654</v>
      </c>
      <c r="K22" s="3">
        <f>K21+0.01*(($B$26*K21*L21)-($B$27*K21))</f>
        <v>87.68293159035963</v>
      </c>
      <c r="L22" s="2">
        <f>L21+0.01*(($B$24*L21)-($B$25*L21*K21))</f>
        <v>50.848603196951593</v>
      </c>
    </row>
    <row r="23" spans="1:12" x14ac:dyDescent="0.2">
      <c r="B23" s="1">
        <v>0.5</v>
      </c>
      <c r="D23">
        <v>1865</v>
      </c>
      <c r="E23">
        <v>85.81</v>
      </c>
      <c r="F23" s="3">
        <f t="shared" si="0"/>
        <v>38.179370548888173</v>
      </c>
      <c r="G23">
        <f t="shared" si="1"/>
        <v>2268.6768619091217</v>
      </c>
      <c r="H23">
        <v>60.78</v>
      </c>
      <c r="I23" s="2">
        <f t="shared" si="2"/>
        <v>29.334044373714004</v>
      </c>
      <c r="J23">
        <f t="shared" si="3"/>
        <v>988.84812525034795</v>
      </c>
      <c r="K23" s="3">
        <f>K22+0.01*(($B$26*K22*L22)-($B$27*K22))</f>
        <v>87.826054684666673</v>
      </c>
      <c r="L23" s="2">
        <f>L22+0.01*(($B$24*L22)-($B$25*L22*K22))</f>
        <v>50.840509138278186</v>
      </c>
    </row>
    <row r="24" spans="1:12" x14ac:dyDescent="0.2">
      <c r="B24" s="1">
        <v>8.9866499999999999E-4</v>
      </c>
      <c r="D24">
        <v>1866</v>
      </c>
      <c r="E24">
        <v>41.41</v>
      </c>
      <c r="F24" s="3">
        <f t="shared" si="0"/>
        <v>39.187044105704594</v>
      </c>
      <c r="G24">
        <f t="shared" si="1"/>
        <v>4.9415329079826744</v>
      </c>
      <c r="H24">
        <v>70.77</v>
      </c>
      <c r="I24" s="2">
        <f t="shared" si="2"/>
        <v>29.283141068800646</v>
      </c>
      <c r="J24">
        <f t="shared" si="3"/>
        <v>1721.1594639772352</v>
      </c>
      <c r="K24" s="3">
        <f>K23+0.01*(($B$26*K23*L23)-($B$27*K23))</f>
        <v>87.969370219517742</v>
      </c>
      <c r="L24" s="2">
        <f>L23+0.01*(($B$24*L23)-($B$25*L23*K23))</f>
        <v>50.832402412580961</v>
      </c>
    </row>
    <row r="25" spans="1:12" x14ac:dyDescent="0.2">
      <c r="B25" s="1">
        <v>1.9178899999999999E-4</v>
      </c>
      <c r="D25">
        <v>1867</v>
      </c>
      <c r="E25">
        <v>14.75</v>
      </c>
      <c r="F25" s="3">
        <f t="shared" si="0"/>
        <v>40.186790635194299</v>
      </c>
      <c r="G25">
        <f t="shared" si="1"/>
        <v>647.03031781870845</v>
      </c>
      <c r="H25">
        <v>72.77</v>
      </c>
      <c r="I25" s="2">
        <f t="shared" si="2"/>
        <v>29.230984929487619</v>
      </c>
      <c r="J25">
        <f t="shared" si="3"/>
        <v>1895.6458333103039</v>
      </c>
      <c r="K25" s="3">
        <f>K24+0.01*(($B$26*K24*L24)-($B$27*K24))</f>
        <v>88.112878310100072</v>
      </c>
      <c r="L25" s="2">
        <f>L24+0.01*(($B$24*L24)-($B$25*L24*K24))</f>
        <v>50.824283007565541</v>
      </c>
    </row>
    <row r="26" spans="1:12" x14ac:dyDescent="0.2">
      <c r="B26" s="1">
        <v>5.7924040000000001E-3</v>
      </c>
      <c r="D26">
        <v>1868</v>
      </c>
      <c r="E26">
        <v>2.2799999999999998</v>
      </c>
      <c r="F26" s="3">
        <f t="shared" si="0"/>
        <v>41.175768069049724</v>
      </c>
      <c r="G26">
        <f t="shared" si="1"/>
        <v>1512.880773681308</v>
      </c>
      <c r="H26">
        <v>42.68</v>
      </c>
      <c r="I26" s="2">
        <f t="shared" si="2"/>
        <v>29.177593439028819</v>
      </c>
      <c r="J26">
        <f t="shared" si="3"/>
        <v>182.31498293775761</v>
      </c>
      <c r="K26" s="3">
        <f>K25+0.01*(($B$26*K25*L25)-($B$27*K25))</f>
        <v>88.256579071139441</v>
      </c>
      <c r="L26" s="2">
        <f>L25+0.01*(($B$24*L25)-($B$25*L25*K25))</f>
        <v>50.816150910947705</v>
      </c>
    </row>
    <row r="27" spans="1:12" x14ac:dyDescent="0.2">
      <c r="A27">
        <v>210499.93018621075</v>
      </c>
      <c r="B27" s="1">
        <v>0.131307654</v>
      </c>
      <c r="D27">
        <v>1869</v>
      </c>
      <c r="E27">
        <v>5.91</v>
      </c>
      <c r="F27" s="3">
        <f t="shared" si="0"/>
        <v>42.151035917995145</v>
      </c>
      <c r="G27">
        <f t="shared" si="1"/>
        <v>1313.4126844094144</v>
      </c>
      <c r="H27">
        <v>16.39</v>
      </c>
      <c r="I27" s="2">
        <f t="shared" si="2"/>
        <v>29.122987931393919</v>
      </c>
      <c r="J27">
        <f t="shared" si="3"/>
        <v>162.12898166102318</v>
      </c>
      <c r="K27" s="3">
        <f>K26+0.01*(($B$26*K26*L26)-($B$27*K26))</f>
        <v>88.400472616898</v>
      </c>
      <c r="L27" s="2">
        <f>L26+0.01*(($B$24*L26)-($B$25*L26*K26))</f>
        <v>50.808006110453483</v>
      </c>
    </row>
    <row r="28" spans="1:12" x14ac:dyDescent="0.2">
      <c r="D28">
        <v>1870</v>
      </c>
      <c r="E28">
        <v>9.9499999999999993</v>
      </c>
      <c r="F28" s="3">
        <f t="shared" si="0"/>
        <v>43.109568809130408</v>
      </c>
      <c r="G28">
        <f t="shared" si="1"/>
        <v>1099.5570036074541</v>
      </c>
      <c r="H28">
        <v>9.83</v>
      </c>
      <c r="I28" s="2">
        <f t="shared" si="2"/>
        <v>29.067193680116006</v>
      </c>
      <c r="J28">
        <f t="shared" si="3"/>
        <v>370.06962068629525</v>
      </c>
      <c r="K28" s="3">
        <f>K27+0.01*(($B$26*K27*L27)-($B$27*K27))</f>
        <v>88.544559061172095</v>
      </c>
      <c r="L28" s="2">
        <f>L27+0.01*(($B$24*L27)-($B$25*L27*K27))</f>
        <v>50.799848593819256</v>
      </c>
    </row>
    <row r="29" spans="1:12" x14ac:dyDescent="0.2">
      <c r="B29">
        <v>0</v>
      </c>
      <c r="D29">
        <v>1871</v>
      </c>
      <c r="E29">
        <v>10.44</v>
      </c>
      <c r="F29" s="3">
        <f t="shared" si="0"/>
        <v>44.048271745497203</v>
      </c>
      <c r="G29">
        <f t="shared" si="1"/>
        <v>1129.5159297191858</v>
      </c>
      <c r="H29">
        <v>5.8</v>
      </c>
      <c r="I29" s="2">
        <f t="shared" si="2"/>
        <v>29.01023996550574</v>
      </c>
      <c r="J29">
        <f t="shared" si="3"/>
        <v>538.71523925635984</v>
      </c>
      <c r="K29" s="3">
        <f>K28+0.01*(($B$26*K28*L28)-($B$27*K28))</f>
        <v>88.688838517290094</v>
      </c>
      <c r="L29" s="2">
        <f>L28+0.01*(($B$24*L28)-($B$25*L28*K28))</f>
        <v>50.791678348791834</v>
      </c>
    </row>
    <row r="30" spans="1:12" x14ac:dyDescent="0.2">
      <c r="B30">
        <v>4.5451191353797242E-3</v>
      </c>
      <c r="D30">
        <v>1872</v>
      </c>
      <c r="E30">
        <v>70.64</v>
      </c>
      <c r="F30" s="3">
        <f t="shared" si="0"/>
        <v>44.963997028923444</v>
      </c>
      <c r="G30">
        <f t="shared" si="1"/>
        <v>659.25712857073211</v>
      </c>
      <c r="H30">
        <v>5.26</v>
      </c>
      <c r="I30" s="2">
        <f t="shared" si="2"/>
        <v>28.952160118210028</v>
      </c>
      <c r="J30">
        <f t="shared" si="3"/>
        <v>561.31845106690173</v>
      </c>
      <c r="K30" s="3">
        <f>K29+0.01*(($B$26*K29*L29)-($B$27*K29))</f>
        <v>88.833311098110187</v>
      </c>
      <c r="L30" s="2">
        <f>L29+0.01*(($B$24*L29)-($B$25*L29*K29))</f>
        <v>50.783495363128566</v>
      </c>
    </row>
    <row r="31" spans="1:12" x14ac:dyDescent="0.2">
      <c r="B31">
        <v>1.7306779233782743</v>
      </c>
      <c r="D31">
        <v>1873</v>
      </c>
      <c r="E31">
        <v>50.12</v>
      </c>
      <c r="F31" s="3">
        <f t="shared" si="0"/>
        <v>45.853562755067401</v>
      </c>
      <c r="G31">
        <f t="shared" si="1"/>
        <v>18.202486764948045</v>
      </c>
      <c r="H31">
        <v>18.91</v>
      </c>
      <c r="I31" s="2">
        <f t="shared" si="2"/>
        <v>28.892991537252069</v>
      </c>
      <c r="J31">
        <f t="shared" si="3"/>
        <v>99.660120032846422</v>
      </c>
      <c r="K31" s="3">
        <f>K30+0.01*(($B$26*K30*L30)-($B$27*K30))</f>
        <v>88.977976916018221</v>
      </c>
      <c r="L31" s="2">
        <f>L30+0.01*(($B$24*L30)-($B$25*L30*K30))</f>
        <v>50.775299624597416</v>
      </c>
    </row>
    <row r="32" spans="1:12" x14ac:dyDescent="0.2">
      <c r="A32">
        <v>162004.01628420289</v>
      </c>
      <c r="B32">
        <v>0.4812846877885576</v>
      </c>
      <c r="D32">
        <v>1874</v>
      </c>
      <c r="E32">
        <v>50.13</v>
      </c>
      <c r="F32" s="3">
        <f t="shared" si="0"/>
        <v>46.713772756319564</v>
      </c>
      <c r="G32">
        <f t="shared" si="1"/>
        <v>11.670608580464448</v>
      </c>
      <c r="H32">
        <v>30.95</v>
      </c>
      <c r="I32" s="2">
        <f t="shared" si="2"/>
        <v>28.83277568089218</v>
      </c>
      <c r="J32">
        <f t="shared" si="3"/>
        <v>4.4826388174215701</v>
      </c>
      <c r="K32" s="3">
        <f>K31+0.01*(($B$26*K31*L31)-($B$27*K31))</f>
        <v>89.122836082925474</v>
      </c>
      <c r="L32" s="2">
        <f>L31+0.01*(($B$24*L31)-($B$25*L31*K31))</f>
        <v>50.767091120977071</v>
      </c>
    </row>
    <row r="33" spans="4:12" x14ac:dyDescent="0.2">
      <c r="D33">
        <v>1875</v>
      </c>
      <c r="E33">
        <v>101.25</v>
      </c>
      <c r="F33" s="3">
        <f t="shared" si="0"/>
        <v>47.541437834553477</v>
      </c>
      <c r="G33">
        <f t="shared" si="1"/>
        <v>2884.6096498796337</v>
      </c>
      <c r="H33">
        <v>31.18</v>
      </c>
      <c r="I33" s="2">
        <f t="shared" si="2"/>
        <v>28.771558028894276</v>
      </c>
      <c r="J33">
        <f t="shared" si="3"/>
        <v>5.8005927281836236</v>
      </c>
      <c r="K33" s="3">
        <f>K32+0.01*(($B$26*K32*L32)-($B$27*K32))</f>
        <v>89.267888710266476</v>
      </c>
      <c r="L33" s="2">
        <f>L32+0.01*(($B$24*L32)-($B$25*L32*K32))</f>
        <v>50.758869840057024</v>
      </c>
    </row>
    <row r="34" spans="4:12" x14ac:dyDescent="0.2">
      <c r="D34">
        <v>1876</v>
      </c>
      <c r="E34">
        <v>97.12</v>
      </c>
      <c r="F34" s="3">
        <f t="shared" si="0"/>
        <v>48.333398092464428</v>
      </c>
      <c r="G34">
        <f t="shared" si="1"/>
        <v>2380.1325256843538</v>
      </c>
      <c r="H34">
        <v>46.34</v>
      </c>
      <c r="I34" s="2">
        <f t="shared" si="2"/>
        <v>28.709388015070051</v>
      </c>
      <c r="J34">
        <f t="shared" si="3"/>
        <v>310.83847896315569</v>
      </c>
      <c r="K34" s="3">
        <f>K33+0.01*(($B$26*K33*L33)-($B$27*K33))</f>
        <v>89.413134908996824</v>
      </c>
      <c r="L34" s="2">
        <f>L33+0.01*(($B$24*L33)-($B$25*L33*K33))</f>
        <v>50.750635769637675</v>
      </c>
    </row>
    <row r="35" spans="4:12" x14ac:dyDescent="0.2">
      <c r="D35">
        <v>1877</v>
      </c>
      <c r="E35">
        <v>86.51</v>
      </c>
      <c r="F35" s="3">
        <f t="shared" si="0"/>
        <v>49.086546140285321</v>
      </c>
      <c r="G35">
        <f t="shared" si="1"/>
        <v>1400.5148987901939</v>
      </c>
      <c r="H35">
        <v>45.77</v>
      </c>
      <c r="I35" s="2">
        <f t="shared" si="2"/>
        <v>28.646318929298459</v>
      </c>
      <c r="J35">
        <f t="shared" si="3"/>
        <v>293.22045341110237</v>
      </c>
      <c r="K35" s="3">
        <f>K34+0.01*(($B$26*K34*L34)-($B$27*K34))</f>
        <v>89.558574789590949</v>
      </c>
      <c r="L35" s="2">
        <f>L34+0.01*(($B$24*L34)-($B$25*L34*K34))</f>
        <v>50.742388897530425</v>
      </c>
    </row>
    <row r="36" spans="4:12" x14ac:dyDescent="0.2">
      <c r="D36">
        <v>1878</v>
      </c>
      <c r="E36">
        <v>72.17</v>
      </c>
      <c r="F36" s="3">
        <f t="shared" si="0"/>
        <v>49.797850924958205</v>
      </c>
      <c r="G36">
        <f t="shared" si="1"/>
        <v>500.51305423589355</v>
      </c>
      <c r="H36">
        <v>44.15</v>
      </c>
      <c r="I36" s="2">
        <f t="shared" si="2"/>
        <v>28.582407788578283</v>
      </c>
      <c r="J36">
        <f t="shared" si="3"/>
        <v>242.34992726111804</v>
      </c>
      <c r="K36" s="3">
        <f>K35+0.01*(($B$26*K35*L35)-($B$27*K35))</f>
        <v>89.704208462039929</v>
      </c>
      <c r="L36" s="2">
        <f>L35+0.01*(($B$24*L35)-($B$25*L35*K35))</f>
        <v>50.734129211557757</v>
      </c>
    </row>
    <row r="37" spans="4:12" x14ac:dyDescent="0.2">
      <c r="D37">
        <v>1879</v>
      </c>
      <c r="E37">
        <v>38.32</v>
      </c>
      <c r="F37" s="3">
        <f t="shared" si="0"/>
        <v>50.4643819023212</v>
      </c>
      <c r="G37">
        <f t="shared" si="1"/>
        <v>147.4860117894267</v>
      </c>
      <c r="H37">
        <v>36.33</v>
      </c>
      <c r="I37" s="2">
        <f t="shared" si="2"/>
        <v>28.517715177060914</v>
      </c>
      <c r="J37">
        <f t="shared" si="3"/>
        <v>61.031794154724352</v>
      </c>
      <c r="K37" s="3">
        <f>K36+0.01*(($B$26*K36*L36)-($B$27*K36))</f>
        <v>89.850036035849286</v>
      </c>
      <c r="L37" s="2">
        <f>L36+0.01*(($B$24*L36)-($B$25*L36*K36))</f>
        <v>50.725856699553347</v>
      </c>
    </row>
    <row r="38" spans="4:12" x14ac:dyDescent="0.2">
      <c r="D38">
        <v>1880</v>
      </c>
      <c r="E38">
        <v>10.11</v>
      </c>
      <c r="F38" s="3">
        <f t="shared" si="0"/>
        <v>51.083333250480081</v>
      </c>
      <c r="G38">
        <f t="shared" si="1"/>
        <v>1678.8140376548965</v>
      </c>
      <c r="H38">
        <v>12.03</v>
      </c>
      <c r="I38" s="2">
        <f t="shared" si="2"/>
        <v>28.45230505542246</v>
      </c>
      <c r="J38">
        <f t="shared" si="3"/>
        <v>269.69210333335417</v>
      </c>
      <c r="K38" s="3">
        <f>K37+0.01*(($B$26*K37*L37)-($B$27*K37))</f>
        <v>89.996057620036723</v>
      </c>
      <c r="L38" s="2">
        <f>L37+0.01*(($B$24*L37)-($B$25*L37*K37))</f>
        <v>50.717571349362153</v>
      </c>
    </row>
    <row r="39" spans="4:12" x14ac:dyDescent="0.2">
      <c r="D39">
        <v>1881</v>
      </c>
      <c r="E39">
        <v>7.74</v>
      </c>
      <c r="F39" s="3">
        <f t="shared" si="0"/>
        <v>51.652047805157693</v>
      </c>
      <c r="G39">
        <f t="shared" si="1"/>
        <v>1928.2679424424543</v>
      </c>
      <c r="H39">
        <v>12.6</v>
      </c>
      <c r="I39" s="2">
        <f t="shared" si="2"/>
        <v>28.386244540361417</v>
      </c>
      <c r="J39">
        <f t="shared" si="3"/>
        <v>249.20551668809068</v>
      </c>
      <c r="K39" s="3">
        <f>K38+0.01*(($B$26*K38*L38)-($B$27*K38))</f>
        <v>90.142273323129956</v>
      </c>
      <c r="L39" s="2">
        <f>L38+0.01*(($B$24*L38)-($B$25*L38*K38))</f>
        <v>50.709273148840495</v>
      </c>
    </row>
    <row r="40" spans="4:12" x14ac:dyDescent="0.2">
      <c r="D40">
        <v>1882</v>
      </c>
      <c r="E40">
        <v>9.67</v>
      </c>
      <c r="F40" s="3">
        <f t="shared" si="0"/>
        <v>52.168040386246219</v>
      </c>
      <c r="G40">
        <f t="shared" si="1"/>
        <v>1806.0834366710144</v>
      </c>
      <c r="H40">
        <v>18.34</v>
      </c>
      <c r="I40" s="2">
        <f t="shared" si="2"/>
        <v>28.319603655442005</v>
      </c>
      <c r="J40">
        <f t="shared" si="3"/>
        <v>99.592489119711445</v>
      </c>
      <c r="K40" s="3">
        <f>K39+0.01*(($B$26*K39*L39)-($B$27*K39))</f>
        <v>90.288683253164479</v>
      </c>
      <c r="L40" s="2">
        <f>L39+0.01*(($B$24*L39)-($B$25*L39*K39))</f>
        <v>50.700962085856183</v>
      </c>
    </row>
    <row r="41" spans="4:12" x14ac:dyDescent="0.2">
      <c r="D41">
        <v>1883</v>
      </c>
      <c r="E41">
        <v>43.12</v>
      </c>
      <c r="F41" s="3">
        <f t="shared" si="0"/>
        <v>52.629020179697513</v>
      </c>
      <c r="G41">
        <f t="shared" si="1"/>
        <v>90.421464777894556</v>
      </c>
      <c r="H41">
        <v>35.14</v>
      </c>
      <c r="I41" s="2">
        <f t="shared" si="2"/>
        <v>28.252455054934714</v>
      </c>
      <c r="J41">
        <f t="shared" si="3"/>
        <v>47.438275370294384</v>
      </c>
      <c r="K41" s="3">
        <f>K40+0.01*(($B$26*K40*L40)-($B$27*K40))</f>
        <v>90.435287517681331</v>
      </c>
      <c r="L41" s="2">
        <f>L40+0.01*(($B$24*L40)-($B$25*L40*K40))</f>
        <v>50.69263814828858</v>
      </c>
    </row>
    <row r="42" spans="4:12" x14ac:dyDescent="0.2">
      <c r="D42">
        <v>1884</v>
      </c>
      <c r="E42">
        <v>52.21</v>
      </c>
      <c r="F42" s="3">
        <f t="shared" si="0"/>
        <v>53.032911840781203</v>
      </c>
      <c r="G42">
        <f t="shared" si="1"/>
        <v>0.67718389769790699</v>
      </c>
      <c r="H42">
        <v>43.77</v>
      </c>
      <c r="I42" s="2">
        <f t="shared" si="2"/>
        <v>28.184873722725118</v>
      </c>
      <c r="J42">
        <f t="shared" si="3"/>
        <v>242.89616107860411</v>
      </c>
      <c r="K42" s="3">
        <f>K41+0.01*(($B$26*K41*L41)-($B$27*K41))</f>
        <v>90.582086223724858</v>
      </c>
      <c r="L42" s="2">
        <f>L41+0.01*(($B$24*L41)-($B$25*L41*K41))</f>
        <v>50.684301324028709</v>
      </c>
    </row>
    <row r="43" spans="4:12" x14ac:dyDescent="0.2">
      <c r="D43">
        <v>1885</v>
      </c>
      <c r="E43">
        <v>134.85</v>
      </c>
      <c r="F43" s="3">
        <f t="shared" si="0"/>
        <v>53.377874993936842</v>
      </c>
      <c r="G43">
        <f t="shared" si="1"/>
        <v>6637.707153003581</v>
      </c>
      <c r="H43">
        <v>65.69</v>
      </c>
      <c r="I43" s="2">
        <f t="shared" si="2"/>
        <v>28.116936648760056</v>
      </c>
      <c r="J43">
        <f t="shared" si="3"/>
        <v>1411.7350895962898</v>
      </c>
      <c r="K43" s="3">
        <f>K42+0.01*(($B$26*K42*L42)-($B$27*K42))</f>
        <v>90.729079477840514</v>
      </c>
      <c r="L43" s="2">
        <f>L42+0.01*(($B$24*L42)-($B$25*L42*K42))</f>
        <v>50.675951600979353</v>
      </c>
    </row>
    <row r="44" spans="4:12" x14ac:dyDescent="0.2">
      <c r="D44">
        <v>1886</v>
      </c>
      <c r="E44">
        <v>134.86000000000001</v>
      </c>
      <c r="F44" s="3">
        <f t="shared" si="0"/>
        <v>53.662321821046596</v>
      </c>
      <c r="G44">
        <f t="shared" si="1"/>
        <v>6593.0629416528891</v>
      </c>
      <c r="H44">
        <v>79.349999999999994</v>
      </c>
      <c r="I44" s="2">
        <f t="shared" si="2"/>
        <v>28.048722485867085</v>
      </c>
      <c r="J44">
        <f t="shared" si="3"/>
        <v>2631.8210745820784</v>
      </c>
      <c r="K44" s="3">
        <f>K43+0.01*(($B$26*K43*L43)-($B$27*K43))</f>
        <v>90.876267386072584</v>
      </c>
      <c r="L44" s="2">
        <f>L43+0.01*(($B$24*L43)-($B$25*L43*K43))</f>
        <v>50.667588967055153</v>
      </c>
    </row>
    <row r="45" spans="4:12" x14ac:dyDescent="0.2">
      <c r="D45">
        <v>1887</v>
      </c>
      <c r="E45">
        <v>103.79</v>
      </c>
      <c r="F45" s="3">
        <f t="shared" si="0"/>
        <v>53.884932453829578</v>
      </c>
      <c r="G45">
        <f t="shared" si="1"/>
        <v>2490.5157667878329</v>
      </c>
      <c r="H45">
        <v>51.65</v>
      </c>
      <c r="I45" s="2">
        <f t="shared" si="2"/>
        <v>27.980311190110033</v>
      </c>
      <c r="J45">
        <f t="shared" si="3"/>
        <v>560.25416835703027</v>
      </c>
      <c r="K45" s="3">
        <f>K44+0.01*(($B$26*K44*L44)-($B$27*K44))</f>
        <v>91.023650053961958</v>
      </c>
      <c r="L45" s="2">
        <f>L44+0.01*(($B$24*L44)-($B$25*L44*K44))</f>
        <v>50.659213410182687</v>
      </c>
    </row>
    <row r="46" spans="4:12" x14ac:dyDescent="0.2">
      <c r="D46">
        <v>1888</v>
      </c>
      <c r="E46">
        <v>46.1</v>
      </c>
      <c r="F46" s="3">
        <f t="shared" si="0"/>
        <v>54.044667916842556</v>
      </c>
      <c r="G46">
        <f t="shared" si="1"/>
        <v>63.117748308907416</v>
      </c>
      <c r="H46">
        <v>32.590000000000003</v>
      </c>
      <c r="I46" s="2">
        <f t="shared" si="2"/>
        <v>27.911783648121887</v>
      </c>
      <c r="J46">
        <f t="shared" si="3"/>
        <v>21.885708234979795</v>
      </c>
      <c r="K46" s="3">
        <f>K45+0.01*(($B$26*K45*L45)-($B$27*K45))</f>
        <v>91.171227586543907</v>
      </c>
      <c r="L46" s="2">
        <f>L45+0.01*(($B$24*L45)-($B$25*L45*K45))</f>
        <v>50.650824918300586</v>
      </c>
    </row>
    <row r="47" spans="4:12" x14ac:dyDescent="0.2">
      <c r="D47">
        <v>1889</v>
      </c>
      <c r="E47">
        <v>15.03</v>
      </c>
      <c r="F47" s="3">
        <f t="shared" si="0"/>
        <v>54.140780404663758</v>
      </c>
      <c r="G47">
        <f t="shared" si="1"/>
        <v>1529.6531438618306</v>
      </c>
      <c r="H47">
        <v>22.45</v>
      </c>
      <c r="I47" s="2">
        <f t="shared" si="2"/>
        <v>27.843221295079314</v>
      </c>
      <c r="J47">
        <f t="shared" si="3"/>
        <v>29.086835937696996</v>
      </c>
      <c r="K47" s="3">
        <f>K46+0.01*(($B$26*K46*L46)-($B$27*K46))</f>
        <v>91.319000088345803</v>
      </c>
      <c r="L47" s="2">
        <f>L46+0.01*(($B$24*L46)-($B$25*L46*K46))</f>
        <v>50.642423479359621</v>
      </c>
    </row>
    <row r="48" spans="4:12" x14ac:dyDescent="0.2">
      <c r="D48">
        <v>1890</v>
      </c>
      <c r="E48">
        <v>24.2</v>
      </c>
      <c r="F48" s="3">
        <f t="shared" si="0"/>
        <v>54.17282071941743</v>
      </c>
      <c r="G48">
        <f t="shared" si="1"/>
        <v>898.36998187833888</v>
      </c>
      <c r="H48">
        <v>16.16</v>
      </c>
      <c r="I48" s="2">
        <f t="shared" si="2"/>
        <v>27.774705727144845</v>
      </c>
      <c r="J48">
        <f t="shared" si="3"/>
        <v>134.90138912817125</v>
      </c>
      <c r="K48" s="3">
        <f>K47+0.01*(($B$26*K47*L47)-($B$27*K47))</f>
        <v>91.466967663384892</v>
      </c>
      <c r="L48" s="2">
        <f>L47+0.01*(($B$24*L47)-($B$25*L47*K47))</f>
        <v>50.634009081322795</v>
      </c>
    </row>
    <row r="49" spans="4:12" x14ac:dyDescent="0.2">
      <c r="D49">
        <v>1891</v>
      </c>
      <c r="E49">
        <v>41.65</v>
      </c>
      <c r="F49" s="3">
        <f t="shared" si="0"/>
        <v>54.140642741851494</v>
      </c>
      <c r="G49">
        <f t="shared" si="1"/>
        <v>156.01615610456744</v>
      </c>
      <c r="H49">
        <v>14.12</v>
      </c>
      <c r="I49" s="2">
        <f t="shared" si="2"/>
        <v>27.706318312298876</v>
      </c>
      <c r="J49">
        <f t="shared" si="3"/>
        <v>184.58804528310779</v>
      </c>
      <c r="K49" s="3">
        <f>K48+0.01*(($B$26*K48*L48)-($B$27*K48))</f>
        <v>91.615130415166036</v>
      </c>
      <c r="L49" s="2">
        <f>L48+0.01*(($B$24*L48)-($B$25*L48*K48))</f>
        <v>50.625581712165456</v>
      </c>
    </row>
    <row r="50" spans="4:12" x14ac:dyDescent="0.2">
      <c r="D50">
        <v>1892</v>
      </c>
      <c r="E50">
        <v>52.34</v>
      </c>
      <c r="F50" s="3">
        <f t="shared" si="0"/>
        <v>54.044404859529607</v>
      </c>
      <c r="G50">
        <f t="shared" si="1"/>
        <v>2.9049959251881265</v>
      </c>
      <c r="H50">
        <v>20.38</v>
      </c>
      <c r="I50" s="2">
        <f t="shared" si="2"/>
        <v>27.638139803511685</v>
      </c>
      <c r="J50">
        <f t="shared" si="3"/>
        <v>52.68059340732065</v>
      </c>
      <c r="K50" s="3">
        <f>K49+0.01*(($B$26*K49*L49)-($B$27*K49))</f>
        <v>91.763488446679432</v>
      </c>
      <c r="L50" s="2">
        <f>L49+0.01*(($B$24*L49)-($B$25*L49*K49))</f>
        <v>50.617141359875376</v>
      </c>
    </row>
    <row r="51" spans="4:12" x14ac:dyDescent="0.2">
      <c r="D51">
        <v>1893</v>
      </c>
      <c r="E51">
        <v>53.78</v>
      </c>
      <c r="F51" s="3">
        <f t="shared" si="0"/>
        <v>53.884568328044949</v>
      </c>
      <c r="G51">
        <f t="shared" si="1"/>
        <v>1.0934535230115876E-2</v>
      </c>
      <c r="H51">
        <v>33.33</v>
      </c>
      <c r="I51" s="2">
        <f t="shared" si="2"/>
        <v>27.570249958164787</v>
      </c>
      <c r="J51">
        <f t="shared" si="3"/>
        <v>33.174720544420715</v>
      </c>
      <c r="K51" s="3">
        <f>K50+0.01*(($B$26*K50*L50)-($B$27*K50))</f>
        <v>91.912041860398404</v>
      </c>
      <c r="L51" s="2">
        <f>L50+0.01*(($B$24*L50)-($B$25*L50*K50))</f>
        <v>50.608688012452859</v>
      </c>
    </row>
    <row r="52" spans="4:12" x14ac:dyDescent="0.2">
      <c r="D52">
        <v>1894</v>
      </c>
      <c r="E52">
        <v>70.400000000000006</v>
      </c>
      <c r="F52" s="3">
        <f t="shared" si="0"/>
        <v>53.661892594131551</v>
      </c>
      <c r="G52">
        <f t="shared" si="1"/>
        <v>280.16423953038839</v>
      </c>
      <c r="H52">
        <v>46</v>
      </c>
      <c r="I52" s="2">
        <f t="shared" si="2"/>
        <v>27.502727167522359</v>
      </c>
      <c r="J52">
        <f t="shared" si="3"/>
        <v>342.14910223911539</v>
      </c>
      <c r="K52" s="3">
        <f>K51+0.01*(($B$26*K51*L51)-($B$27*K51))</f>
        <v>92.060790758277065</v>
      </c>
      <c r="L52" s="2">
        <f>L51+0.01*(($B$24*L51)-($B$25*L51*K51))</f>
        <v>50.600221657910836</v>
      </c>
    </row>
    <row r="53" spans="4:12" x14ac:dyDescent="0.2">
      <c r="D53">
        <v>1895</v>
      </c>
      <c r="E53">
        <v>85.81</v>
      </c>
      <c r="F53" s="3">
        <f t="shared" si="0"/>
        <v>53.377427661745095</v>
      </c>
      <c r="G53">
        <f t="shared" si="1"/>
        <v>1051.8717484761373</v>
      </c>
      <c r="H53">
        <v>51.41</v>
      </c>
      <c r="I53" s="2">
        <f t="shared" si="2"/>
        <v>27.435648099879767</v>
      </c>
      <c r="J53">
        <f t="shared" si="3"/>
        <v>574.76954903079843</v>
      </c>
      <c r="K53" s="3">
        <f>K52+0.01*(($B$26*K52*L52)-($B$27*K52))</f>
        <v>92.20973524174812</v>
      </c>
      <c r="L53" s="2">
        <f>L52+0.01*(($B$24*L52)-($B$25*L52*K52))</f>
        <v>50.591742284274972</v>
      </c>
    </row>
    <row r="54" spans="4:12" x14ac:dyDescent="0.2">
      <c r="D54">
        <v>1896</v>
      </c>
      <c r="E54">
        <v>56.69</v>
      </c>
      <c r="F54" s="3">
        <f t="shared" si="0"/>
        <v>53.032503632241685</v>
      </c>
      <c r="G54">
        <f t="shared" si="1"/>
        <v>13.377279680165252</v>
      </c>
      <c r="H54">
        <v>46.43</v>
      </c>
      <c r="I54" s="2">
        <f t="shared" si="2"/>
        <v>27.369087360782451</v>
      </c>
      <c r="J54">
        <f t="shared" si="3"/>
        <v>363.31839063988326</v>
      </c>
      <c r="K54" s="3">
        <f>K53+0.01*(($B$26*K53*L53)-($B$27*K53))</f>
        <v>92.358875411720547</v>
      </c>
      <c r="L54" s="2">
        <f>L53+0.01*(($B$24*L53)-($B$25*L53*K53))</f>
        <v>50.583249879583732</v>
      </c>
    </row>
    <row r="55" spans="4:12" x14ac:dyDescent="0.2">
      <c r="D55">
        <v>1897</v>
      </c>
      <c r="E55">
        <v>16.59</v>
      </c>
      <c r="F55" s="3">
        <f t="shared" si="0"/>
        <v>52.628717596413111</v>
      </c>
      <c r="G55">
        <f t="shared" si="1"/>
        <v>1298.7891659940158</v>
      </c>
      <c r="H55">
        <v>33.68</v>
      </c>
      <c r="I55" s="2">
        <f t="shared" si="2"/>
        <v>27.303117173420098</v>
      </c>
      <c r="J55">
        <f t="shared" si="3"/>
        <v>40.664634583929676</v>
      </c>
      <c r="K55" s="3">
        <f>K54+0.01*(($B$26*K54*L54)-($B$27*K54))</f>
        <v>92.508211368577335</v>
      </c>
      <c r="L55" s="2">
        <f>L54+0.01*(($B$24*L54)-($B$25*L54*K54))</f>
        <v>50.574744431888526</v>
      </c>
    </row>
    <row r="56" spans="4:12" x14ac:dyDescent="0.2">
      <c r="D56">
        <v>1898</v>
      </c>
      <c r="E56">
        <v>6.16</v>
      </c>
      <c r="F56" s="3">
        <f t="shared" si="0"/>
        <v>52.167918098180706</v>
      </c>
      <c r="G56">
        <f t="shared" si="1"/>
        <v>2116.7285277289043</v>
      </c>
      <c r="H56">
        <v>18.010000000000002</v>
      </c>
      <c r="I56" s="2">
        <f t="shared" si="2"/>
        <v>27.23780708196599</v>
      </c>
      <c r="J56">
        <f t="shared" si="3"/>
        <v>85.152423541981648</v>
      </c>
      <c r="K56" s="3">
        <f>K55+0.01*(($B$26*K55*L55)-($B$27*K55))</f>
        <v>92.657743212173202</v>
      </c>
      <c r="L56" s="2">
        <f>L55+0.01*(($B$24*L55)-($B$25*L55*K55))</f>
        <v>50.566225929253768</v>
      </c>
    </row>
    <row r="57" spans="4:12" x14ac:dyDescent="0.2">
      <c r="D57">
        <v>1899</v>
      </c>
      <c r="E57">
        <v>2.2999999999999998</v>
      </c>
      <c r="F57" s="3">
        <f t="shared" si="0"/>
        <v>51.652187426212478</v>
      </c>
      <c r="G57">
        <f t="shared" si="1"/>
        <v>2435.6384037520052</v>
      </c>
      <c r="H57">
        <v>8.86</v>
      </c>
      <c r="I57" s="2">
        <f t="shared" si="2"/>
        <v>27.173223680257863</v>
      </c>
      <c r="J57">
        <f t="shared" si="3"/>
        <v>335.37416156315737</v>
      </c>
      <c r="K57" s="3">
        <f>K56+0.01*(($B$26*K56*L56)-($B$27*K56))</f>
        <v>92.807471041832343</v>
      </c>
      <c r="L57" s="2">
        <f>L56+0.01*(($B$24*L56)-($B$25*L56*K56))</f>
        <v>50.557694359757001</v>
      </c>
    </row>
    <row r="58" spans="4:12" x14ac:dyDescent="0.2">
      <c r="D58">
        <v>1900</v>
      </c>
      <c r="E58">
        <v>12.82</v>
      </c>
      <c r="F58" s="3">
        <f t="shared" si="0"/>
        <v>51.083822019815166</v>
      </c>
      <c r="G58">
        <f t="shared" si="1"/>
        <v>1464.1200755640918</v>
      </c>
      <c r="H58">
        <v>7.13</v>
      </c>
      <c r="I58" s="2">
        <f t="shared" si="2"/>
        <v>27.109430367813619</v>
      </c>
      <c r="J58">
        <f t="shared" si="3"/>
        <v>399.1776378223131</v>
      </c>
      <c r="K58" s="3">
        <f>K57+0.01*(($B$26*K57*L57)-($B$27*K57))</f>
        <v>92.957394956346079</v>
      </c>
      <c r="L58" s="2">
        <f>L57+0.01*(($B$24*L57)-($B$25*L57*K57))</f>
        <v>50.549149711488973</v>
      </c>
    </row>
    <row r="59" spans="4:12" x14ac:dyDescent="0.2">
      <c r="D59">
        <v>1901</v>
      </c>
      <c r="E59">
        <v>4.72</v>
      </c>
      <c r="F59" s="3">
        <f t="shared" si="0"/>
        <v>50.465311298591701</v>
      </c>
      <c r="G59">
        <f t="shared" si="1"/>
        <v>2092.6335058050618</v>
      </c>
      <c r="H59">
        <v>9.4700000000000006</v>
      </c>
      <c r="I59" s="2">
        <f t="shared" si="2"/>
        <v>27.046487134752617</v>
      </c>
      <c r="J59">
        <f t="shared" si="3"/>
        <v>308.9328999981243</v>
      </c>
      <c r="K59" s="3">
        <f>K58+0.01*(($B$26*K58*L58)-($B$27*K58))</f>
        <v>93.107515053970644</v>
      </c>
      <c r="L59" s="2">
        <f>L58+0.01*(($B$24*L58)-($B$25*L58*K58))</f>
        <v>50.540591972553756</v>
      </c>
    </row>
    <row r="60" spans="4:12" x14ac:dyDescent="0.2">
      <c r="D60">
        <v>1902</v>
      </c>
      <c r="E60">
        <v>4.7300000000000004</v>
      </c>
      <c r="F60" s="3">
        <f t="shared" si="0"/>
        <v>49.799315241206187</v>
      </c>
      <c r="G60">
        <f t="shared" si="1"/>
        <v>2031.2431763112199</v>
      </c>
      <c r="H60">
        <v>14.86</v>
      </c>
      <c r="I60" s="2">
        <f t="shared" si="2"/>
        <v>26.984450376760385</v>
      </c>
      <c r="J60">
        <f t="shared" si="3"/>
        <v>147.00229693852506</v>
      </c>
      <c r="K60" s="3">
        <f>K59+0.01*(($B$26*K59*L59)-($B$27*K59))</f>
        <v>93.257831432424837</v>
      </c>
      <c r="L60" s="2">
        <f>L59+0.01*(($B$24*L59)-($B$25*L59*K59))</f>
        <v>50.532021131068838</v>
      </c>
    </row>
    <row r="61" spans="4:12" x14ac:dyDescent="0.2">
      <c r="D61">
        <v>1903</v>
      </c>
      <c r="E61">
        <v>37.22</v>
      </c>
      <c r="F61" s="3">
        <f t="shared" si="0"/>
        <v>49.088641047060818</v>
      </c>
      <c r="G61">
        <f t="shared" si="1"/>
        <v>140.86464030397696</v>
      </c>
      <c r="H61">
        <v>31.47</v>
      </c>
      <c r="I61" s="2">
        <f t="shared" si="2"/>
        <v>26.923372740801184</v>
      </c>
      <c r="J61">
        <f t="shared" si="3"/>
        <v>20.671819434089723</v>
      </c>
      <c r="K61" s="3">
        <f>K60+0.01*(($B$26*K60*L60)-($B$27*K60))</f>
        <v>93.408344188887753</v>
      </c>
      <c r="L61" s="2">
        <f>L60+0.01*(($B$24*L60)-($B$25*L60*K60))</f>
        <v>50.523437175165213</v>
      </c>
    </row>
    <row r="62" spans="4:12" x14ac:dyDescent="0.2">
      <c r="D62">
        <v>1904</v>
      </c>
      <c r="E62">
        <v>69.72</v>
      </c>
      <c r="F62" s="3">
        <f t="shared" si="0"/>
        <v>48.336219215889415</v>
      </c>
      <c r="G62">
        <f t="shared" si="1"/>
        <v>457.26608062289705</v>
      </c>
      <c r="H62">
        <v>60.57</v>
      </c>
      <c r="I62" s="2">
        <f t="shared" si="2"/>
        <v>26.863303001857808</v>
      </c>
      <c r="J62">
        <f t="shared" si="3"/>
        <v>1136.1414225245678</v>
      </c>
      <c r="K62" s="3">
        <f>K61+0.01*(($B$26*K61*L61)-($B$27*K61))</f>
        <v>93.559053419996488</v>
      </c>
      <c r="L62" s="2">
        <f>L61+0.01*(($B$24*L61)-($B$25*L61*K61))</f>
        <v>50.514840092987505</v>
      </c>
    </row>
    <row r="63" spans="4:12" x14ac:dyDescent="0.2">
      <c r="D63">
        <v>1905</v>
      </c>
      <c r="E63">
        <v>57.78</v>
      </c>
      <c r="F63" s="3">
        <f t="shared" si="0"/>
        <v>47.545079374548408</v>
      </c>
      <c r="G63">
        <f t="shared" si="1"/>
        <v>104.75360020929443</v>
      </c>
      <c r="H63">
        <v>63.51</v>
      </c>
      <c r="I63" s="2">
        <f t="shared" si="2"/>
        <v>26.804285970569573</v>
      </c>
      <c r="J63">
        <f t="shared" si="3"/>
        <v>1347.3094424103256</v>
      </c>
      <c r="K63" s="3">
        <f>K62+0.01*(($B$26*K62*L62)-($B$27*K62))</f>
        <v>93.709959221843803</v>
      </c>
      <c r="L63" s="2">
        <f>L62+0.01*(($B$24*L62)-($B$25*L62*K62))</f>
        <v>50.506229872694036</v>
      </c>
    </row>
    <row r="64" spans="4:12" x14ac:dyDescent="0.2">
      <c r="D64">
        <v>1906</v>
      </c>
      <c r="E64">
        <v>28.68</v>
      </c>
      <c r="F64" s="3">
        <f t="shared" si="0"/>
        <v>46.71832616816441</v>
      </c>
      <c r="G64">
        <f t="shared" si="1"/>
        <v>325.3812109490849</v>
      </c>
      <c r="H64">
        <v>54.7</v>
      </c>
      <c r="I64" s="2">
        <f t="shared" si="2"/>
        <v>26.746362431255093</v>
      </c>
      <c r="J64">
        <f t="shared" si="3"/>
        <v>781.40585332474677</v>
      </c>
      <c r="K64" s="3">
        <f>K63+0.01*(($B$26*K63*L63)-($B$27*K63))</f>
        <v>93.861061689975855</v>
      </c>
      <c r="L64" s="2">
        <f>L63+0.01*(($B$24*L63)-($B$25*L63*K63))</f>
        <v>50.497606502456954</v>
      </c>
    </row>
    <row r="65" spans="4:12" x14ac:dyDescent="0.2">
      <c r="D65">
        <v>1907</v>
      </c>
      <c r="E65">
        <v>23.37</v>
      </c>
      <c r="F65" s="3">
        <f t="shared" si="0"/>
        <v>45.859115514959853</v>
      </c>
      <c r="G65">
        <f t="shared" si="1"/>
        <v>505.76031664520798</v>
      </c>
      <c r="H65">
        <v>6.3</v>
      </c>
      <c r="I65" s="2">
        <f t="shared" si="2"/>
        <v>26.689569109452442</v>
      </c>
      <c r="J65">
        <f t="shared" si="3"/>
        <v>415.73452846913722</v>
      </c>
      <c r="K65" s="3">
        <f>K64+0.01*(($B$26*K64*L64)-($B$27*K64))</f>
        <v>94.012360919389863</v>
      </c>
      <c r="L65" s="2">
        <f>L64+0.01*(($B$24*L64)-($B$25*L64*K64))</f>
        <v>50.488969970462314</v>
      </c>
    </row>
    <row r="66" spans="4:12" x14ac:dyDescent="0.2">
      <c r="D66">
        <v>1908</v>
      </c>
      <c r="E66">
        <v>21.54</v>
      </c>
      <c r="F66" s="3">
        <f t="shared" si="0"/>
        <v>44.970631501329819</v>
      </c>
      <c r="G66">
        <f t="shared" si="1"/>
        <v>548.99449255110926</v>
      </c>
      <c r="H66">
        <v>3.41</v>
      </c>
      <c r="I66" s="2">
        <f t="shared" si="2"/>
        <v>26.633938667790662</v>
      </c>
      <c r="J66">
        <f t="shared" si="3"/>
        <v>539.35132724530229</v>
      </c>
      <c r="K66" s="3">
        <f>K65+0.01*(($B$26*K65*L65)-($B$27*K65))</f>
        <v>94.163857004531835</v>
      </c>
      <c r="L66" s="2">
        <f>L65+0.01*(($B$24*L65)-($B$25*L65*K65))</f>
        <v>50.480320264910198</v>
      </c>
    </row>
    <row r="67" spans="4:12" x14ac:dyDescent="0.2">
      <c r="D67">
        <v>1909</v>
      </c>
      <c r="E67">
        <v>26.34</v>
      </c>
      <c r="F67" s="3">
        <f t="shared" si="0"/>
        <v>44.056064166972277</v>
      </c>
      <c r="G67">
        <f t="shared" si="1"/>
        <v>313.85892956827911</v>
      </c>
      <c r="H67">
        <v>5.44</v>
      </c>
      <c r="I67" s="2">
        <f t="shared" si="2"/>
        <v>26.579499728727374</v>
      </c>
      <c r="J67">
        <f t="shared" si="3"/>
        <v>446.87844878086463</v>
      </c>
      <c r="K67" s="3">
        <f>K66+0.01*(($B$26*K66*L66)-($B$27*K66))</f>
        <v>94.315550039294195</v>
      </c>
      <c r="L67" s="2">
        <f>L66+0.01*(($B$24*L66)-($B$25*L66*K66))</f>
        <v>50.471657374014789</v>
      </c>
    </row>
    <row r="68" spans="4:12" x14ac:dyDescent="0.2">
      <c r="D68">
        <v>1910</v>
      </c>
      <c r="E68">
        <v>53.1</v>
      </c>
      <c r="F68" s="3">
        <f t="shared" si="0"/>
        <v>43.118588400018702</v>
      </c>
      <c r="G68">
        <f t="shared" si="1"/>
        <v>99.628577528241252</v>
      </c>
      <c r="H68">
        <v>11.65</v>
      </c>
      <c r="I68" s="2">
        <f t="shared" si="2"/>
        <v>26.526276922449824</v>
      </c>
      <c r="J68">
        <f t="shared" si="3"/>
        <v>221.3036150734132</v>
      </c>
      <c r="K68" s="3">
        <f>K67+0.01*(($B$26*K67*L67)-($B$27*K67))</f>
        <v>94.46744011701351</v>
      </c>
      <c r="L68" s="2">
        <f>L67+0.01*(($B$24*L67)-($B$25*L67*K67))</f>
        <v>50.462981286004499</v>
      </c>
    </row>
    <row r="69" spans="4:12" x14ac:dyDescent="0.2">
      <c r="D69">
        <v>1911</v>
      </c>
      <c r="E69">
        <v>68.48</v>
      </c>
      <c r="F69" s="3">
        <f t="shared" ref="F69:F93" si="4">F68+0.01*($B$7*F68*I68)-($B$8*F68)</f>
        <v>42.161344130120682</v>
      </c>
      <c r="G69">
        <f t="shared" ref="G69:G93" si="5">(E69-F69)^2</f>
        <v>692.67164679713335</v>
      </c>
      <c r="H69">
        <v>20.350000000000001</v>
      </c>
      <c r="I69" s="2">
        <f t="shared" ref="I69:I93" si="6">I68+0.01*(($B$5*I68)-($B$6*I68*F68))</f>
        <v>26.474290958042836</v>
      </c>
      <c r="J69">
        <f t="shared" ref="J69:J93" si="7">(H69-I69)^2</f>
        <v>37.506939738765219</v>
      </c>
      <c r="K69" s="3">
        <f>K68+0.01*(($B$26*K68*L68)-($B$27*K68))</f>
        <v>94.619527330468159</v>
      </c>
      <c r="L69" s="2">
        <f>L68+0.01*(($B$24*L68)-($B$25*L68*K68))</f>
        <v>50.454291989122048</v>
      </c>
    </row>
    <row r="70" spans="4:12" x14ac:dyDescent="0.2">
      <c r="D70">
        <v>1912</v>
      </c>
      <c r="E70">
        <v>75.58</v>
      </c>
      <c r="F70" s="3">
        <f t="shared" si="4"/>
        <v>41.187417974249556</v>
      </c>
      <c r="G70">
        <f t="shared" si="5"/>
        <v>1182.8496983979724</v>
      </c>
      <c r="H70">
        <v>32.880000000000003</v>
      </c>
      <c r="I70" s="2">
        <f t="shared" si="6"/>
        <v>26.423558715876634</v>
      </c>
      <c r="J70">
        <f t="shared" si="7"/>
        <v>41.685634055332606</v>
      </c>
      <c r="K70" s="3">
        <f>K69+0.01*(($B$26*K69*L69)-($B$27*K69))</f>
        <v>94.771811771875974</v>
      </c>
      <c r="L70" s="2">
        <f>L69+0.01*(($B$24*L69)-($B$25*L69*K69))</f>
        <v>50.445589471624587</v>
      </c>
    </row>
    <row r="71" spans="4:12" x14ac:dyDescent="0.2">
      <c r="D71">
        <v>1913</v>
      </c>
      <c r="E71">
        <v>57.92</v>
      </c>
      <c r="F71" s="3">
        <f t="shared" si="4"/>
        <v>40.199826456437975</v>
      </c>
      <c r="G71">
        <f t="shared" si="5"/>
        <v>314.0045504139556</v>
      </c>
      <c r="H71">
        <v>39.549999999999997</v>
      </c>
      <c r="I71" s="2">
        <f t="shared" si="6"/>
        <v>26.374093359060019</v>
      </c>
      <c r="J71">
        <f t="shared" si="7"/>
        <v>173.6045158107662</v>
      </c>
      <c r="K71" s="3">
        <f>K70+0.01*(($B$26*K70*L70)-($B$27*K70))</f>
        <v>94.924293532891966</v>
      </c>
      <c r="L71" s="2">
        <f>L70+0.01*(($B$24*L70)-($B$25*L70*K70))</f>
        <v>50.436873721783783</v>
      </c>
    </row>
    <row r="72" spans="4:12" x14ac:dyDescent="0.2">
      <c r="D72">
        <v>1914</v>
      </c>
      <c r="E72">
        <v>40.97</v>
      </c>
      <c r="F72" s="3">
        <f t="shared" si="4"/>
        <v>39.201500889640435</v>
      </c>
      <c r="G72">
        <f t="shared" si="5"/>
        <v>3.1275891033425678</v>
      </c>
      <c r="H72">
        <v>43.36</v>
      </c>
      <c r="I72" s="2">
        <f t="shared" si="6"/>
        <v>26.325904461737949</v>
      </c>
      <c r="J72">
        <f t="shared" si="7"/>
        <v>290.16041080663911</v>
      </c>
      <c r="K72" s="3">
        <f>K71+0.01*(($B$26*K71*L71)-($B$27*K71))</f>
        <v>95.076972704605964</v>
      </c>
      <c r="L72" s="2">
        <f>L71+0.01*(($B$24*L71)-($B$25*L71*K71))</f>
        <v>50.428144727885922</v>
      </c>
    </row>
    <row r="73" spans="4:12" x14ac:dyDescent="0.2">
      <c r="D73">
        <v>1915</v>
      </c>
      <c r="E73">
        <v>24.95</v>
      </c>
      <c r="F73" s="3">
        <f t="shared" si="4"/>
        <v>38.195273976025945</v>
      </c>
      <c r="G73">
        <f t="shared" si="5"/>
        <v>175.43728269999016</v>
      </c>
      <c r="H73">
        <v>40.83</v>
      </c>
      <c r="I73" s="2">
        <f t="shared" si="6"/>
        <v>26.278998151984787</v>
      </c>
      <c r="J73">
        <f t="shared" si="7"/>
        <v>211.73165478094208</v>
      </c>
      <c r="K73" s="3">
        <f>K72+0.01*(($B$26*K72*L72)-($B$27*K72))</f>
        <v>95.229849377540262</v>
      </c>
      <c r="L73" s="2">
        <f>L72+0.01*(($B$24*L72)-($B$25*L72*K72))</f>
        <v>50.419402478232023</v>
      </c>
    </row>
    <row r="74" spans="4:12" x14ac:dyDescent="0.2">
      <c r="D74">
        <v>1916</v>
      </c>
      <c r="E74">
        <v>12.59</v>
      </c>
      <c r="F74" s="3">
        <f t="shared" si="4"/>
        <v>37.183868151948317</v>
      </c>
      <c r="G74">
        <f t="shared" si="5"/>
        <v>604.8583506754178</v>
      </c>
      <c r="H74">
        <v>30.36</v>
      </c>
      <c r="I74" s="2">
        <f t="shared" si="6"/>
        <v>26.233377267052251</v>
      </c>
      <c r="J74">
        <f t="shared" si="7"/>
        <v>17.029015180081142</v>
      </c>
      <c r="K74" s="3">
        <f>K73+0.01*(($B$26*K73*L73)-($B$27*K73))</f>
        <v>95.382923641647324</v>
      </c>
      <c r="L74" s="2">
        <f>L73+0.01*(($B$24*L73)-($B$25*L73*K73))</f>
        <v>50.410646961137921</v>
      </c>
    </row>
    <row r="75" spans="4:12" x14ac:dyDescent="0.2">
      <c r="D75">
        <v>1917</v>
      </c>
      <c r="E75">
        <v>4.97</v>
      </c>
      <c r="F75" s="3">
        <f t="shared" si="4"/>
        <v>36.169885676063245</v>
      </c>
      <c r="G75">
        <f t="shared" si="5"/>
        <v>973.43286619941648</v>
      </c>
      <c r="H75">
        <v>17.18</v>
      </c>
      <c r="I75" s="2">
        <f t="shared" si="6"/>
        <v>26.189041518770939</v>
      </c>
      <c r="J75">
        <f t="shared" si="7"/>
        <v>81.162829086938586</v>
      </c>
      <c r="K75" s="3">
        <f>K74+0.01*(($B$26*K74*L74)-($B$27*K74))</f>
        <v>95.536195586307414</v>
      </c>
      <c r="L75" s="2">
        <f>L74+0.01*(($B$24*L74)-($B$25*L74*K74))</f>
        <v>50.401878164934395</v>
      </c>
    </row>
    <row r="76" spans="4:12" x14ac:dyDescent="0.2">
      <c r="D76">
        <v>1918</v>
      </c>
      <c r="E76">
        <v>4.5</v>
      </c>
      <c r="F76" s="3">
        <f t="shared" si="4"/>
        <v>35.155800433955477</v>
      </c>
      <c r="G76">
        <f t="shared" si="5"/>
        <v>939.77810024650478</v>
      </c>
      <c r="H76">
        <v>6.82</v>
      </c>
      <c r="I76" s="2">
        <f t="shared" si="6"/>
        <v>26.145987666972083</v>
      </c>
      <c r="J76">
        <f t="shared" si="7"/>
        <v>373.49379930395702</v>
      </c>
      <c r="K76" s="3">
        <f>K75+0.01*(($B$26*K75*L75)-($B$27*K75))</f>
        <v>95.689665300326254</v>
      </c>
      <c r="L76" s="2">
        <f>L75+0.01*(($B$24*L75)-($B$25*L75*K75))</f>
        <v>50.39309607796725</v>
      </c>
    </row>
    <row r="77" spans="4:12" x14ac:dyDescent="0.2">
      <c r="D77">
        <v>1919</v>
      </c>
      <c r="E77">
        <v>11.21</v>
      </c>
      <c r="F77" s="3">
        <f t="shared" si="4"/>
        <v>34.143951410472042</v>
      </c>
      <c r="G77">
        <f t="shared" si="5"/>
        <v>525.96612729789251</v>
      </c>
      <c r="H77">
        <v>3.19</v>
      </c>
      <c r="I77" s="2">
        <f t="shared" si="6"/>
        <v>26.104209698888127</v>
      </c>
      <c r="J77">
        <f t="shared" si="7"/>
        <v>525.06100612461864</v>
      </c>
      <c r="K77" s="3">
        <f>K76+0.01*(($B$26*K76*L76)-($B$27*K76))</f>
        <v>95.843332871932674</v>
      </c>
      <c r="L77" s="2">
        <f>L76+0.01*(($B$24*L76)-($B$25*L76*K76))</f>
        <v>50.384300688597428</v>
      </c>
    </row>
    <row r="78" spans="4:12" x14ac:dyDescent="0.2">
      <c r="D78">
        <v>1920</v>
      </c>
      <c r="E78">
        <v>56.6</v>
      </c>
      <c r="F78" s="3">
        <f t="shared" si="4"/>
        <v>33.13653776188697</v>
      </c>
      <c r="G78">
        <f t="shared" si="5"/>
        <v>550.53406019935619</v>
      </c>
      <c r="H78">
        <v>3.52</v>
      </c>
      <c r="I78" s="2">
        <f t="shared" si="6"/>
        <v>26.063699012602505</v>
      </c>
      <c r="J78">
        <f t="shared" si="7"/>
        <v>508.21836517081522</v>
      </c>
      <c r="K78" s="3">
        <f>K77+0.01*(($B$26*K77*L77)-($B$27*K77))</f>
        <v>95.997198388776297</v>
      </c>
      <c r="L78" s="2">
        <f>L77+0.01*(($B$24*L77)-($B$25*L77*K77))</f>
        <v>50.375491985201101</v>
      </c>
    </row>
    <row r="79" spans="4:12" x14ac:dyDescent="0.2">
      <c r="D79">
        <v>1921</v>
      </c>
      <c r="E79">
        <v>69.63</v>
      </c>
      <c r="F79" s="3">
        <f t="shared" si="4"/>
        <v>32.135615404111434</v>
      </c>
      <c r="G79">
        <f t="shared" si="5"/>
        <v>1405.8288762244056</v>
      </c>
      <c r="H79">
        <v>9.94</v>
      </c>
      <c r="I79" s="2">
        <f t="shared" si="6"/>
        <v>26.024444602746499</v>
      </c>
      <c r="J79">
        <f t="shared" si="7"/>
        <v>258.70935817882105</v>
      </c>
      <c r="K79" s="3">
        <f>K78+0.01*(($B$26*K78*L78)-($B$27*K78))</f>
        <v>96.151261937925128</v>
      </c>
      <c r="L79" s="2">
        <f>L78+0.01*(($B$24*L78)-($B$25*L78*K78))</f>
        <v>50.366669956169787</v>
      </c>
    </row>
    <row r="80" spans="4:12" x14ac:dyDescent="0.2">
      <c r="D80">
        <v>1922</v>
      </c>
      <c r="E80">
        <v>77.739999999999995</v>
      </c>
      <c r="F80" s="3">
        <f t="shared" si="4"/>
        <v>31.143095020383498</v>
      </c>
      <c r="G80">
        <f t="shared" si="5"/>
        <v>2171.2715536794085</v>
      </c>
      <c r="H80">
        <v>20.3</v>
      </c>
      <c r="I80" s="2">
        <f t="shared" si="6"/>
        <v>25.986433246780603</v>
      </c>
      <c r="J80">
        <f t="shared" si="7"/>
        <v>32.335523070091782</v>
      </c>
      <c r="K80" s="3">
        <f>K79+0.01*(($B$26*K79*L79)-($B$27*K79))</f>
        <v>96.305523605863243</v>
      </c>
      <c r="L80" s="2">
        <f>L79+0.01*(($B$24*L79)-($B$25*L79*K79))</f>
        <v>50.357834589910453</v>
      </c>
    </row>
    <row r="81" spans="4:12" x14ac:dyDescent="0.2">
      <c r="D81">
        <v>1923</v>
      </c>
      <c r="E81">
        <v>80.53</v>
      </c>
      <c r="F81" s="3">
        <f t="shared" si="4"/>
        <v>30.160741382122936</v>
      </c>
      <c r="G81">
        <f t="shared" si="5"/>
        <v>2537.0622137145829</v>
      </c>
      <c r="H81">
        <v>31.99</v>
      </c>
      <c r="I81" s="2">
        <f t="shared" si="6"/>
        <v>25.949649690345435</v>
      </c>
      <c r="J81">
        <f t="shared" si="7"/>
        <v>36.485831863343982</v>
      </c>
      <c r="K81" s="3">
        <f>K80+0.01*(($B$26*K80*L80)-($B$27*K80))</f>
        <v>96.459983478488411</v>
      </c>
      <c r="L81" s="2">
        <f>L80+0.01*(($B$24*L80)-($B$25*L80*K80))</f>
        <v>50.348985874845617</v>
      </c>
    </row>
    <row r="82" spans="4:12" x14ac:dyDescent="0.2">
      <c r="D82">
        <v>1924</v>
      </c>
      <c r="E82">
        <v>73.38</v>
      </c>
      <c r="F82" s="3">
        <f t="shared" si="4"/>
        <v>29.190173869755583</v>
      </c>
      <c r="G82">
        <f t="shared" si="5"/>
        <v>1952.7407334212319</v>
      </c>
      <c r="H82">
        <v>42.36</v>
      </c>
      <c r="I82" s="2">
        <f t="shared" si="6"/>
        <v>25.914076830319676</v>
      </c>
      <c r="J82">
        <f t="shared" si="7"/>
        <v>270.46838890302809</v>
      </c>
      <c r="K82" s="3">
        <f>K81+0.01*(($B$26*K81*L81)-($B$27*K81))</f>
        <v>96.614641641109728</v>
      </c>
      <c r="L82" s="2">
        <f>L81+0.01*(($B$24*L81)-($B$25*L81*K81))</f>
        <v>50.340123799413441</v>
      </c>
    </row>
    <row r="83" spans="4:12" x14ac:dyDescent="0.2">
      <c r="D83">
        <v>1925</v>
      </c>
      <c r="E83">
        <v>36.93</v>
      </c>
      <c r="F83" s="3">
        <f t="shared" si="4"/>
        <v>28.23286807608693</v>
      </c>
      <c r="G83">
        <f t="shared" si="5"/>
        <v>75.640103701947851</v>
      </c>
      <c r="H83">
        <v>49.08</v>
      </c>
      <c r="I83" s="2">
        <f t="shared" si="6"/>
        <v>25.879695894376724</v>
      </c>
      <c r="J83">
        <f t="shared" si="7"/>
        <v>538.25411059340013</v>
      </c>
      <c r="K83" s="3">
        <f>K82+0.01*(($B$26*K82*L82)-($B$27*K82))</f>
        <v>96.769498178445261</v>
      </c>
      <c r="L83" s="2">
        <f>L82+0.01*(($B$24*L82)-($B$25*L82*K82))</f>
        <v>50.331248352067846</v>
      </c>
    </row>
    <row r="84" spans="4:12" x14ac:dyDescent="0.2">
      <c r="D84">
        <v>1926</v>
      </c>
      <c r="E84">
        <v>4.6399999999999997</v>
      </c>
      <c r="F84" s="3">
        <f t="shared" si="4"/>
        <v>27.290158372989268</v>
      </c>
      <c r="G84">
        <f t="shared" si="5"/>
        <v>513.0296743214958</v>
      </c>
      <c r="H84">
        <v>53.99</v>
      </c>
      <c r="I84" s="2">
        <f t="shared" si="6"/>
        <v>25.846486615984894</v>
      </c>
      <c r="J84">
        <f t="shared" si="7"/>
        <v>792.0573455962375</v>
      </c>
      <c r="K84" s="3">
        <f>K83+0.01*(($B$26*K83*L83)-($B$27*K83))</f>
        <v>96.924553174619689</v>
      </c>
      <c r="L84" s="2">
        <f>L83+0.01*(($B$24*L83)-($B$25*L83*K83))</f>
        <v>50.322359521278614</v>
      </c>
    </row>
    <row r="85" spans="4:12" x14ac:dyDescent="0.2">
      <c r="D85">
        <v>1927</v>
      </c>
      <c r="E85">
        <v>2.54</v>
      </c>
      <c r="F85" s="3">
        <f t="shared" si="4"/>
        <v>26.363241322490392</v>
      </c>
      <c r="G85">
        <f t="shared" si="5"/>
        <v>567.54682710961379</v>
      </c>
      <c r="H85">
        <v>52.25</v>
      </c>
      <c r="I85" s="2">
        <f t="shared" si="6"/>
        <v>25.814427403945867</v>
      </c>
      <c r="J85">
        <f t="shared" si="7"/>
        <v>698.83949848124826</v>
      </c>
      <c r="K85" s="3">
        <f>K84+0.01*(($B$26*K84*L84)-($B$27*K84))</f>
        <v>97.079806713161915</v>
      </c>
      <c r="L85" s="2">
        <f>L84+0.01*(($B$24*L84)-($B$25*L84*K84))</f>
        <v>50.313457295531492</v>
      </c>
    </row>
    <row r="86" spans="4:12" x14ac:dyDescent="0.2">
      <c r="D86">
        <v>1928</v>
      </c>
      <c r="E86">
        <v>1.8</v>
      </c>
      <c r="F86" s="3">
        <f t="shared" si="4"/>
        <v>25.453179815531783</v>
      </c>
      <c r="G86">
        <f t="shared" si="5"/>
        <v>559.47291538588013</v>
      </c>
      <c r="H86">
        <v>37.700000000000003</v>
      </c>
      <c r="I86" s="2">
        <f t="shared" si="6"/>
        <v>25.783495505710672</v>
      </c>
      <c r="J86">
        <f t="shared" si="7"/>
        <v>142.00307936241782</v>
      </c>
      <c r="K86" s="3">
        <f>K85+0.01*(($B$26*K85*L85)-($B$27*K85))</f>
        <v>97.235258877002678</v>
      </c>
      <c r="L86" s="2">
        <f>L85+0.01*(($B$24*L85)-($B$25*L85*K85))</f>
        <v>50.304541663328294</v>
      </c>
    </row>
    <row r="87" spans="4:12" x14ac:dyDescent="0.2">
      <c r="D87">
        <v>1929</v>
      </c>
      <c r="E87">
        <v>2.39</v>
      </c>
      <c r="F87" s="3">
        <f t="shared" si="4"/>
        <v>24.560907825414596</v>
      </c>
      <c r="G87">
        <f t="shared" si="5"/>
        <v>491.54915380303015</v>
      </c>
      <c r="H87">
        <v>19.14</v>
      </c>
      <c r="I87" s="2">
        <f t="shared" si="6"/>
        <v>25.753667163850182</v>
      </c>
      <c r="J87">
        <f t="shared" si="7"/>
        <v>43.740593354190096</v>
      </c>
      <c r="K87" s="3">
        <f>K86+0.01*(($B$26*K86*L86)-($B$27*K86))</f>
        <v>97.390909748472197</v>
      </c>
      <c r="L87" s="2">
        <f>L86+0.01*(($B$24*L86)-($B$25*L86*K86))</f>
        <v>50.295612613187018</v>
      </c>
    </row>
    <row r="88" spans="4:12" x14ac:dyDescent="0.2">
      <c r="D88">
        <v>1930</v>
      </c>
      <c r="E88">
        <v>4.2300000000000004</v>
      </c>
      <c r="F88" s="3">
        <f t="shared" si="4"/>
        <v>23.687235667992752</v>
      </c>
      <c r="G88">
        <f t="shared" si="5"/>
        <v>378.58401983980934</v>
      </c>
      <c r="H88">
        <v>6.98</v>
      </c>
      <c r="I88" s="2">
        <f t="shared" si="6"/>
        <v>25.724917765186643</v>
      </c>
      <c r="J88">
        <f t="shared" si="7"/>
        <v>351.37194202360979</v>
      </c>
      <c r="K88" s="3">
        <f>K87+0.01*(($B$26*K87*L87)-($B$27*K87))</f>
        <v>97.546759409297806</v>
      </c>
      <c r="L88" s="2">
        <f>L87+0.01*(($B$24*L87)-($B$25*L87*K87))</f>
        <v>50.286670133641941</v>
      </c>
    </row>
    <row r="89" spans="4:12" x14ac:dyDescent="0.2">
      <c r="D89">
        <v>1931</v>
      </c>
      <c r="E89">
        <v>19.52</v>
      </c>
      <c r="F89" s="3">
        <f t="shared" si="4"/>
        <v>22.832855666734666</v>
      </c>
      <c r="G89">
        <f t="shared" si="5"/>
        <v>10.975012668615992</v>
      </c>
      <c r="H89">
        <v>8.31</v>
      </c>
      <c r="I89" s="2">
        <f t="shared" si="6"/>
        <v>25.697221982213289</v>
      </c>
      <c r="J89">
        <f t="shared" si="7"/>
        <v>302.31548825876109</v>
      </c>
      <c r="K89" s="3">
        <f>K88+0.01*(($B$26*K88*L88)-($B$27*K88))</f>
        <v>97.702807940601531</v>
      </c>
      <c r="L89" s="2">
        <f>L88+0.01*(($B$24*L88)-($B$25*L88*K88))</f>
        <v>50.277714213243712</v>
      </c>
    </row>
    <row r="90" spans="4:12" x14ac:dyDescent="0.2">
      <c r="D90">
        <v>1932</v>
      </c>
      <c r="E90">
        <v>82.11</v>
      </c>
      <c r="F90" s="3">
        <f t="shared" si="4"/>
        <v>21.998348127607965</v>
      </c>
      <c r="G90">
        <f t="shared" si="5"/>
        <v>3613.4106908276522</v>
      </c>
      <c r="H90">
        <v>16.010000000000002</v>
      </c>
      <c r="I90" s="2">
        <f t="shared" si="6"/>
        <v>25.670553906539951</v>
      </c>
      <c r="J90">
        <f t="shared" si="7"/>
        <v>93.326301781164275</v>
      </c>
      <c r="K90" s="3">
        <f>K89+0.01*(($B$26*K89*L89)-($B$27*K89))</f>
        <v>97.85905542289774</v>
      </c>
      <c r="L90" s="2">
        <f>L89+0.01*(($B$24*L89)-($B$25*L89*K89))</f>
        <v>50.268744840559478</v>
      </c>
    </row>
    <row r="91" spans="4:12" x14ac:dyDescent="0.2">
      <c r="D91">
        <v>1933</v>
      </c>
      <c r="E91">
        <v>89.76</v>
      </c>
      <c r="F91" s="3">
        <f t="shared" si="4"/>
        <v>21.184187536113562</v>
      </c>
      <c r="G91">
        <f t="shared" si="5"/>
        <v>4702.642055082124</v>
      </c>
      <c r="H91">
        <v>24.82</v>
      </c>
      <c r="I91" s="2">
        <f t="shared" si="6"/>
        <v>25.644887174203241</v>
      </c>
      <c r="J91">
        <f t="shared" si="7"/>
        <v>0.68043885016500749</v>
      </c>
      <c r="K91" s="3">
        <f>K90+0.01*(($B$26*K90*L90)-($B$27*K90))</f>
        <v>98.015501936090729</v>
      </c>
      <c r="L91" s="2">
        <f>L90+0.01*(($B$24*L90)-($B$25*L90*K90))</f>
        <v>50.259762004172991</v>
      </c>
    </row>
    <row r="92" spans="4:12" x14ac:dyDescent="0.2">
      <c r="D92">
        <v>1934</v>
      </c>
      <c r="E92">
        <v>81.66</v>
      </c>
      <c r="F92" s="3">
        <f t="shared" si="4"/>
        <v>20.390748896499634</v>
      </c>
      <c r="G92">
        <f t="shared" si="5"/>
        <v>3753.9211307837809</v>
      </c>
      <c r="H92">
        <v>29.7</v>
      </c>
      <c r="I92" s="2">
        <f t="shared" si="6"/>
        <v>25.620195082770618</v>
      </c>
      <c r="J92">
        <f t="shared" si="7"/>
        <v>16.644808162649042</v>
      </c>
      <c r="K92" s="3">
        <f>K91+0.01*(($B$26*K91*L91)-($B$27*K91))</f>
        <v>98.17214755947235</v>
      </c>
      <c r="L92" s="2">
        <f>L91+0.01*(($B$24*L91)-($B$25*L91*K91))</f>
        <v>50.250765692684688</v>
      </c>
    </row>
    <row r="93" spans="4:12" x14ac:dyDescent="0.2">
      <c r="D93">
        <v>1935</v>
      </c>
      <c r="E93">
        <v>15.76</v>
      </c>
      <c r="F93" s="3">
        <f t="shared" si="4"/>
        <v>19.61831414103915</v>
      </c>
      <c r="G93">
        <f t="shared" si="5"/>
        <v>14.886588010942676</v>
      </c>
      <c r="H93">
        <v>35.4</v>
      </c>
      <c r="I93" s="2">
        <f t="shared" si="6"/>
        <v>25.596450700247946</v>
      </c>
      <c r="J93">
        <f t="shared" si="7"/>
        <v>96.109578872668962</v>
      </c>
      <c r="K93" s="3">
        <f>K92+0.01*(($B$26*K92*L92)-($B$27*K92))</f>
        <v>98.328992371719593</v>
      </c>
      <c r="L93" s="2">
        <f>L92+0.01*(($B$24*L92)-($B$25*L92*K92))</f>
        <v>50.241755894711829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Sheet1!LynxHare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Ram Mohan</dc:creator>
  <cp:lastModifiedBy>Tara Ram Mohan</cp:lastModifiedBy>
  <dcterms:created xsi:type="dcterms:W3CDTF">2021-11-29T21:04:52Z</dcterms:created>
  <dcterms:modified xsi:type="dcterms:W3CDTF">2021-11-30T11:56:47Z</dcterms:modified>
</cp:coreProperties>
</file>